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shortcut-targets-by-id\1ALIVI1_2hdnbpze8uz28ykldT0gq2xt9\Documents\EDUM\2026\SAN BLAS FASE II\IP-003-2026\"/>
    </mc:Choice>
  </mc:AlternateContent>
  <bookViews>
    <workbookView xWindow="0" yWindow="0" windowWidth="28770" windowHeight="11580" tabRatio="913" firstSheet="1" activeTab="1"/>
  </bookViews>
  <sheets>
    <sheet name="Acta Parcial No. 1" sheetId="1" state="hidden" r:id="rId1"/>
    <sheet name="OBRA" sheetId="40" r:id="rId2"/>
    <sheet name="cant 1.1" sheetId="14" r:id="rId3"/>
    <sheet name="cant 2.1" sheetId="15" r:id="rId4"/>
    <sheet name="cant 2.2" sheetId="16" r:id="rId5"/>
    <sheet name="cant 3.1" sheetId="18" r:id="rId6"/>
    <sheet name="cant 3.2" sheetId="19" r:id="rId7"/>
    <sheet name="cant 4.1" sheetId="36" r:id="rId8"/>
    <sheet name="cant Muro 4,2 y 4,3" sheetId="22" r:id="rId9"/>
    <sheet name="APU 1,1" sheetId="30" r:id="rId10"/>
    <sheet name="APU 2,1" sheetId="31" r:id="rId11"/>
    <sheet name="APU 2,2" sheetId="32" r:id="rId12"/>
    <sheet name="APU 3,1" sheetId="33" r:id="rId13"/>
    <sheet name="APU 3.2" sheetId="20" r:id="rId14"/>
    <sheet name="APU 3.3" sheetId="34" r:id="rId15"/>
    <sheet name="APU 4.1" sheetId="23" r:id="rId16"/>
    <sheet name="APU 4.2" sheetId="24" r:id="rId17"/>
    <sheet name="APU 4.3" sheetId="25" r:id="rId18"/>
    <sheet name="APU 4.4" sheetId="35" r:id="rId19"/>
    <sheet name="APU 5.1" sheetId="37"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s>
  <definedNames>
    <definedName name="\0" localSheetId="1">#REF!</definedName>
    <definedName name="\0">#REF!</definedName>
    <definedName name="\1" localSheetId="1">#REF!</definedName>
    <definedName name="\1">#REF!</definedName>
    <definedName name="\a" localSheetId="1">[1]PJ!#REF!</definedName>
    <definedName name="\a">[1]PJ!#REF!</definedName>
    <definedName name="\b" localSheetId="1">#REF!</definedName>
    <definedName name="\b">#REF!</definedName>
    <definedName name="\c" localSheetId="1">#REF!</definedName>
    <definedName name="\c">#REF!</definedName>
    <definedName name="\d" localSheetId="1">#REF!</definedName>
    <definedName name="\d">#REF!</definedName>
    <definedName name="\e" localSheetId="1">#REF!</definedName>
    <definedName name="\e">#REF!</definedName>
    <definedName name="\f" localSheetId="1">#REF!</definedName>
    <definedName name="\f">#REF!</definedName>
    <definedName name="\g" localSheetId="1">#REF!</definedName>
    <definedName name="\g">#REF!</definedName>
    <definedName name="\h" localSheetId="1">#REF!</definedName>
    <definedName name="\h">#REF!</definedName>
    <definedName name="\i" localSheetId="1">#REF!</definedName>
    <definedName name="\i">#REF!</definedName>
    <definedName name="\k" localSheetId="1">#REF!</definedName>
    <definedName name="\k">#REF!</definedName>
    <definedName name="\L" localSheetId="1">#REF!</definedName>
    <definedName name="\L">#REF!</definedName>
    <definedName name="\LL" localSheetId="1">#REF!</definedName>
    <definedName name="\LL">#REF!</definedName>
    <definedName name="\m" localSheetId="1">'[2]APU PVC'!#REF!</definedName>
    <definedName name="\m">'[2]APU PVC'!#REF!</definedName>
    <definedName name="\n" localSheetId="1">#REF!</definedName>
    <definedName name="\n">#REF!</definedName>
    <definedName name="\O" localSheetId="1">#REF!</definedName>
    <definedName name="\O">#REF!</definedName>
    <definedName name="\P" localSheetId="1">#REF!</definedName>
    <definedName name="\P">#REF!</definedName>
    <definedName name="\PP">#N/A</definedName>
    <definedName name="\r" localSheetId="1">'[2]APU PVC'!#REF!</definedName>
    <definedName name="\r">'[2]APU PVC'!#REF!</definedName>
    <definedName name="\s" localSheetId="1">#REF!</definedName>
    <definedName name="\s">#REF!</definedName>
    <definedName name="\t" localSheetId="1">'[2]APU PVC'!#REF!</definedName>
    <definedName name="\t">'[2]APU PVC'!#REF!</definedName>
    <definedName name="\u" localSheetId="1">#REF!</definedName>
    <definedName name="\u">#REF!</definedName>
    <definedName name="\w">#N/A</definedName>
    <definedName name="\x" localSheetId="1">#REF!</definedName>
    <definedName name="\x">#REF!</definedName>
    <definedName name="\y" localSheetId="1">#REF!</definedName>
    <definedName name="\y">#REF!</definedName>
    <definedName name="\z" localSheetId="1">#REF!</definedName>
    <definedName name="\z">#REF!</definedName>
    <definedName name="_" localSheetId="1">#REF!</definedName>
    <definedName name="_">#REF!</definedName>
    <definedName name="_____________________________dot1" localSheetId="1">#REF!</definedName>
    <definedName name="_____________________________dot1">#REF!</definedName>
    <definedName name="_____________________________err2" localSheetId="1">#REF!</definedName>
    <definedName name="_____________________________err2">#REF!</definedName>
    <definedName name="_____________________________err4" localSheetId="1">#REF!</definedName>
    <definedName name="_____________________________err4">#REF!</definedName>
    <definedName name="_____________________________inf2" localSheetId="1">#REF!</definedName>
    <definedName name="_____________________________inf2">#REF!</definedName>
    <definedName name="___________________________dot1" localSheetId="1">#REF!</definedName>
    <definedName name="___________________________dot1">#REF!</definedName>
    <definedName name="___________________________err2" localSheetId="1">#REF!</definedName>
    <definedName name="___________________________err2">#REF!</definedName>
    <definedName name="___________________________err4" localSheetId="1">#REF!</definedName>
    <definedName name="___________________________err4">#REF!</definedName>
    <definedName name="___________________________inf2" localSheetId="1">#REF!</definedName>
    <definedName name="___________________________inf2">#REF!</definedName>
    <definedName name="__________________________dot1" localSheetId="1">#REF!</definedName>
    <definedName name="__________________________dot1">#REF!</definedName>
    <definedName name="__________________________err2" localSheetId="1">#REF!</definedName>
    <definedName name="__________________________err2">#REF!</definedName>
    <definedName name="__________________________err4" localSheetId="1">#REF!</definedName>
    <definedName name="__________________________err4">#REF!</definedName>
    <definedName name="__________________________inf2" localSheetId="1">#REF!</definedName>
    <definedName name="__________________________inf2">#REF!</definedName>
    <definedName name="_________________________dot1" localSheetId="1">#REF!</definedName>
    <definedName name="_________________________dot1">#REF!</definedName>
    <definedName name="_________________________err2" localSheetId="1">#REF!</definedName>
    <definedName name="_________________________err2">#REF!</definedName>
    <definedName name="_________________________err4" localSheetId="1">#REF!</definedName>
    <definedName name="_________________________err4">#REF!</definedName>
    <definedName name="_________________________inf2" localSheetId="1">#REF!</definedName>
    <definedName name="_________________________inf2">#REF!</definedName>
    <definedName name="_______________________dot1" localSheetId="1">#REF!</definedName>
    <definedName name="_______________________dot1">#REF!</definedName>
    <definedName name="_______________________err2" localSheetId="1">#REF!</definedName>
    <definedName name="_______________________err2">#REF!</definedName>
    <definedName name="_______________________err4" localSheetId="1">#REF!</definedName>
    <definedName name="_______________________err4">#REF!</definedName>
    <definedName name="_______________________inf2" localSheetId="1">#REF!</definedName>
    <definedName name="_______________________inf2">#REF!</definedName>
    <definedName name="_____________________dot1" localSheetId="1">#REF!</definedName>
    <definedName name="_____________________dot1">#REF!</definedName>
    <definedName name="_____________________err2" localSheetId="1">#REF!</definedName>
    <definedName name="_____________________err2">#REF!</definedName>
    <definedName name="_____________________err4" localSheetId="1">#REF!</definedName>
    <definedName name="_____________________err4">#REF!</definedName>
    <definedName name="_____________________inf2" localSheetId="1">#REF!</definedName>
    <definedName name="_____________________inf2">#REF!</definedName>
    <definedName name="____________________dot1" localSheetId="1">#REF!</definedName>
    <definedName name="____________________dot1">#REF!</definedName>
    <definedName name="____________________err2" localSheetId="1">#REF!</definedName>
    <definedName name="____________________err2">#REF!</definedName>
    <definedName name="____________________err4" localSheetId="1">#REF!</definedName>
    <definedName name="____________________err4">#REF!</definedName>
    <definedName name="____________________inf2" localSheetId="1">#REF!</definedName>
    <definedName name="____________________inf2">#REF!</definedName>
    <definedName name="___________________dot1" localSheetId="1">#REF!</definedName>
    <definedName name="___________________dot1">#REF!</definedName>
    <definedName name="___________________err2" localSheetId="1">#REF!</definedName>
    <definedName name="___________________err2">#REF!</definedName>
    <definedName name="___________________err4" localSheetId="1">#REF!</definedName>
    <definedName name="___________________err4">#REF!</definedName>
    <definedName name="___________________inf2" localSheetId="1">#REF!</definedName>
    <definedName name="___________________inf2">#REF!</definedName>
    <definedName name="__________________dot1" localSheetId="1">#REF!</definedName>
    <definedName name="__________________dot1">#REF!</definedName>
    <definedName name="__________________err2" localSheetId="1">#REF!</definedName>
    <definedName name="__________________err2">#REF!</definedName>
    <definedName name="__________________err4" localSheetId="1">#REF!</definedName>
    <definedName name="__________________err4">#REF!</definedName>
    <definedName name="__________________inf2" localSheetId="1">#REF!</definedName>
    <definedName name="__________________inf2">#REF!</definedName>
    <definedName name="_________________dot1" localSheetId="1">#REF!</definedName>
    <definedName name="_________________dot1">#REF!</definedName>
    <definedName name="_________________err2" localSheetId="1">#REF!</definedName>
    <definedName name="_________________err2">#REF!</definedName>
    <definedName name="_________________err4" localSheetId="1">#REF!</definedName>
    <definedName name="_________________err4">#REF!</definedName>
    <definedName name="_________________inf2" localSheetId="1">#REF!</definedName>
    <definedName name="_________________inf2">#REF!</definedName>
    <definedName name="________________dot1" localSheetId="1">#REF!</definedName>
    <definedName name="________________dot1">#REF!</definedName>
    <definedName name="________________err2" localSheetId="1">#REF!</definedName>
    <definedName name="________________err2">#REF!</definedName>
    <definedName name="________________err4" localSheetId="1">#REF!</definedName>
    <definedName name="________________err4">#REF!</definedName>
    <definedName name="________________inf2" localSheetId="1">#REF!</definedName>
    <definedName name="________________inf2">#REF!</definedName>
    <definedName name="_______________dot1" localSheetId="1">#REF!</definedName>
    <definedName name="_______________dot1">#REF!</definedName>
    <definedName name="_______________err2" localSheetId="1">#REF!</definedName>
    <definedName name="_______________err2">#REF!</definedName>
    <definedName name="_______________err4" localSheetId="1">#REF!</definedName>
    <definedName name="_______________err4">#REF!</definedName>
    <definedName name="_______________inf2" localSheetId="1">#REF!</definedName>
    <definedName name="_______________inf2">#REF!</definedName>
    <definedName name="_____________dot1" localSheetId="1">#REF!</definedName>
    <definedName name="_____________dot1">#REF!</definedName>
    <definedName name="_____________err2" localSheetId="1">#REF!</definedName>
    <definedName name="_____________err2">#REF!</definedName>
    <definedName name="_____________err4" localSheetId="1">#REF!</definedName>
    <definedName name="_____________err4">#REF!</definedName>
    <definedName name="_____________INF1" localSheetId="1">#REF!</definedName>
    <definedName name="_____________INF1">#REF!</definedName>
    <definedName name="_____________inf2" localSheetId="1">#REF!</definedName>
    <definedName name="_____________inf2">#REF!</definedName>
    <definedName name="____________dot1" localSheetId="1">#REF!</definedName>
    <definedName name="____________dot1">#REF!</definedName>
    <definedName name="____________err2" localSheetId="1">#REF!</definedName>
    <definedName name="____________err2">#REF!</definedName>
    <definedName name="____________err4" localSheetId="1">#REF!</definedName>
    <definedName name="____________err4">#REF!</definedName>
    <definedName name="____________INF1" localSheetId="1">#REF!</definedName>
    <definedName name="____________INF1">#REF!</definedName>
    <definedName name="____________inf2" localSheetId="1">#REF!</definedName>
    <definedName name="____________inf2">#REF!</definedName>
    <definedName name="___________dot1" localSheetId="1">#REF!</definedName>
    <definedName name="___________dot1">#REF!</definedName>
    <definedName name="___________err2" localSheetId="1">#REF!</definedName>
    <definedName name="___________err2">#REF!</definedName>
    <definedName name="___________err4" localSheetId="1">#REF!</definedName>
    <definedName name="___________err4">#REF!</definedName>
    <definedName name="___________INF1" localSheetId="1">#REF!</definedName>
    <definedName name="___________INF1">#REF!</definedName>
    <definedName name="___________inf2" localSheetId="1">#REF!</definedName>
    <definedName name="___________inf2">#REF!</definedName>
    <definedName name="__________AIU1" localSheetId="1">#REF!</definedName>
    <definedName name="__________AIU1">#REF!</definedName>
    <definedName name="__________AIU2">[3]BASE!$C$5</definedName>
    <definedName name="__________Cod1" localSheetId="1">#REF!</definedName>
    <definedName name="__________Cod1">#REF!</definedName>
    <definedName name="__________dot1" localSheetId="1">#REF!</definedName>
    <definedName name="__________dot1">#REF!</definedName>
    <definedName name="__________err2" localSheetId="1">#REF!</definedName>
    <definedName name="__________err2">#REF!</definedName>
    <definedName name="__________err4" localSheetId="1">#REF!</definedName>
    <definedName name="__________err4">#REF!</definedName>
    <definedName name="__________INF1" localSheetId="1">#REF!</definedName>
    <definedName name="__________INF1">#REF!</definedName>
    <definedName name="__________inf2" localSheetId="1">#REF!</definedName>
    <definedName name="__________inf2">#REF!</definedName>
    <definedName name="__________Pa2">'[4]Paral. 2'!$E:$E</definedName>
    <definedName name="__________Pa3">'[4]Paral. 3'!$E:$E</definedName>
    <definedName name="__________Pa4">[4]Paral.4!$E:$E</definedName>
    <definedName name="__________Po2" localSheetId="1">[5]REAJUSTESACTA1PROVI!#REF!</definedName>
    <definedName name="__________Po2">[5]REAJUSTESACTA1PROVI!#REF!</definedName>
    <definedName name="__________ST166">[6]BASE!$D$248</definedName>
    <definedName name="__________TPE8016">[6]BASE!$D$146</definedName>
    <definedName name="__________TPE8020">[6]BASE!$D$147</definedName>
    <definedName name="__________TPE8025">[6]BASE!$D$148</definedName>
    <definedName name="__________TPN1002">[6]BASE!$D$150</definedName>
    <definedName name="__________TPN1003">[6]BASE!$D$151</definedName>
    <definedName name="__________TPN1004">[6]BASE!$D$152</definedName>
    <definedName name="__________TPN1006">[6]BASE!$D$153</definedName>
    <definedName name="__________TPN1008">[6]BASE!$D$154</definedName>
    <definedName name="__________TPN1202">[6]BASE!$D$160</definedName>
    <definedName name="__________TPN1203">[6]BASE!$D$161</definedName>
    <definedName name="__________TPN1204">[6]BASE!$D$162</definedName>
    <definedName name="__________TPN1206">[6]BASE!$D$163</definedName>
    <definedName name="__________TPN1208">[6]BASE!$D$164</definedName>
    <definedName name="__________TPN16012">[6]BASE!$D$167</definedName>
    <definedName name="__________TPN1602">[6]BASE!$D$168</definedName>
    <definedName name="__________TPN1603">[6]BASE!$D$169</definedName>
    <definedName name="__________TPN1604">[6]BASE!$D$170</definedName>
    <definedName name="__________TPN1606">[6]BASE!$D$171</definedName>
    <definedName name="__________TPN1608">[6]BASE!$D$172</definedName>
    <definedName name="__________TUZ22" localSheetId="1">[7]BASE!#REF!</definedName>
    <definedName name="__________TUZ22">[7]BASE!#REF!</definedName>
    <definedName name="__________TUZ36" localSheetId="1">[7]BASE!#REF!</definedName>
    <definedName name="__________TUZ36">[7]BASE!#REF!</definedName>
    <definedName name="__________TZ323" localSheetId="1">[7]BASE!#REF!</definedName>
    <definedName name="__________TZ323">[7]BASE!#REF!</definedName>
    <definedName name="__________TZ324" localSheetId="1">[7]BASE!#REF!</definedName>
    <definedName name="__________TZ324">[7]BASE!#REF!</definedName>
    <definedName name="_________AIU1" localSheetId="1">#REF!</definedName>
    <definedName name="_________AIU1">#REF!</definedName>
    <definedName name="_________AIU2">[3]BASE!$C$5</definedName>
    <definedName name="_________APU221" localSheetId="1">#REF!</definedName>
    <definedName name="_________APU221">#REF!</definedName>
    <definedName name="_________Cod1" localSheetId="1">#REF!</definedName>
    <definedName name="_________Cod1">#REF!</definedName>
    <definedName name="_________dot1" localSheetId="1">#REF!</definedName>
    <definedName name="_________dot1">#REF!</definedName>
    <definedName name="_________err2" localSheetId="1">#REF!</definedName>
    <definedName name="_________err2">#REF!</definedName>
    <definedName name="_________err4" localSheetId="1">#REF!</definedName>
    <definedName name="_________err4">#REF!</definedName>
    <definedName name="_________INF1" localSheetId="1">#REF!</definedName>
    <definedName name="_________INF1">#REF!</definedName>
    <definedName name="_________inf2" localSheetId="1">#REF!</definedName>
    <definedName name="_________inf2">#REF!</definedName>
    <definedName name="_________Pa1">'[4]Paral. 1'!$E:$E</definedName>
    <definedName name="_________Pa2">'[4]Paral. 2'!$E:$E</definedName>
    <definedName name="_________Pa3">'[4]Paral. 3'!$E:$E</definedName>
    <definedName name="_________Pa4">[4]Paral.4!$E:$E</definedName>
    <definedName name="_________PJ50" localSheetId="1">#REF!</definedName>
    <definedName name="_________PJ50">#REF!</definedName>
    <definedName name="_________pj51" localSheetId="1">#REF!</definedName>
    <definedName name="_________pj51">#REF!</definedName>
    <definedName name="_________Po2" localSheetId="1">[5]REAJUSTESACTA1PROVI!#REF!</definedName>
    <definedName name="_________Po2">[5]REAJUSTESACTA1PROVI!#REF!</definedName>
    <definedName name="_________r" localSheetId="1">'[2]APU PVC'!#REF!</definedName>
    <definedName name="_________r">'[2]APU PVC'!#REF!</definedName>
    <definedName name="_________ST166">[6]BASE!$D$248</definedName>
    <definedName name="_________TPE8016">[6]BASE!$D$146</definedName>
    <definedName name="_________TPE8020">[6]BASE!$D$147</definedName>
    <definedName name="_________TPE8025">[6]BASE!$D$148</definedName>
    <definedName name="_________TPN1002">[6]BASE!$D$150</definedName>
    <definedName name="_________TPN1003">[6]BASE!$D$151</definedName>
    <definedName name="_________TPN1004">[6]BASE!$D$152</definedName>
    <definedName name="_________TPN1006">[6]BASE!$D$153</definedName>
    <definedName name="_________TPN1008">[6]BASE!$D$154</definedName>
    <definedName name="_________TPN1202">[6]BASE!$D$160</definedName>
    <definedName name="_________TPN1203">[6]BASE!$D$161</definedName>
    <definedName name="_________TPN1204">[6]BASE!$D$162</definedName>
    <definedName name="_________TPN1206">[6]BASE!$D$163</definedName>
    <definedName name="_________TPN1208">[6]BASE!$D$164</definedName>
    <definedName name="_________TPN16012">[6]BASE!$D$167</definedName>
    <definedName name="_________TPN1602">[6]BASE!$D$168</definedName>
    <definedName name="_________TPN1603">[6]BASE!$D$169</definedName>
    <definedName name="_________TPN1604">[6]BASE!$D$170</definedName>
    <definedName name="_________TPN1606">[6]BASE!$D$171</definedName>
    <definedName name="_________TPN1608">[6]BASE!$D$172</definedName>
    <definedName name="_________TUZ22" localSheetId="1">[7]BASE!#REF!</definedName>
    <definedName name="_________TUZ22">[7]BASE!#REF!</definedName>
    <definedName name="_________TUZ36" localSheetId="1">[7]BASE!#REF!</definedName>
    <definedName name="_________TUZ36">[7]BASE!#REF!</definedName>
    <definedName name="_________TZ323" localSheetId="1">[7]BASE!#REF!</definedName>
    <definedName name="_________TZ323">[7]BASE!#REF!</definedName>
    <definedName name="_________TZ324" localSheetId="1">[7]BASE!#REF!</definedName>
    <definedName name="_________TZ324">[7]BASE!#REF!</definedName>
    <definedName name="________AIU1" localSheetId="1">#REF!</definedName>
    <definedName name="________AIU1">#REF!</definedName>
    <definedName name="________AIU2">[3]BASE!$C$5</definedName>
    <definedName name="________APU221" localSheetId="1">#REF!</definedName>
    <definedName name="________APU221">#REF!</definedName>
    <definedName name="________Cod1" localSheetId="1">#REF!</definedName>
    <definedName name="________Cod1">#REF!</definedName>
    <definedName name="________dot1" localSheetId="1">#REF!</definedName>
    <definedName name="________dot1">#REF!</definedName>
    <definedName name="________err2" localSheetId="1">#REF!</definedName>
    <definedName name="________err2">#REF!</definedName>
    <definedName name="________err4" localSheetId="1">#REF!</definedName>
    <definedName name="________err4">#REF!</definedName>
    <definedName name="________INF1" localSheetId="1">#REF!</definedName>
    <definedName name="________INF1">#REF!</definedName>
    <definedName name="________inf2" localSheetId="1">#REF!</definedName>
    <definedName name="________inf2">#REF!</definedName>
    <definedName name="________Pa1">'[4]Paral. 1'!$E:$E</definedName>
    <definedName name="________Pa2">'[4]Paral. 2'!$E:$E</definedName>
    <definedName name="________Pa3">'[4]Paral. 3'!$E:$E</definedName>
    <definedName name="________Pa4">[4]Paral.4!$E:$E</definedName>
    <definedName name="________PJ50" localSheetId="1">#REF!</definedName>
    <definedName name="________PJ50">#REF!</definedName>
    <definedName name="________pj51" localSheetId="1">#REF!</definedName>
    <definedName name="________pj51">#REF!</definedName>
    <definedName name="________Po2" localSheetId="1">[5]REAJUSTESACTA1PROVI!#REF!</definedName>
    <definedName name="________Po2">[5]REAJUSTESACTA1PROVI!#REF!</definedName>
    <definedName name="________r" localSheetId="1">'[2]APU PVC'!#REF!</definedName>
    <definedName name="________r">'[2]APU PVC'!#REF!</definedName>
    <definedName name="________rc" localSheetId="1">#REF!</definedName>
    <definedName name="________rc">#REF!</definedName>
    <definedName name="________ST166">[6]BASE!$D$248</definedName>
    <definedName name="________TPE8016">[6]BASE!$D$146</definedName>
    <definedName name="________TPE8020">[6]BASE!$D$147</definedName>
    <definedName name="________TPE8025">[6]BASE!$D$148</definedName>
    <definedName name="________TPN1002">[6]BASE!$D$150</definedName>
    <definedName name="________TPN1003">[6]BASE!$D$151</definedName>
    <definedName name="________TPN1004">[6]BASE!$D$152</definedName>
    <definedName name="________TPN1006">[6]BASE!$D$153</definedName>
    <definedName name="________TPN1008">[6]BASE!$D$154</definedName>
    <definedName name="________TPN1202">[6]BASE!$D$160</definedName>
    <definedName name="________TPN1203">[6]BASE!$D$161</definedName>
    <definedName name="________TPN1204">[6]BASE!$D$162</definedName>
    <definedName name="________TPN1206">[6]BASE!$D$163</definedName>
    <definedName name="________TPN1208">[6]BASE!$D$164</definedName>
    <definedName name="________TPN16012">[6]BASE!$D$167</definedName>
    <definedName name="________TPN1602">[6]BASE!$D$168</definedName>
    <definedName name="________TPN1603">[6]BASE!$D$169</definedName>
    <definedName name="________TPN1604">[6]BASE!$D$170</definedName>
    <definedName name="________TPN1606">[6]BASE!$D$171</definedName>
    <definedName name="________TPN1608">[6]BASE!$D$172</definedName>
    <definedName name="________TUZ22" localSheetId="1">[7]BASE!#REF!</definedName>
    <definedName name="________TUZ22">[7]BASE!#REF!</definedName>
    <definedName name="________TUZ36" localSheetId="1">[7]BASE!#REF!</definedName>
    <definedName name="________TUZ36">[7]BASE!#REF!</definedName>
    <definedName name="________TZ323" localSheetId="1">[7]BASE!#REF!</definedName>
    <definedName name="________TZ323">[7]BASE!#REF!</definedName>
    <definedName name="________TZ324" localSheetId="1">[7]BASE!#REF!</definedName>
    <definedName name="________TZ324">[7]BASE!#REF!</definedName>
    <definedName name="________xlnm.Print_Area_1" localSheetId="1">#REF!</definedName>
    <definedName name="________xlnm.Print_Area_1">#REF!</definedName>
    <definedName name="________xlnm.Print_Area_10" localSheetId="1">#REF!</definedName>
    <definedName name="________xlnm.Print_Area_10">#REF!</definedName>
    <definedName name="________xlnm.Print_Area_11" localSheetId="1">#REF!</definedName>
    <definedName name="________xlnm.Print_Area_11">#REF!</definedName>
    <definedName name="________xlnm.Print_Area_12" localSheetId="1">#REF!</definedName>
    <definedName name="________xlnm.Print_Area_12">#REF!</definedName>
    <definedName name="________xlnm.Print_Area_2" localSheetId="1">#REF!</definedName>
    <definedName name="________xlnm.Print_Area_2">#REF!</definedName>
    <definedName name="________xlnm.Print_Area_3" localSheetId="1">#REF!</definedName>
    <definedName name="________xlnm.Print_Area_3">#REF!</definedName>
    <definedName name="________xlnm.Print_Area_4" localSheetId="1">#REF!</definedName>
    <definedName name="________xlnm.Print_Area_4">#REF!</definedName>
    <definedName name="________xlnm.Print_Area_7" localSheetId="1">#REF!</definedName>
    <definedName name="________xlnm.Print_Area_7">#REF!</definedName>
    <definedName name="________xlnm.Print_Area_8" localSheetId="1">#REF!</definedName>
    <definedName name="________xlnm.Print_Area_8">#REF!</definedName>
    <definedName name="________xlnm.Print_Titles_1" localSheetId="1">#REF!</definedName>
    <definedName name="________xlnm.Print_Titles_1">#REF!</definedName>
    <definedName name="_______AIU1" localSheetId="1">#REF!</definedName>
    <definedName name="_______AIU1">#REF!</definedName>
    <definedName name="_______AIU2">[3]BASE!$C$5</definedName>
    <definedName name="_______APU221" localSheetId="1">#REF!</definedName>
    <definedName name="_______APU221">#REF!</definedName>
    <definedName name="_______Cod1" localSheetId="1">#REF!</definedName>
    <definedName name="_______Cod1">#REF!</definedName>
    <definedName name="_______cua1">'[8]ALCANTARILLADO RAS'!$A$4:$B$14</definedName>
    <definedName name="_______DMD1" localSheetId="1">#REF!</definedName>
    <definedName name="_______DMD1">#REF!</definedName>
    <definedName name="_______dot1" localSheetId="1">#REF!</definedName>
    <definedName name="_______dot1">#REF!</definedName>
    <definedName name="_______err2" localSheetId="1">#REF!</definedName>
    <definedName name="_______err2">#REF!</definedName>
    <definedName name="_______err4" localSheetId="1">#REF!</definedName>
    <definedName name="_______err4">#REF!</definedName>
    <definedName name="_______INF1" localSheetId="1">#REF!</definedName>
    <definedName name="_______INF1">#REF!</definedName>
    <definedName name="_______inf2" localSheetId="1">#REF!</definedName>
    <definedName name="_______inf2">#REF!</definedName>
    <definedName name="_______LM369582">#N/A</definedName>
    <definedName name="_______Pa1">'[4]Paral. 1'!$E:$E</definedName>
    <definedName name="_______Pa2">'[4]Paral. 2'!$E:$E</definedName>
    <definedName name="_______Pa3">'[4]Paral. 3'!$E:$E</definedName>
    <definedName name="_______Pa4">[4]Paral.4!$E:$E</definedName>
    <definedName name="_______PJ50" localSheetId="1">#REF!</definedName>
    <definedName name="_______PJ50">#REF!</definedName>
    <definedName name="_______pj51" localSheetId="1">#REF!</definedName>
    <definedName name="_______pj51">#REF!</definedName>
    <definedName name="_______pl1" localSheetId="1">'[9]Gabinetes ctrol, prot. y med. '!#REF!</definedName>
    <definedName name="_______pl1">'[9]Gabinetes ctrol, prot. y med. '!#REF!</definedName>
    <definedName name="_______pl2" localSheetId="1">'[9]Gabinetes ctrol, prot. y med. '!#REF!</definedName>
    <definedName name="_______pl2">'[9]Gabinetes ctrol, prot. y med. '!#REF!</definedName>
    <definedName name="_______Po2" localSheetId="1">[5]REAJUSTESACTA1PROVI!#REF!</definedName>
    <definedName name="_______Po2">[5]REAJUSTESACTA1PROVI!#REF!</definedName>
    <definedName name="_______r" localSheetId="1">'[2]APU PVC'!#REF!</definedName>
    <definedName name="_______r">'[2]APU PVC'!#REF!</definedName>
    <definedName name="_______rc" localSheetId="1">#REF!</definedName>
    <definedName name="_______rc">#REF!</definedName>
    <definedName name="_______ST166">[6]BASE!$D$248</definedName>
    <definedName name="_______TPE8016">[6]BASE!$D$146</definedName>
    <definedName name="_______TPE8020">[6]BASE!$D$147</definedName>
    <definedName name="_______TPE8025">[6]BASE!$D$148</definedName>
    <definedName name="_______TPN1002">[6]BASE!$D$150</definedName>
    <definedName name="_______TPN1003">[6]BASE!$D$151</definedName>
    <definedName name="_______TPN1004">[6]BASE!$D$152</definedName>
    <definedName name="_______TPN1006">[6]BASE!$D$153</definedName>
    <definedName name="_______TPN1008">[6]BASE!$D$154</definedName>
    <definedName name="_______TPN1202">[6]BASE!$D$160</definedName>
    <definedName name="_______TPN1203">[6]BASE!$D$161</definedName>
    <definedName name="_______TPN1204">[6]BASE!$D$162</definedName>
    <definedName name="_______TPN1206">[6]BASE!$D$163</definedName>
    <definedName name="_______TPN1208">[6]BASE!$D$164</definedName>
    <definedName name="_______TPN16012">[6]BASE!$D$167</definedName>
    <definedName name="_______TPN1602">[6]BASE!$D$168</definedName>
    <definedName name="_______TPN1603">[6]BASE!$D$169</definedName>
    <definedName name="_______TPN1604">[6]BASE!$D$170</definedName>
    <definedName name="_______TPN1606">[6]BASE!$D$171</definedName>
    <definedName name="_______TPN1608">[6]BASE!$D$172</definedName>
    <definedName name="_______TUZ22" localSheetId="1">[7]BASE!#REF!</definedName>
    <definedName name="_______TUZ22">[7]BASE!#REF!</definedName>
    <definedName name="_______TUZ36" localSheetId="1">[7]BASE!#REF!</definedName>
    <definedName name="_______TUZ36">[7]BASE!#REF!</definedName>
    <definedName name="_______TZ323" localSheetId="1">[7]BASE!#REF!</definedName>
    <definedName name="_______TZ323">[7]BASE!#REF!</definedName>
    <definedName name="_______TZ324" localSheetId="1">[7]BASE!#REF!</definedName>
    <definedName name="_______TZ324">[7]BASE!#REF!</definedName>
    <definedName name="_______VPD1">[10]TARIFAS!$C$582</definedName>
    <definedName name="_______VPI1">[10]TARIFAS!$C$580</definedName>
    <definedName name="_______VRA1">[10]TARIFAS!$C$579</definedName>
    <definedName name="_______xlnm.Print_Area_9">#N/A</definedName>
    <definedName name="______Abd2">'[11]Constantes Generales'!$D$223</definedName>
    <definedName name="______Abd4">'[11]Constantes Generales'!$D$231</definedName>
    <definedName name="______Abd6">'[11]Constantes Generales'!$D$238</definedName>
    <definedName name="______AcC1">'[11]Constantes Generales'!$D$206</definedName>
    <definedName name="______Act1">'[11]Constantes Generales'!$D$246</definedName>
    <definedName name="______Afo1">'[11]Constantes Generales'!$D$166</definedName>
    <definedName name="______AIU1" localSheetId="1">#REF!</definedName>
    <definedName name="______AIU1">#REF!</definedName>
    <definedName name="______AIU2">[3]BASE!$C$5</definedName>
    <definedName name="______ApC1">'[11]Constantes Generales'!$D$210</definedName>
    <definedName name="______APR2">'[11]Constantes Generales'!$D$127</definedName>
    <definedName name="______APU221" localSheetId="1">#REF!</definedName>
    <definedName name="______APU221">#REF!</definedName>
    <definedName name="______ATT2">'[11]Constantes Generales'!$D$116</definedName>
    <definedName name="______BPR2">'[11]Constantes Generales'!$D$124</definedName>
    <definedName name="______BTC60" localSheetId="1">'[12]Datos Generales'!#REF!</definedName>
    <definedName name="______BTC60">'[12]Datos Generales'!#REF!</definedName>
    <definedName name="______BTT2">'[11]Constantes Generales'!$D$113</definedName>
    <definedName name="______Cod1" localSheetId="1">#REF!</definedName>
    <definedName name="______Cod1">#REF!</definedName>
    <definedName name="______cua1">'[8]ALCANTARILLADO RAS'!$A$4:$B$14</definedName>
    <definedName name="______D47" localSheetId="1">#REF!</definedName>
    <definedName name="______D47">#REF!</definedName>
    <definedName name="______DMD1" localSheetId="1">#REF!</definedName>
    <definedName name="______DMD1">#REF!</definedName>
    <definedName name="______dot1" localSheetId="1">#REF!</definedName>
    <definedName name="______dot1">#REF!</definedName>
    <definedName name="______DPR2">'[11]Constantes Generales'!$D$129</definedName>
    <definedName name="______DTT2">'[11]Constantes Generales'!$D$118</definedName>
    <definedName name="______EPR2">'[11]Constantes Generales'!$D$128</definedName>
    <definedName name="______err2" localSheetId="1">#REF!</definedName>
    <definedName name="______err2">#REF!</definedName>
    <definedName name="______err4" localSheetId="1">#REF!</definedName>
    <definedName name="______err4">#REF!</definedName>
    <definedName name="______ETC60" localSheetId="1">'[12]Datos Generales'!#REF!</definedName>
    <definedName name="______ETC60">'[12]Datos Generales'!#REF!</definedName>
    <definedName name="______ETT2">'[11]Constantes Generales'!$D$117</definedName>
    <definedName name="______hpc6">'[11]Constantes Generales'!$D$244</definedName>
    <definedName name="______htC1">'[11]Constantes Generales'!$D$208</definedName>
    <definedName name="______INF1" localSheetId="1">#REF!</definedName>
    <definedName name="______INF1">#REF!</definedName>
    <definedName name="______inf2" localSheetId="1">#REF!</definedName>
    <definedName name="______inf2">#REF!</definedName>
    <definedName name="______jdC1">'[11]Constantes Generales'!$D$214</definedName>
    <definedName name="______Lbd2">'[11]Constantes Generales'!$D$224</definedName>
    <definedName name="______Lbd4">'[11]Constantes Generales'!$D$232</definedName>
    <definedName name="______Lbd6">'[11]Constantes Generales'!$D$239</definedName>
    <definedName name="______LcC1">'[11]Constantes Generales'!$D$207</definedName>
    <definedName name="______Lct1">'[11]Constantes Generales'!$D$247</definedName>
    <definedName name="______lfo1">'[11]Constantes Generales'!$D$167</definedName>
    <definedName name="______LM369582">#N/A</definedName>
    <definedName name="______LPR2">'[11]Constantes Generales'!$D$125</definedName>
    <definedName name="______LTC60" localSheetId="1">'[12]Datos Generales'!#REF!</definedName>
    <definedName name="______LTC60">'[12]Datos Generales'!#REF!</definedName>
    <definedName name="______LTT2">'[11]Constantes Generales'!$D$114</definedName>
    <definedName name="______Pa1">'[4]Paral. 1'!$E:$E</definedName>
    <definedName name="______Pa2">'[4]Paral. 2'!$E:$E</definedName>
    <definedName name="______Pa3">'[4]Paral. 3'!$E:$E</definedName>
    <definedName name="______Pa4">[4]Paral.4!$E:$E</definedName>
    <definedName name="______PJ50" localSheetId="1">#REF!</definedName>
    <definedName name="______PJ50">#REF!</definedName>
    <definedName name="______pj51" localSheetId="1">#REF!</definedName>
    <definedName name="______pj51">#REF!</definedName>
    <definedName name="______pl1" localSheetId="1">'[9]Gabinetes ctrol, prot. y med. '!#REF!</definedName>
    <definedName name="______pl1">'[9]Gabinetes ctrol, prot. y med. '!#REF!</definedName>
    <definedName name="______pl2" localSheetId="1">'[9]Gabinetes ctrol, prot. y med. '!#REF!</definedName>
    <definedName name="______pl2">'[9]Gabinetes ctrol, prot. y med. '!#REF!</definedName>
    <definedName name="______PLC1">'[11]Constantes Generales'!$D$218</definedName>
    <definedName name="______Po2" localSheetId="1">[5]REAJUSTESACTA1PROVI!#REF!</definedName>
    <definedName name="______Po2">[5]REAJUSTESACTA1PROVI!#REF!</definedName>
    <definedName name="______pvC1">'[11]Constantes Generales'!$D$216</definedName>
    <definedName name="______r" localSheetId="1">'[2]APU PVC'!#REF!</definedName>
    <definedName name="______r">'[2]APU PVC'!#REF!</definedName>
    <definedName name="______rc" localSheetId="1">#REF!</definedName>
    <definedName name="______rc">#REF!</definedName>
    <definedName name="______sPR2">'[11]Constantes Generales'!$D$131</definedName>
    <definedName name="______ST166">[6]BASE!$D$248</definedName>
    <definedName name="______STC60" localSheetId="1">'[12]Datos Generales'!#REF!</definedName>
    <definedName name="______STC60">'[12]Datos Generales'!#REF!</definedName>
    <definedName name="______sTT2">'[11]Constantes Generales'!$D$120</definedName>
    <definedName name="______TPE8016">[6]BASE!$D$146</definedName>
    <definedName name="______TPE8020">[6]BASE!$D$147</definedName>
    <definedName name="______TPE8025">[6]BASE!$D$148</definedName>
    <definedName name="______TPN1002">[6]BASE!$D$150</definedName>
    <definedName name="______TPN1003">[6]BASE!$D$151</definedName>
    <definedName name="______TPN1004">[6]BASE!$D$152</definedName>
    <definedName name="______TPN1006">[6]BASE!$D$153</definedName>
    <definedName name="______TPN1008">[6]BASE!$D$154</definedName>
    <definedName name="______TPN1202">[6]BASE!$D$160</definedName>
    <definedName name="______TPN1203">[6]BASE!$D$161</definedName>
    <definedName name="______TPN1204">[6]BASE!$D$162</definedName>
    <definedName name="______TPN1206">[6]BASE!$D$163</definedName>
    <definedName name="______TPN1208">[6]BASE!$D$164</definedName>
    <definedName name="______TPN16012">[6]BASE!$D$167</definedName>
    <definedName name="______TPN1602">[6]BASE!$D$168</definedName>
    <definedName name="______TPN1603">[6]BASE!$D$169</definedName>
    <definedName name="______TPN1604">[6]BASE!$D$170</definedName>
    <definedName name="______TPN1606">[6]BASE!$D$171</definedName>
    <definedName name="______TPN1608">[6]BASE!$D$172</definedName>
    <definedName name="______TPR2">'[11]Constantes Generales'!$D$126</definedName>
    <definedName name="______TTT2">'[11]Constantes Generales'!$D$115</definedName>
    <definedName name="______TUZ22" localSheetId="1">[7]BASE!#REF!</definedName>
    <definedName name="______TUZ22">[7]BASE!#REF!</definedName>
    <definedName name="______TUZ36" localSheetId="1">[7]BASE!#REF!</definedName>
    <definedName name="______TUZ36">[7]BASE!#REF!</definedName>
    <definedName name="______TZ323" localSheetId="1">[7]BASE!#REF!</definedName>
    <definedName name="______TZ323">[7]BASE!#REF!</definedName>
    <definedName name="______TZ324" localSheetId="1">[7]BASE!#REF!</definedName>
    <definedName name="______TZ324">[7]BASE!#REF!</definedName>
    <definedName name="______VPD1">[10]TARIFAS!$C$582</definedName>
    <definedName name="______VPI1">[10]TARIFAS!$C$580</definedName>
    <definedName name="______VRA1">[10]TARIFAS!$C$579</definedName>
    <definedName name="______xlnm.Print_Area_1" localSheetId="1">#REF!</definedName>
    <definedName name="______xlnm.Print_Area_1">#REF!</definedName>
    <definedName name="______xlnm.Print_Area_10" localSheetId="1">#REF!</definedName>
    <definedName name="______xlnm.Print_Area_10">#REF!</definedName>
    <definedName name="______xlnm.Print_Area_11" localSheetId="1">#REF!</definedName>
    <definedName name="______xlnm.Print_Area_11">#REF!</definedName>
    <definedName name="______xlnm.Print_Area_12" localSheetId="1">#REF!</definedName>
    <definedName name="______xlnm.Print_Area_12">#REF!</definedName>
    <definedName name="______xlnm.Print_Area_2" localSheetId="1">#REF!</definedName>
    <definedName name="______xlnm.Print_Area_2">#REF!</definedName>
    <definedName name="______xlnm.Print_Area_3" localSheetId="1">#REF!</definedName>
    <definedName name="______xlnm.Print_Area_3">#REF!</definedName>
    <definedName name="______xlnm.Print_Area_4" localSheetId="1">#REF!</definedName>
    <definedName name="______xlnm.Print_Area_4">#REF!</definedName>
    <definedName name="______xlnm.Print_Area_7" localSheetId="1">#REF!</definedName>
    <definedName name="______xlnm.Print_Area_7">#REF!</definedName>
    <definedName name="______xlnm.Print_Area_8" localSheetId="1">#REF!</definedName>
    <definedName name="______xlnm.Print_Area_8">#REF!</definedName>
    <definedName name="______xlnm.Print_Area_9">#N/A</definedName>
    <definedName name="______xlnm.Print_Titles_1" localSheetId="1">#REF!</definedName>
    <definedName name="______xlnm.Print_Titles_1">#REF!</definedName>
    <definedName name="_____Abd2">'[11]Constantes Generales'!$D$223</definedName>
    <definedName name="_____Abd4">'[11]Constantes Generales'!$D$231</definedName>
    <definedName name="_____Abd6">'[11]Constantes Generales'!$D$238</definedName>
    <definedName name="_____AcC1">'[11]Constantes Generales'!$D$206</definedName>
    <definedName name="_____Act1">'[11]Constantes Generales'!$D$246</definedName>
    <definedName name="_____ADM4" localSheetId="1">#REF!</definedName>
    <definedName name="_____ADM4">#REF!</definedName>
    <definedName name="_____ADP1" localSheetId="1">#REF!</definedName>
    <definedName name="_____ADP1">#REF!</definedName>
    <definedName name="_____Afo1">'[11]Constantes Generales'!$D$166</definedName>
    <definedName name="_____AIU1" localSheetId="1">#REF!</definedName>
    <definedName name="_____AIU1">#REF!</definedName>
    <definedName name="_____AIU2">[3]BASE!$C$5</definedName>
    <definedName name="_____ApC1">'[11]Constantes Generales'!$D$210</definedName>
    <definedName name="_____APR2">'[11]Constantes Generales'!$D$127</definedName>
    <definedName name="_____APU221" localSheetId="1">#REF!</definedName>
    <definedName name="_____APU221">#REF!</definedName>
    <definedName name="_____ATT2">'[11]Constantes Generales'!$D$116</definedName>
    <definedName name="_____BAZ10" localSheetId="1">#REF!</definedName>
    <definedName name="_____BAZ10">#REF!</definedName>
    <definedName name="_____BLO20" localSheetId="1">#REF!</definedName>
    <definedName name="_____BLO20">#REF!</definedName>
    <definedName name="_____BPR2">'[11]Constantes Generales'!$D$124</definedName>
    <definedName name="_____BTC60" localSheetId="1">'[12]Datos Generales'!#REF!</definedName>
    <definedName name="_____BTC60">'[12]Datos Generales'!#REF!</definedName>
    <definedName name="_____BTT2">'[11]Constantes Generales'!$D$113</definedName>
    <definedName name="_____C2254JH" localSheetId="1">#REF!</definedName>
    <definedName name="_____C2254JH">#REF!</definedName>
    <definedName name="_____C2256JH" localSheetId="1">#REF!</definedName>
    <definedName name="_____C2256JH">#REF!</definedName>
    <definedName name="_____C452JH" localSheetId="1">#REF!</definedName>
    <definedName name="_____C452JH">#REF!</definedName>
    <definedName name="_____C903L" localSheetId="1">#REF!</definedName>
    <definedName name="_____C903L">#REF!</definedName>
    <definedName name="_____CAN28" localSheetId="1">#REF!</definedName>
    <definedName name="_____CAN28">#REF!</definedName>
    <definedName name="_____Cod1" localSheetId="1">#REF!</definedName>
    <definedName name="_____Cod1">#REF!</definedName>
    <definedName name="_____cua1">'[8]ALCANTARILLADO RAS'!$A$4:$B$14</definedName>
    <definedName name="_____CUA44" localSheetId="1">#REF!</definedName>
    <definedName name="_____CUA44">#REF!</definedName>
    <definedName name="_____D47" localSheetId="1">#REF!</definedName>
    <definedName name="_____D47">#REF!</definedName>
    <definedName name="_____DMD1" localSheetId="1">#REF!</definedName>
    <definedName name="_____DMD1">#REF!</definedName>
    <definedName name="_____dot1" localSheetId="1">#REF!</definedName>
    <definedName name="_____dot1">#REF!</definedName>
    <definedName name="_____DPR2">'[11]Constantes Generales'!$D$129</definedName>
    <definedName name="_____DTT2">'[11]Constantes Generales'!$D$118</definedName>
    <definedName name="_____EEF110" localSheetId="1">#REF!</definedName>
    <definedName name="_____EEF110">#REF!</definedName>
    <definedName name="_____EPR2">'[11]Constantes Generales'!$D$128</definedName>
    <definedName name="_____err2" localSheetId="1">#REF!</definedName>
    <definedName name="_____err2">#REF!</definedName>
    <definedName name="_____err4" localSheetId="1">#REF!</definedName>
    <definedName name="_____err4">#REF!</definedName>
    <definedName name="_____ETC60" localSheetId="1">'[12]Datos Generales'!#REF!</definedName>
    <definedName name="_____ETC60">'[12]Datos Generales'!#REF!</definedName>
    <definedName name="_____ETF315" localSheetId="1">#REF!</definedName>
    <definedName name="_____ETF315">#REF!</definedName>
    <definedName name="_____ETT2">'[11]Constantes Generales'!$D$117</definedName>
    <definedName name="_____fei1" localSheetId="1">#REF!</definedName>
    <definedName name="_____fei1">#REF!</definedName>
    <definedName name="_____fei10" localSheetId="1">#REF!</definedName>
    <definedName name="_____fei10">#REF!</definedName>
    <definedName name="_____fei11" localSheetId="1">#REF!</definedName>
    <definedName name="_____fei11">#REF!</definedName>
    <definedName name="_____fei12" localSheetId="1">#REF!</definedName>
    <definedName name="_____fei12">#REF!</definedName>
    <definedName name="_____fei13" localSheetId="1">#REF!</definedName>
    <definedName name="_____fei13">#REF!</definedName>
    <definedName name="_____fei14" localSheetId="1">#REF!</definedName>
    <definedName name="_____fei14">#REF!</definedName>
    <definedName name="_____fei15" localSheetId="1">#REF!</definedName>
    <definedName name="_____fei15">#REF!</definedName>
    <definedName name="_____fei16" localSheetId="1">#REF!</definedName>
    <definedName name="_____fei16">#REF!</definedName>
    <definedName name="_____fei17" localSheetId="1">#REF!</definedName>
    <definedName name="_____fei17">#REF!</definedName>
    <definedName name="_____fei18" localSheetId="1">#REF!</definedName>
    <definedName name="_____fei18">#REF!</definedName>
    <definedName name="_____fei19" localSheetId="1">#REF!</definedName>
    <definedName name="_____fei19">#REF!</definedName>
    <definedName name="_____fei2" localSheetId="1">#REF!</definedName>
    <definedName name="_____fei2">#REF!</definedName>
    <definedName name="_____fei3" localSheetId="1">#REF!</definedName>
    <definedName name="_____fei3">#REF!</definedName>
    <definedName name="_____fei4" localSheetId="1">#REF!</definedName>
    <definedName name="_____fei4">#REF!</definedName>
    <definedName name="_____fei5" localSheetId="1">#REF!</definedName>
    <definedName name="_____fei5">#REF!</definedName>
    <definedName name="_____fei6" localSheetId="1">#REF!</definedName>
    <definedName name="_____fei6">#REF!</definedName>
    <definedName name="_____fei7" localSheetId="1">#REF!</definedName>
    <definedName name="_____fei7">#REF!</definedName>
    <definedName name="_____fei8" localSheetId="1">#REF!</definedName>
    <definedName name="_____fei8">#REF!</definedName>
    <definedName name="_____fei9" localSheetId="1">#REF!</definedName>
    <definedName name="_____fei9">#REF!</definedName>
    <definedName name="_____FYB02" localSheetId="1">#REF!</definedName>
    <definedName name="_____FYB02">#REF!</definedName>
    <definedName name="_____FYB03" localSheetId="1">#REF!</definedName>
    <definedName name="_____FYB03">#REF!</definedName>
    <definedName name="_____FYB10" localSheetId="1">#REF!</definedName>
    <definedName name="_____FYB10">#REF!</definedName>
    <definedName name="_____hpc6">'[11]Constantes Generales'!$D$244</definedName>
    <definedName name="_____htC1">'[11]Constantes Generales'!$D$208</definedName>
    <definedName name="_____INF1" localSheetId="1">#REF!</definedName>
    <definedName name="_____INF1">#REF!</definedName>
    <definedName name="_____inf2" localSheetId="1">#REF!</definedName>
    <definedName name="_____inf2">#REF!</definedName>
    <definedName name="_____jdC1">'[11]Constantes Generales'!$D$214</definedName>
    <definedName name="_____LA124" localSheetId="1">#REF!</definedName>
    <definedName name="_____LA124">#REF!</definedName>
    <definedName name="_____LAC18" localSheetId="1">#REF!</definedName>
    <definedName name="_____LAC18">#REF!</definedName>
    <definedName name="_____Lbd2">'[11]Constantes Generales'!$D$224</definedName>
    <definedName name="_____Lbd4">'[11]Constantes Generales'!$D$232</definedName>
    <definedName name="_____Lbd6">'[11]Constantes Generales'!$D$239</definedName>
    <definedName name="_____LcC1">'[11]Constantes Generales'!$D$207</definedName>
    <definedName name="_____Lct1">'[11]Constantes Generales'!$D$247</definedName>
    <definedName name="_____lfo1">'[11]Constantes Generales'!$D$167</definedName>
    <definedName name="_____LM369582">#N/A</definedName>
    <definedName name="_____LPR2">'[11]Constantes Generales'!$D$125</definedName>
    <definedName name="_____LTC60" localSheetId="1">'[12]Datos Generales'!#REF!</definedName>
    <definedName name="_____LTC60">'[12]Datos Generales'!#REF!</definedName>
    <definedName name="_____LTT2">'[11]Constantes Generales'!$D$114</definedName>
    <definedName name="_____Pa1">'[4]Paral. 1'!$E:$E</definedName>
    <definedName name="_____Pa2">'[4]Paral. 2'!$E:$E</definedName>
    <definedName name="_____Pa3">'[4]Paral. 3'!$E:$E</definedName>
    <definedName name="_____Pa4">[4]Paral.4!$E:$E</definedName>
    <definedName name="_____PJ50" localSheetId="1">#REF!</definedName>
    <definedName name="_____PJ50">#REF!</definedName>
    <definedName name="_____pj51" localSheetId="1">#REF!</definedName>
    <definedName name="_____pj51">#REF!</definedName>
    <definedName name="_____pl1" localSheetId="1">'[9]Gabinetes ctrol, prot. y med. '!#REF!</definedName>
    <definedName name="_____pl1">'[9]Gabinetes ctrol, prot. y med. '!#REF!</definedName>
    <definedName name="_____pl2" localSheetId="1">'[9]Gabinetes ctrol, prot. y med. '!#REF!</definedName>
    <definedName name="_____pl2">'[9]Gabinetes ctrol, prot. y med. '!#REF!</definedName>
    <definedName name="_____PLC1">'[11]Constantes Generales'!$D$218</definedName>
    <definedName name="_____Po2" localSheetId="1">[5]REAJUSTESACTA1PROVI!#REF!</definedName>
    <definedName name="_____Po2">[5]REAJUSTESACTA1PROVI!#REF!</definedName>
    <definedName name="_____pvC1">'[11]Constantes Generales'!$D$216</definedName>
    <definedName name="_____r" localSheetId="1">'[2]APU PVC'!#REF!</definedName>
    <definedName name="_____r">'[2]APU PVC'!#REF!</definedName>
    <definedName name="_____R42JH" localSheetId="1">#REF!</definedName>
    <definedName name="_____R42JH">#REF!</definedName>
    <definedName name="_____R43JH" localSheetId="1">#REF!</definedName>
    <definedName name="_____R43JH">#REF!</definedName>
    <definedName name="_____R63BB" localSheetId="1">#REF!</definedName>
    <definedName name="_____R63BB">#REF!</definedName>
    <definedName name="_____R63JH" localSheetId="1">#REF!</definedName>
    <definedName name="_____R63JH">#REF!</definedName>
    <definedName name="_____rc" localSheetId="1">#REF!</definedName>
    <definedName name="_____rc">#REF!</definedName>
    <definedName name="_____sPR2">'[11]Constantes Generales'!$D$131</definedName>
    <definedName name="_____ST166">[6]BASE!$D$248</definedName>
    <definedName name="_____ST186" localSheetId="1">#REF!</definedName>
    <definedName name="_____ST186">#REF!</definedName>
    <definedName name="_____ST206" localSheetId="1">#REF!</definedName>
    <definedName name="_____ST206">#REF!</definedName>
    <definedName name="_____ST86" localSheetId="1">#REF!</definedName>
    <definedName name="_____ST86">#REF!</definedName>
    <definedName name="_____STC60" localSheetId="1">'[12]Datos Generales'!#REF!</definedName>
    <definedName name="_____STC60">'[12]Datos Generales'!#REF!</definedName>
    <definedName name="_____sTT2">'[11]Constantes Generales'!$D$120</definedName>
    <definedName name="_____TAP2" localSheetId="1">#REF!</definedName>
    <definedName name="_____TAP2">#REF!</definedName>
    <definedName name="_____TEE1" localSheetId="1">#REF!</definedName>
    <definedName name="_____TEE1">#REF!</definedName>
    <definedName name="_____TEE2" localSheetId="1">#REF!</definedName>
    <definedName name="_____TEE2">#REF!</definedName>
    <definedName name="_____TEE32" localSheetId="1">#REF!</definedName>
    <definedName name="_____TEE32">#REF!</definedName>
    <definedName name="_____TEE33" localSheetId="1">#REF!</definedName>
    <definedName name="_____TEE33">#REF!</definedName>
    <definedName name="_____TEP44" localSheetId="1">#REF!</definedName>
    <definedName name="_____TEP44">#REF!</definedName>
    <definedName name="_____TES44" localSheetId="1">#REF!</definedName>
    <definedName name="_____TES44">#REF!</definedName>
    <definedName name="_____TES64" localSheetId="1">#REF!</definedName>
    <definedName name="_____TES64">#REF!</definedName>
    <definedName name="_____TPE1132" localSheetId="1">#REF!</definedName>
    <definedName name="_____TPE1132">#REF!</definedName>
    <definedName name="_____TPE1331" localSheetId="1">#REF!</definedName>
    <definedName name="_____TPE1331">#REF!</definedName>
    <definedName name="_____TPE1702" localSheetId="1">#REF!</definedName>
    <definedName name="_____TPE1702">#REF!</definedName>
    <definedName name="_____TPE1703" localSheetId="1">#REF!</definedName>
    <definedName name="_____TPE1703">#REF!</definedName>
    <definedName name="_____TPE1704" localSheetId="1">#REF!</definedName>
    <definedName name="_____TPE1704">#REF!</definedName>
    <definedName name="_____TPE1706" localSheetId="1">#REF!</definedName>
    <definedName name="_____TPE1706">#REF!</definedName>
    <definedName name="_____TPE1708" localSheetId="1">#REF!</definedName>
    <definedName name="_____TPE1708">#REF!</definedName>
    <definedName name="_____TPE1710" localSheetId="1">#REF!</definedName>
    <definedName name="_____TPE1710">#REF!</definedName>
    <definedName name="_____TPE1735" localSheetId="1">#REF!</definedName>
    <definedName name="_____TPE1735">#REF!</definedName>
    <definedName name="_____TPE1763" localSheetId="1">#REF!</definedName>
    <definedName name="_____TPE1763">#REF!</definedName>
    <definedName name="_____TPE1790" localSheetId="1">#REF!</definedName>
    <definedName name="_____TPE1790">#REF!</definedName>
    <definedName name="_____TPE8016">[6]BASE!$D$146</definedName>
    <definedName name="_____TPE8020">[6]BASE!$D$147</definedName>
    <definedName name="_____TPE8025">[6]BASE!$D$148</definedName>
    <definedName name="_____TPN1002">[6]BASE!$D$150</definedName>
    <definedName name="_____TPN1003">[6]BASE!$D$151</definedName>
    <definedName name="_____TPN1004">[6]BASE!$D$152</definedName>
    <definedName name="_____TPN1006">[6]BASE!$D$153</definedName>
    <definedName name="_____TPN1008">[6]BASE!$D$154</definedName>
    <definedName name="_____TPN1202">[6]BASE!$D$160</definedName>
    <definedName name="_____TPN1203">[6]BASE!$D$161</definedName>
    <definedName name="_____TPN1204">[6]BASE!$D$162</definedName>
    <definedName name="_____TPN1206">[6]BASE!$D$163</definedName>
    <definedName name="_____TPN1208">[6]BASE!$D$164</definedName>
    <definedName name="_____TPN16012">[6]BASE!$D$167</definedName>
    <definedName name="_____TPN1602">[6]BASE!$D$168</definedName>
    <definedName name="_____TPN1603">[6]BASE!$D$169</definedName>
    <definedName name="_____TPN1604">[6]BASE!$D$170</definedName>
    <definedName name="_____TPN1606">[6]BASE!$D$171</definedName>
    <definedName name="_____TPN1608">[6]BASE!$D$172</definedName>
    <definedName name="_____TPR2">'[11]Constantes Generales'!$D$126</definedName>
    <definedName name="_____TTT2">'[11]Constantes Generales'!$D$115</definedName>
    <definedName name="_____TUZ22" localSheetId="1">[7]BASE!#REF!</definedName>
    <definedName name="_____TUZ22">[7]BASE!#REF!</definedName>
    <definedName name="_____TUZ36" localSheetId="1">[7]BASE!#REF!</definedName>
    <definedName name="_____TUZ36">[7]BASE!#REF!</definedName>
    <definedName name="_____TZ212" localSheetId="1">#REF!</definedName>
    <definedName name="_____TZ212">#REF!</definedName>
    <definedName name="_____TZ213" localSheetId="1">#REF!</definedName>
    <definedName name="_____TZ213">#REF!</definedName>
    <definedName name="_____TZ214" localSheetId="1">#REF!</definedName>
    <definedName name="_____TZ214">#REF!</definedName>
    <definedName name="_____TZ216" localSheetId="1">#REF!</definedName>
    <definedName name="_____TZ216">#REF!</definedName>
    <definedName name="_____TZ218" localSheetId="1">#REF!</definedName>
    <definedName name="_____TZ218">#REF!</definedName>
    <definedName name="_____TZ225" localSheetId="1">#REF!</definedName>
    <definedName name="_____TZ225">#REF!</definedName>
    <definedName name="_____TZ2610" localSheetId="1">#REF!</definedName>
    <definedName name="_____TZ2610">#REF!</definedName>
    <definedName name="_____TZ2612" localSheetId="1">#REF!</definedName>
    <definedName name="_____TZ2612">#REF!</definedName>
    <definedName name="_____TZ2616" localSheetId="1">#REF!</definedName>
    <definedName name="_____TZ2616">#REF!</definedName>
    <definedName name="_____TZ262" localSheetId="1">#REF!</definedName>
    <definedName name="_____TZ262">#REF!</definedName>
    <definedName name="_____TZ263" localSheetId="1">#REF!</definedName>
    <definedName name="_____TZ263">#REF!</definedName>
    <definedName name="_____TZ264" localSheetId="1">#REF!</definedName>
    <definedName name="_____TZ264">#REF!</definedName>
    <definedName name="_____TZ266" localSheetId="1">#REF!</definedName>
    <definedName name="_____TZ266">#REF!</definedName>
    <definedName name="_____TZ268" localSheetId="1">#REF!</definedName>
    <definedName name="_____TZ268">#REF!</definedName>
    <definedName name="_____TZ323" localSheetId="1">[7]BASE!#REF!</definedName>
    <definedName name="_____TZ323">[7]BASE!#REF!</definedName>
    <definedName name="_____TZ324" localSheetId="1">[7]BASE!#REF!</definedName>
    <definedName name="_____TZ324">[7]BASE!#REF!</definedName>
    <definedName name="_____TZ32510" localSheetId="1">#REF!</definedName>
    <definedName name="_____TZ32510">#REF!</definedName>
    <definedName name="_____TZ32512" localSheetId="1">#REF!</definedName>
    <definedName name="_____TZ32512">#REF!</definedName>
    <definedName name="_____TZ3253" localSheetId="1">#REF!</definedName>
    <definedName name="_____TZ3253">#REF!</definedName>
    <definedName name="_____TZ3254" localSheetId="1">#REF!</definedName>
    <definedName name="_____TZ3254">#REF!</definedName>
    <definedName name="_____TZ3256" localSheetId="1">#REF!</definedName>
    <definedName name="_____TZ3256">#REF!</definedName>
    <definedName name="_____TZ4110" localSheetId="1">#REF!</definedName>
    <definedName name="_____TZ4110">#REF!</definedName>
    <definedName name="_____TZ4112" localSheetId="1">#REF!</definedName>
    <definedName name="_____TZ4112">#REF!</definedName>
    <definedName name="_____TZ414" localSheetId="1">#REF!</definedName>
    <definedName name="_____TZ414">#REF!</definedName>
    <definedName name="_____TZ416" localSheetId="1">#REF!</definedName>
    <definedName name="_____TZ416">#REF!</definedName>
    <definedName name="_____TZ418" localSheetId="1">#REF!</definedName>
    <definedName name="_____TZ418">#REF!</definedName>
    <definedName name="_____UDD06" localSheetId="1">#REF!</definedName>
    <definedName name="_____UDD06">#REF!</definedName>
    <definedName name="_____UDD08" localSheetId="1">#REF!</definedName>
    <definedName name="_____UDD08">#REF!</definedName>
    <definedName name="_____UNI32" localSheetId="1">#REF!</definedName>
    <definedName name="_____UNI32">#REF!</definedName>
    <definedName name="_____VPD1">[10]TARIFAS!$C$582</definedName>
    <definedName name="_____VPI1">[10]TARIFAS!$C$580</definedName>
    <definedName name="_____VRA1">[10]TARIFAS!$C$579</definedName>
    <definedName name="_____xlnm.Print_Area_1" localSheetId="1">#REF!</definedName>
    <definedName name="_____xlnm.Print_Area_1">#REF!</definedName>
    <definedName name="_____xlnm.Print_Area_10" localSheetId="1">#REF!</definedName>
    <definedName name="_____xlnm.Print_Area_10">#REF!</definedName>
    <definedName name="_____xlnm.Print_Area_11" localSheetId="1">#REF!</definedName>
    <definedName name="_____xlnm.Print_Area_11">#REF!</definedName>
    <definedName name="_____xlnm.Print_Area_12" localSheetId="1">#REF!</definedName>
    <definedName name="_____xlnm.Print_Area_12">#REF!</definedName>
    <definedName name="_____xlnm.Print_Area_2" localSheetId="1">#REF!</definedName>
    <definedName name="_____xlnm.Print_Area_2">#REF!</definedName>
    <definedName name="_____xlnm.Print_Area_3" localSheetId="1">#REF!</definedName>
    <definedName name="_____xlnm.Print_Area_3">#REF!</definedName>
    <definedName name="_____xlnm.Print_Area_4" localSheetId="1">#REF!</definedName>
    <definedName name="_____xlnm.Print_Area_4">#REF!</definedName>
    <definedName name="_____xlnm.Print_Area_7" localSheetId="1">#REF!</definedName>
    <definedName name="_____xlnm.Print_Area_7">#REF!</definedName>
    <definedName name="_____xlnm.Print_Area_8" localSheetId="1">#REF!</definedName>
    <definedName name="_____xlnm.Print_Area_8">#REF!</definedName>
    <definedName name="_____xlnm.Print_Area_9">#N/A</definedName>
    <definedName name="_____xlnm.Print_Titles_1" localSheetId="1">#REF!</definedName>
    <definedName name="_____xlnm.Print_Titles_1">#REF!</definedName>
    <definedName name="____Abd2">'[11]Constantes Generales'!$D$223</definedName>
    <definedName name="____Abd4">'[11]Constantes Generales'!$D$231</definedName>
    <definedName name="____Abd6">'[11]Constantes Generales'!$D$238</definedName>
    <definedName name="____AcC1">'[11]Constantes Generales'!$D$206</definedName>
    <definedName name="____Act1">'[11]Constantes Generales'!$D$246</definedName>
    <definedName name="____ADH12" localSheetId="1">#REF!</definedName>
    <definedName name="____ADH12">#REF!</definedName>
    <definedName name="____ADM12" localSheetId="1">#REF!</definedName>
    <definedName name="____ADM12">#REF!</definedName>
    <definedName name="____ADM2" localSheetId="1">#REF!</definedName>
    <definedName name="____ADM2">#REF!</definedName>
    <definedName name="____ADM3" localSheetId="1">#REF!</definedName>
    <definedName name="____ADM3">#REF!</definedName>
    <definedName name="____ADM4" localSheetId="1">#REF!</definedName>
    <definedName name="____ADM4">#REF!</definedName>
    <definedName name="____ADP1" localSheetId="1">#REF!</definedName>
    <definedName name="____ADP1">#REF!</definedName>
    <definedName name="____Afo1">'[11]Constantes Generales'!$D$166</definedName>
    <definedName name="____AIU1" localSheetId="1">#REF!</definedName>
    <definedName name="____AIU1">#REF!</definedName>
    <definedName name="____AIU2">[3]BASE!$C$5</definedName>
    <definedName name="____ApC1">'[11]Constantes Generales'!$D$210</definedName>
    <definedName name="____APR2">'[11]Constantes Generales'!$D$127</definedName>
    <definedName name="____APU221" localSheetId="1">#REF!</definedName>
    <definedName name="____APU221">#REF!</definedName>
    <definedName name="____ATT2">'[11]Constantes Generales'!$D$116</definedName>
    <definedName name="____BAZ10" localSheetId="1">#REF!</definedName>
    <definedName name="____BAZ10">#REF!</definedName>
    <definedName name="____BLO20" localSheetId="1">#REF!</definedName>
    <definedName name="____BLO20">#REF!</definedName>
    <definedName name="____BPR2">'[11]Constantes Generales'!$D$124</definedName>
    <definedName name="____BTC60" localSheetId="1">'[12]Datos Generales'!#REF!</definedName>
    <definedName name="____BTC60">'[12]Datos Generales'!#REF!</definedName>
    <definedName name="____BTT2">'[11]Constantes Generales'!$D$113</definedName>
    <definedName name="____C2254JH" localSheetId="1">#REF!</definedName>
    <definedName name="____C2254JH">#REF!</definedName>
    <definedName name="____C2256JH" localSheetId="1">#REF!</definedName>
    <definedName name="____C2256JH">#REF!</definedName>
    <definedName name="____C452JH" localSheetId="1">#REF!</definedName>
    <definedName name="____C452JH">#REF!</definedName>
    <definedName name="____C903L" localSheetId="1">#REF!</definedName>
    <definedName name="____C903L">#REF!</definedName>
    <definedName name="____C908J" localSheetId="1">#REF!</definedName>
    <definedName name="____C908J">#REF!</definedName>
    <definedName name="____CAN28" localSheetId="1">#REF!</definedName>
    <definedName name="____CAN28">#REF!</definedName>
    <definedName name="____Cod1" localSheetId="1">#REF!</definedName>
    <definedName name="____Cod1">#REF!</definedName>
    <definedName name="____cua1">'[8]ALCANTARILLADO RAS'!$A$4:$B$14</definedName>
    <definedName name="____CUA44" localSheetId="1">#REF!</definedName>
    <definedName name="____CUA44">#REF!</definedName>
    <definedName name="____D47" localSheetId="1">#REF!</definedName>
    <definedName name="____D47">#REF!</definedName>
    <definedName name="____DMD1" localSheetId="1">#REF!</definedName>
    <definedName name="____DMD1">#REF!</definedName>
    <definedName name="____dot1" localSheetId="1">#REF!</definedName>
    <definedName name="____dot1">#REF!</definedName>
    <definedName name="____DPR2">'[11]Constantes Generales'!$D$129</definedName>
    <definedName name="____DTT2">'[11]Constantes Generales'!$D$118</definedName>
    <definedName name="____EEF110" localSheetId="1">#REF!</definedName>
    <definedName name="____EEF110">#REF!</definedName>
    <definedName name="____EPR2">'[11]Constantes Generales'!$D$128</definedName>
    <definedName name="____err2" localSheetId="1">#REF!</definedName>
    <definedName name="____err2">#REF!</definedName>
    <definedName name="____err4" localSheetId="1">#REF!</definedName>
    <definedName name="____err4">#REF!</definedName>
    <definedName name="____ETC60" localSheetId="1">'[12]Datos Generales'!#REF!</definedName>
    <definedName name="____ETC60">'[12]Datos Generales'!#REF!</definedName>
    <definedName name="____ETF315" localSheetId="1">#REF!</definedName>
    <definedName name="____ETF315">#REF!</definedName>
    <definedName name="____ETT2">'[11]Constantes Generales'!$D$117</definedName>
    <definedName name="____fei1" localSheetId="1">#REF!</definedName>
    <definedName name="____fei1">#REF!</definedName>
    <definedName name="____fei10" localSheetId="1">#REF!</definedName>
    <definedName name="____fei10">#REF!</definedName>
    <definedName name="____fei11" localSheetId="1">#REF!</definedName>
    <definedName name="____fei11">#REF!</definedName>
    <definedName name="____fei12" localSheetId="1">#REF!</definedName>
    <definedName name="____fei12">#REF!</definedName>
    <definedName name="____fei13" localSheetId="1">#REF!</definedName>
    <definedName name="____fei13">#REF!</definedName>
    <definedName name="____fei14" localSheetId="1">#REF!</definedName>
    <definedName name="____fei14">#REF!</definedName>
    <definedName name="____fei15" localSheetId="1">#REF!</definedName>
    <definedName name="____fei15">#REF!</definedName>
    <definedName name="____fei16" localSheetId="1">#REF!</definedName>
    <definedName name="____fei16">#REF!</definedName>
    <definedName name="____fei17" localSheetId="1">#REF!</definedName>
    <definedName name="____fei17">#REF!</definedName>
    <definedName name="____fei18" localSheetId="1">#REF!</definedName>
    <definedName name="____fei18">#REF!</definedName>
    <definedName name="____fei19" localSheetId="1">#REF!</definedName>
    <definedName name="____fei19">#REF!</definedName>
    <definedName name="____fei2" localSheetId="1">#REF!</definedName>
    <definedName name="____fei2">#REF!</definedName>
    <definedName name="____fei3" localSheetId="1">#REF!</definedName>
    <definedName name="____fei3">#REF!</definedName>
    <definedName name="____fei4" localSheetId="1">#REF!</definedName>
    <definedName name="____fei4">#REF!</definedName>
    <definedName name="____fei5" localSheetId="1">#REF!</definedName>
    <definedName name="____fei5">#REF!</definedName>
    <definedName name="____fei6" localSheetId="1">#REF!</definedName>
    <definedName name="____fei6">#REF!</definedName>
    <definedName name="____fei7" localSheetId="1">#REF!</definedName>
    <definedName name="____fei7">#REF!</definedName>
    <definedName name="____fei8" localSheetId="1">#REF!</definedName>
    <definedName name="____fei8">#REF!</definedName>
    <definedName name="____fei9" localSheetId="1">#REF!</definedName>
    <definedName name="____fei9">#REF!</definedName>
    <definedName name="____FYB02" localSheetId="1">#REF!</definedName>
    <definedName name="____FYB02">#REF!</definedName>
    <definedName name="____FYB03" localSheetId="1">#REF!</definedName>
    <definedName name="____FYB03">#REF!</definedName>
    <definedName name="____FYB04" localSheetId="1">#REF!</definedName>
    <definedName name="____FYB04">#REF!</definedName>
    <definedName name="____FYB08" localSheetId="1">#REF!</definedName>
    <definedName name="____FYB08">#REF!</definedName>
    <definedName name="____FYB10" localSheetId="1">#REF!</definedName>
    <definedName name="____FYB10">#REF!</definedName>
    <definedName name="____hpc6">'[11]Constantes Generales'!$D$244</definedName>
    <definedName name="____htC1">'[11]Constantes Generales'!$D$208</definedName>
    <definedName name="____INF1" localSheetId="1">#REF!</definedName>
    <definedName name="____INF1">#REF!</definedName>
    <definedName name="____inf2" localSheetId="1">#REF!</definedName>
    <definedName name="____inf2">#REF!</definedName>
    <definedName name="____jdC1">'[11]Constantes Generales'!$D$214</definedName>
    <definedName name="____LA124" localSheetId="1">#REF!</definedName>
    <definedName name="____LA124">#REF!</definedName>
    <definedName name="____LAC18" localSheetId="1">#REF!</definedName>
    <definedName name="____LAC18">#REF!</definedName>
    <definedName name="____Lbd2">'[11]Constantes Generales'!$D$224</definedName>
    <definedName name="____Lbd4">'[11]Constantes Generales'!$D$232</definedName>
    <definedName name="____Lbd6">'[11]Constantes Generales'!$D$239</definedName>
    <definedName name="____LcC1">'[11]Constantes Generales'!$D$207</definedName>
    <definedName name="____Lct1">'[11]Constantes Generales'!$D$247</definedName>
    <definedName name="____lfo1">'[11]Constantes Generales'!$D$167</definedName>
    <definedName name="____LM369582">#N/A</definedName>
    <definedName name="____LPR2">'[11]Constantes Generales'!$D$125</definedName>
    <definedName name="____LTC60" localSheetId="1">'[12]Datos Generales'!#REF!</definedName>
    <definedName name="____LTC60">'[12]Datos Generales'!#REF!</definedName>
    <definedName name="____LTT2">'[11]Constantes Generales'!$D$114</definedName>
    <definedName name="____Pa1">'[4]Paral. 1'!$E:$E</definedName>
    <definedName name="____Pa2">'[4]Paral. 2'!$E:$E</definedName>
    <definedName name="____Pa3">'[4]Paral. 3'!$E:$E</definedName>
    <definedName name="____Pa4">[4]Paral.4!$E:$E</definedName>
    <definedName name="____PJ50" localSheetId="1">#REF!</definedName>
    <definedName name="____PJ50">#REF!</definedName>
    <definedName name="____pj51" localSheetId="1">#REF!</definedName>
    <definedName name="____pj51">#REF!</definedName>
    <definedName name="____pl1" localSheetId="1">'[9]Gabinetes ctrol, prot. y med. '!#REF!</definedName>
    <definedName name="____pl1">'[9]Gabinetes ctrol, prot. y med. '!#REF!</definedName>
    <definedName name="____pl2" localSheetId="1">'[9]Gabinetes ctrol, prot. y med. '!#REF!</definedName>
    <definedName name="____pl2">'[9]Gabinetes ctrol, prot. y med. '!#REF!</definedName>
    <definedName name="____PLC1">'[11]Constantes Generales'!$D$218</definedName>
    <definedName name="____Po2" localSheetId="1">[5]REAJUSTESACTA1PROVI!#REF!</definedName>
    <definedName name="____Po2">[5]REAJUSTESACTA1PROVI!#REF!</definedName>
    <definedName name="____pvC1">'[11]Constantes Generales'!$D$216</definedName>
    <definedName name="____r" localSheetId="1">'[2]APU PVC'!#REF!</definedName>
    <definedName name="____r">'[2]APU PVC'!#REF!</definedName>
    <definedName name="____R1210JH" localSheetId="1">#REF!</definedName>
    <definedName name="____R1210JH">#REF!</definedName>
    <definedName name="____R32EL" localSheetId="1">#REF!</definedName>
    <definedName name="____R32EL">#REF!</definedName>
    <definedName name="____R32JH" localSheetId="1">#REF!</definedName>
    <definedName name="____R32JH">#REF!</definedName>
    <definedName name="____R42JH" localSheetId="1">#REF!</definedName>
    <definedName name="____R42JH">#REF!</definedName>
    <definedName name="____R43JH" localSheetId="1">#REF!</definedName>
    <definedName name="____R43JH">#REF!</definedName>
    <definedName name="____R63BB" localSheetId="1">#REF!</definedName>
    <definedName name="____R63BB">#REF!</definedName>
    <definedName name="____R63JH" localSheetId="1">#REF!</definedName>
    <definedName name="____R63JH">#REF!</definedName>
    <definedName name="____R64BB" localSheetId="1">#REF!</definedName>
    <definedName name="____R64BB">#REF!</definedName>
    <definedName name="____R64JH" localSheetId="1">#REF!</definedName>
    <definedName name="____R64JH">#REF!</definedName>
    <definedName name="____R83JH" localSheetId="1">#REF!</definedName>
    <definedName name="____R83JH">#REF!</definedName>
    <definedName name="____R84JH" localSheetId="1">#REF!</definedName>
    <definedName name="____R84JH">#REF!</definedName>
    <definedName name="____R86JH" localSheetId="1">#REF!</definedName>
    <definedName name="____R86JH">#REF!</definedName>
    <definedName name="____rc" localSheetId="1">#REF!</definedName>
    <definedName name="____rc">#REF!</definedName>
    <definedName name="____RED32" localSheetId="1">#REF!</definedName>
    <definedName name="____RED32">#REF!</definedName>
    <definedName name="____REP21" localSheetId="1">#REF!</definedName>
    <definedName name="____REP21">#REF!</definedName>
    <definedName name="____REP42" localSheetId="1">#REF!</definedName>
    <definedName name="____REP42">#REF!</definedName>
    <definedName name="____REP43">[13]BASE!$D$136</definedName>
    <definedName name="____RES64" localSheetId="1">#REF!</definedName>
    <definedName name="____RES64">#REF!</definedName>
    <definedName name="____sPR2">'[11]Constantes Generales'!$D$131</definedName>
    <definedName name="____ST106" localSheetId="1">#REF!</definedName>
    <definedName name="____ST106">#REF!</definedName>
    <definedName name="____ST126" localSheetId="1">#REF!</definedName>
    <definedName name="____ST126">#REF!</definedName>
    <definedName name="____ST146" localSheetId="1">#REF!</definedName>
    <definedName name="____ST146">#REF!</definedName>
    <definedName name="____ST166">[6]BASE!$D$248</definedName>
    <definedName name="____ST186" localSheetId="1">#REF!</definedName>
    <definedName name="____ST186">#REF!</definedName>
    <definedName name="____ST206" localSheetId="1">#REF!</definedName>
    <definedName name="____ST206">#REF!</definedName>
    <definedName name="____ST86" localSheetId="1">#REF!</definedName>
    <definedName name="____ST86">#REF!</definedName>
    <definedName name="____STC60" localSheetId="1">'[12]Datos Generales'!#REF!</definedName>
    <definedName name="____STC60">'[12]Datos Generales'!#REF!</definedName>
    <definedName name="____sTT2">'[11]Constantes Generales'!$D$120</definedName>
    <definedName name="____TAP2" localSheetId="1">#REF!</definedName>
    <definedName name="____TAP2">#REF!</definedName>
    <definedName name="____TEE1" localSheetId="1">#REF!</definedName>
    <definedName name="____TEE1">#REF!</definedName>
    <definedName name="____TEE2" localSheetId="1">#REF!</definedName>
    <definedName name="____TEE2">#REF!</definedName>
    <definedName name="____TEE32" localSheetId="1">#REF!</definedName>
    <definedName name="____TEE32">#REF!</definedName>
    <definedName name="____TEE33" localSheetId="1">#REF!</definedName>
    <definedName name="____TEE33">#REF!</definedName>
    <definedName name="____TEP44" localSheetId="1">#REF!</definedName>
    <definedName name="____TEP44">#REF!</definedName>
    <definedName name="____TES44" localSheetId="1">#REF!</definedName>
    <definedName name="____TES44">#REF!</definedName>
    <definedName name="____TES64" localSheetId="1">#REF!</definedName>
    <definedName name="____TES64">#REF!</definedName>
    <definedName name="____TES66" localSheetId="1">#REF!</definedName>
    <definedName name="____TES66">#REF!</definedName>
    <definedName name="____THF12" localSheetId="1">#REF!</definedName>
    <definedName name="____THF12">#REF!</definedName>
    <definedName name="____TPE1132" localSheetId="1">[14]BASE!#REF!</definedName>
    <definedName name="____TPE1132">[14]BASE!#REF!</definedName>
    <definedName name="____TPE12" localSheetId="1">#REF!</definedName>
    <definedName name="____TPE12">#REF!</definedName>
    <definedName name="____TPE1331" localSheetId="1">[14]BASE!#REF!</definedName>
    <definedName name="____TPE1331">[14]BASE!#REF!</definedName>
    <definedName name="____TPE1701" localSheetId="1">#REF!</definedName>
    <definedName name="____TPE1701">#REF!</definedName>
    <definedName name="____TPE1702" localSheetId="1">[14]BASE!#REF!</definedName>
    <definedName name="____TPE1702">[14]BASE!#REF!</definedName>
    <definedName name="____TPE1703" localSheetId="1">[14]BASE!#REF!</definedName>
    <definedName name="____TPE1703">[14]BASE!#REF!</definedName>
    <definedName name="____TPE1704" localSheetId="1">[14]BASE!#REF!</definedName>
    <definedName name="____TPE1704">[14]BASE!#REF!</definedName>
    <definedName name="____TPE1706" localSheetId="1">[14]BASE!#REF!</definedName>
    <definedName name="____TPE1706">[14]BASE!#REF!</definedName>
    <definedName name="____TPE1708" localSheetId="1">[14]BASE!#REF!</definedName>
    <definedName name="____TPE1708">[14]BASE!#REF!</definedName>
    <definedName name="____TPE1710" localSheetId="1">[14]BASE!#REF!</definedName>
    <definedName name="____TPE1710">[14]BASE!#REF!</definedName>
    <definedName name="____TPE1735" localSheetId="1">[14]BASE!#REF!</definedName>
    <definedName name="____TPE1735">[14]BASE!#REF!</definedName>
    <definedName name="____TPE1763" localSheetId="1">[14]BASE!#REF!</definedName>
    <definedName name="____TPE1763">[14]BASE!#REF!</definedName>
    <definedName name="____TPE1790" localSheetId="1">[14]BASE!#REF!</definedName>
    <definedName name="____TPE1790">[14]BASE!#REF!</definedName>
    <definedName name="____TPE8016">[6]BASE!$D$146</definedName>
    <definedName name="____TPE8020">[6]BASE!$D$147</definedName>
    <definedName name="____TPE8025">[6]BASE!$D$148</definedName>
    <definedName name="____TPF12" localSheetId="1">#REF!</definedName>
    <definedName name="____TPF12">#REF!</definedName>
    <definedName name="____TPN1002">[6]BASE!$D$150</definedName>
    <definedName name="____TPN1003">[6]BASE!$D$151</definedName>
    <definedName name="____TPN1004">[6]BASE!$D$152</definedName>
    <definedName name="____TPN1006">[6]BASE!$D$153</definedName>
    <definedName name="____TPN1008">[6]BASE!$D$154</definedName>
    <definedName name="____TPN1202">[6]BASE!$D$160</definedName>
    <definedName name="____TPN1203">[6]BASE!$D$161</definedName>
    <definedName name="____TPN1204">[6]BASE!$D$162</definedName>
    <definedName name="____TPN1206">[6]BASE!$D$163</definedName>
    <definedName name="____TPN1208">[6]BASE!$D$164</definedName>
    <definedName name="____TPN16012">[6]BASE!$D$167</definedName>
    <definedName name="____TPN1602">[6]BASE!$D$168</definedName>
    <definedName name="____TPN1603">[6]BASE!$D$169</definedName>
    <definedName name="____TPN1604">[6]BASE!$D$170</definedName>
    <definedName name="____TPN1606">[6]BASE!$D$171</definedName>
    <definedName name="____TPN1608">[6]BASE!$D$172</definedName>
    <definedName name="____TPR2">'[11]Constantes Generales'!$D$126</definedName>
    <definedName name="____TR114" localSheetId="1">#REF!</definedName>
    <definedName name="____TR114">#REF!</definedName>
    <definedName name="____TTT2">'[11]Constantes Generales'!$D$115</definedName>
    <definedName name="____TUZ22" localSheetId="1">[7]BASE!#REF!</definedName>
    <definedName name="____TUZ22">[7]BASE!#REF!</definedName>
    <definedName name="____TUZ36" localSheetId="1">[7]BASE!#REF!</definedName>
    <definedName name="____TUZ36">[7]BASE!#REF!</definedName>
    <definedName name="____TZ2110" localSheetId="1">#REF!</definedName>
    <definedName name="____TZ2110">#REF!</definedName>
    <definedName name="____TZ2112" localSheetId="1">#REF!</definedName>
    <definedName name="____TZ2112">#REF!</definedName>
    <definedName name="____TZ2114" localSheetId="1">#REF!</definedName>
    <definedName name="____TZ2114">#REF!</definedName>
    <definedName name="____TZ2116" localSheetId="1">#REF!</definedName>
    <definedName name="____TZ2116">#REF!</definedName>
    <definedName name="____TZ212" localSheetId="1">#REF!</definedName>
    <definedName name="____TZ212">#REF!</definedName>
    <definedName name="____TZ213" localSheetId="1">#REF!</definedName>
    <definedName name="____TZ213">#REF!</definedName>
    <definedName name="____TZ214" localSheetId="1">#REF!</definedName>
    <definedName name="____TZ214">#REF!</definedName>
    <definedName name="____TZ216" localSheetId="1">#REF!</definedName>
    <definedName name="____TZ216">#REF!</definedName>
    <definedName name="____TZ218" localSheetId="1">#REF!</definedName>
    <definedName name="____TZ218">#REF!</definedName>
    <definedName name="____TZ225" localSheetId="1">#REF!</definedName>
    <definedName name="____TZ225">#REF!</definedName>
    <definedName name="____TZ2610" localSheetId="1">#REF!</definedName>
    <definedName name="____TZ2610">#REF!</definedName>
    <definedName name="____TZ2612" localSheetId="1">#REF!</definedName>
    <definedName name="____TZ2612">#REF!</definedName>
    <definedName name="____TZ2616" localSheetId="1">#REF!</definedName>
    <definedName name="____TZ2616">#REF!</definedName>
    <definedName name="____TZ262" localSheetId="1">#REF!</definedName>
    <definedName name="____TZ262">#REF!</definedName>
    <definedName name="____TZ263" localSheetId="1">#REF!</definedName>
    <definedName name="____TZ263">#REF!</definedName>
    <definedName name="____TZ264" localSheetId="1">#REF!</definedName>
    <definedName name="____TZ264">#REF!</definedName>
    <definedName name="____TZ266" localSheetId="1">#REF!</definedName>
    <definedName name="____TZ266">#REF!</definedName>
    <definedName name="____TZ268" localSheetId="1">#REF!</definedName>
    <definedName name="____TZ268">#REF!</definedName>
    <definedName name="____TZ323" localSheetId="1">[7]BASE!#REF!</definedName>
    <definedName name="____TZ323">[7]BASE!#REF!</definedName>
    <definedName name="____TZ324" localSheetId="1">[7]BASE!#REF!</definedName>
    <definedName name="____TZ324">[7]BASE!#REF!</definedName>
    <definedName name="____TZ32510" localSheetId="1">#REF!</definedName>
    <definedName name="____TZ32510">#REF!</definedName>
    <definedName name="____TZ32512" localSheetId="1">#REF!</definedName>
    <definedName name="____TZ32512">#REF!</definedName>
    <definedName name="____TZ3253" localSheetId="1">#REF!</definedName>
    <definedName name="____TZ3253">#REF!</definedName>
    <definedName name="____TZ3254" localSheetId="1">#REF!</definedName>
    <definedName name="____TZ3254">#REF!</definedName>
    <definedName name="____TZ3256" localSheetId="1">#REF!</definedName>
    <definedName name="____TZ3256">#REF!</definedName>
    <definedName name="____TZ3258" localSheetId="1">#REF!</definedName>
    <definedName name="____TZ3258">#REF!</definedName>
    <definedName name="____TZ4110" localSheetId="1">#REF!</definedName>
    <definedName name="____TZ4110">#REF!</definedName>
    <definedName name="____TZ4112" localSheetId="1">#REF!</definedName>
    <definedName name="____TZ4112">#REF!</definedName>
    <definedName name="____TZ414" localSheetId="1">#REF!</definedName>
    <definedName name="____TZ414">#REF!</definedName>
    <definedName name="____TZ416" localSheetId="1">#REF!</definedName>
    <definedName name="____TZ416">#REF!</definedName>
    <definedName name="____TZ418" localSheetId="1">#REF!</definedName>
    <definedName name="____TZ418">#REF!</definedName>
    <definedName name="____UDD06" localSheetId="1">#REF!</definedName>
    <definedName name="____UDD06">#REF!</definedName>
    <definedName name="____UDD08" localSheetId="1">#REF!</definedName>
    <definedName name="____UDD08">#REF!</definedName>
    <definedName name="____UNI32" localSheetId="1">#REF!</definedName>
    <definedName name="____UNI32">#REF!</definedName>
    <definedName name="____VPD1">[10]TARIFAS!$C$582</definedName>
    <definedName name="____VPI1">[10]TARIFAS!$C$580</definedName>
    <definedName name="____VRA1">[10]TARIFAS!$C$579</definedName>
    <definedName name="____xlnm.Print_Area_1" localSheetId="1">#REF!</definedName>
    <definedName name="____xlnm.Print_Area_1">#REF!</definedName>
    <definedName name="____xlnm.Print_Area_10" localSheetId="1">#REF!</definedName>
    <definedName name="____xlnm.Print_Area_10">#REF!</definedName>
    <definedName name="____xlnm.Print_Area_11" localSheetId="1">#REF!</definedName>
    <definedName name="____xlnm.Print_Area_11">#REF!</definedName>
    <definedName name="____xlnm.Print_Area_12" localSheetId="1">#REF!</definedName>
    <definedName name="____xlnm.Print_Area_12">#REF!</definedName>
    <definedName name="____xlnm.Print_Area_2" localSheetId="1">#REF!</definedName>
    <definedName name="____xlnm.Print_Area_2">#REF!</definedName>
    <definedName name="____xlnm.Print_Area_3" localSheetId="1">#REF!</definedName>
    <definedName name="____xlnm.Print_Area_3">#REF!</definedName>
    <definedName name="____xlnm.Print_Area_4" localSheetId="1">#REF!</definedName>
    <definedName name="____xlnm.Print_Area_4">#REF!</definedName>
    <definedName name="____xlnm.Print_Area_7" localSheetId="1">#REF!</definedName>
    <definedName name="____xlnm.Print_Area_7">#REF!</definedName>
    <definedName name="____xlnm.Print_Area_8" localSheetId="1">#REF!</definedName>
    <definedName name="____xlnm.Print_Area_8">#REF!</definedName>
    <definedName name="____xlnm.Print_Area_9">#N/A</definedName>
    <definedName name="____xlnm.Print_Titles_1" localSheetId="1">#REF!</definedName>
    <definedName name="____xlnm.Print_Titles_1">#REF!</definedName>
    <definedName name="___Abd2">'[11]Constantes Generales'!$D$223</definedName>
    <definedName name="___Abd4">'[11]Constantes Generales'!$D$231</definedName>
    <definedName name="___Abd6">'[11]Constantes Generales'!$D$238</definedName>
    <definedName name="___AcC1">'[11]Constantes Generales'!$D$206</definedName>
    <definedName name="___Act1">'[11]Constantes Generales'!$D$246</definedName>
    <definedName name="___ADH12" localSheetId="1">#REF!</definedName>
    <definedName name="___ADH12">#REF!</definedName>
    <definedName name="___ADM12" localSheetId="1">#REF!</definedName>
    <definedName name="___ADM12">#REF!</definedName>
    <definedName name="___ADM2" localSheetId="1">#REF!</definedName>
    <definedName name="___ADM2">#REF!</definedName>
    <definedName name="___ADM3" localSheetId="1">#REF!</definedName>
    <definedName name="___ADM3">#REF!</definedName>
    <definedName name="___ADM4" localSheetId="1">#REF!</definedName>
    <definedName name="___ADM4">#REF!</definedName>
    <definedName name="___ADP1" localSheetId="1">#REF!</definedName>
    <definedName name="___ADP1">#REF!</definedName>
    <definedName name="___AFC1">[15]INV!$A$25:$D$28</definedName>
    <definedName name="___AFC3">[15]INV!$F$25:$I$28</definedName>
    <definedName name="___AFC5">[15]INV!$K$25:$N$28</definedName>
    <definedName name="___Afo1">'[11]Constantes Generales'!$D$166</definedName>
    <definedName name="___AIU1" localSheetId="1">#REF!</definedName>
    <definedName name="___AIU1">#REF!</definedName>
    <definedName name="___AIU2">[3]BASE!$C$5</definedName>
    <definedName name="___ApC1">'[11]Constantes Generales'!$D$210</definedName>
    <definedName name="___APR2">'[11]Constantes Generales'!$D$127</definedName>
    <definedName name="___APU221" localSheetId="1">#REF!</definedName>
    <definedName name="___APU221">#REF!</definedName>
    <definedName name="___ATT2">'[11]Constantes Generales'!$D$116</definedName>
    <definedName name="___BAZ10" localSheetId="1">#REF!</definedName>
    <definedName name="___BAZ10">#REF!</definedName>
    <definedName name="___BGC1">[15]INV!$A$5:$D$8</definedName>
    <definedName name="___BGC3">[15]INV!$F$5:$I$8</definedName>
    <definedName name="___BGC5">[15]INV!$K$5:$N$8</definedName>
    <definedName name="___BLO20" localSheetId="1">#REF!</definedName>
    <definedName name="___BLO20">#REF!</definedName>
    <definedName name="___BPR2">'[11]Constantes Generales'!$D$124</definedName>
    <definedName name="___BTC60" localSheetId="1">'[12]Datos Generales'!#REF!</definedName>
    <definedName name="___BTC60">'[12]Datos Generales'!#REF!</definedName>
    <definedName name="___BTT2">'[11]Constantes Generales'!$D$113</definedName>
    <definedName name="___C2254JH" localSheetId="1">#REF!</definedName>
    <definedName name="___C2254JH">#REF!</definedName>
    <definedName name="___C2256JH" localSheetId="1">#REF!</definedName>
    <definedName name="___C2256JH">#REF!</definedName>
    <definedName name="___C452JH" localSheetId="1">#REF!</definedName>
    <definedName name="___C452JH">#REF!</definedName>
    <definedName name="___C903L" localSheetId="1">#REF!</definedName>
    <definedName name="___C903L">#REF!</definedName>
    <definedName name="___C908J" localSheetId="1">#REF!</definedName>
    <definedName name="___C908J">#REF!</definedName>
    <definedName name="___CAC1">[15]INV!$A$19:$D$22</definedName>
    <definedName name="___CAC3">[15]INV!$F$19:$I$22</definedName>
    <definedName name="___CAC5">[15]INV!$K$19:$N$22</definedName>
    <definedName name="___CAN28">[16]BASE!$D$424</definedName>
    <definedName name="___Cod1" localSheetId="1">#REF!</definedName>
    <definedName name="___Cod1">#REF!</definedName>
    <definedName name="___cua1">'[8]ALCANTARILLADO RAS'!$A$4:$B$14</definedName>
    <definedName name="___CUA44">[16]BASE!$D$353</definedName>
    <definedName name="___D47" localSheetId="1">#REF!</definedName>
    <definedName name="___D47">#REF!</definedName>
    <definedName name="___DAT1" localSheetId="1">#REF!</definedName>
    <definedName name="___DAT1">#REF!</definedName>
    <definedName name="___DAT2" localSheetId="1">#REF!</definedName>
    <definedName name="___DAT2">#REF!</definedName>
    <definedName name="___DAT3" localSheetId="1">#REF!</definedName>
    <definedName name="___DAT3">#REF!</definedName>
    <definedName name="___DAT4" localSheetId="1">#REF!</definedName>
    <definedName name="___DAT4">#REF!</definedName>
    <definedName name="___DMD1" localSheetId="1">#REF!</definedName>
    <definedName name="___DMD1">#REF!</definedName>
    <definedName name="___dot1" localSheetId="1">#REF!</definedName>
    <definedName name="___dot1">#REF!</definedName>
    <definedName name="___DPR2">'[11]Constantes Generales'!$D$129</definedName>
    <definedName name="___DTT2">'[11]Constantes Generales'!$D$118</definedName>
    <definedName name="___EEF110" localSheetId="1">#REF!</definedName>
    <definedName name="___EEF110">#REF!</definedName>
    <definedName name="___EPR2">'[11]Constantes Generales'!$D$128</definedName>
    <definedName name="___err2" localSheetId="1">#REF!</definedName>
    <definedName name="___err2">#REF!</definedName>
    <definedName name="___err4" localSheetId="1">#REF!</definedName>
    <definedName name="___err4">#REF!</definedName>
    <definedName name="___EST12" localSheetId="1">#REF!</definedName>
    <definedName name="___EST12">#REF!</definedName>
    <definedName name="___ETC60" localSheetId="1">'[12]Datos Generales'!#REF!</definedName>
    <definedName name="___ETC60">'[12]Datos Generales'!#REF!</definedName>
    <definedName name="___ETF315" localSheetId="1">#REF!</definedName>
    <definedName name="___ETF315">#REF!</definedName>
    <definedName name="___ETT2">'[11]Constantes Generales'!$D$117</definedName>
    <definedName name="___F">[17]RESUMEN!$D$52</definedName>
    <definedName name="___fei1" localSheetId="1">#REF!</definedName>
    <definedName name="___fei1">#REF!</definedName>
    <definedName name="___fei10" localSheetId="1">#REF!</definedName>
    <definedName name="___fei10">#REF!</definedName>
    <definedName name="___fei11" localSheetId="1">#REF!</definedName>
    <definedName name="___fei11">#REF!</definedName>
    <definedName name="___fei12" localSheetId="1">#REF!</definedName>
    <definedName name="___fei12">#REF!</definedName>
    <definedName name="___fei13" localSheetId="1">#REF!</definedName>
    <definedName name="___fei13">#REF!</definedName>
    <definedName name="___fei14" localSheetId="1">#REF!</definedName>
    <definedName name="___fei14">#REF!</definedName>
    <definedName name="___fei15" localSheetId="1">#REF!</definedName>
    <definedName name="___fei15">#REF!</definedName>
    <definedName name="___fei16" localSheetId="1">#REF!</definedName>
    <definedName name="___fei16">#REF!</definedName>
    <definedName name="___fei17" localSheetId="1">#REF!</definedName>
    <definedName name="___fei17">#REF!</definedName>
    <definedName name="___fei18" localSheetId="1">#REF!</definedName>
    <definedName name="___fei18">#REF!</definedName>
    <definedName name="___fei19" localSheetId="1">#REF!</definedName>
    <definedName name="___fei19">#REF!</definedName>
    <definedName name="___fei2" localSheetId="1">#REF!</definedName>
    <definedName name="___fei2">#REF!</definedName>
    <definedName name="___fei3" localSheetId="1">#REF!</definedName>
    <definedName name="___fei3">#REF!</definedName>
    <definedName name="___fei4" localSheetId="1">#REF!</definedName>
    <definedName name="___fei4">#REF!</definedName>
    <definedName name="___fei5" localSheetId="1">#REF!</definedName>
    <definedName name="___fei5">#REF!</definedName>
    <definedName name="___fei6" localSheetId="1">#REF!</definedName>
    <definedName name="___fei6">#REF!</definedName>
    <definedName name="___fei7" localSheetId="1">#REF!</definedName>
    <definedName name="___fei7">#REF!</definedName>
    <definedName name="___fei8" localSheetId="1">#REF!</definedName>
    <definedName name="___fei8">#REF!</definedName>
    <definedName name="___fei9" localSheetId="1">#REF!</definedName>
    <definedName name="___fei9">#REF!</definedName>
    <definedName name="___FYB02" localSheetId="1">#REF!</definedName>
    <definedName name="___FYB02">#REF!</definedName>
    <definedName name="___FYB03" localSheetId="1">#REF!</definedName>
    <definedName name="___FYB03">#REF!</definedName>
    <definedName name="___FYB04" localSheetId="1">#REF!</definedName>
    <definedName name="___FYB04">#REF!</definedName>
    <definedName name="___FYB08" localSheetId="1">#REF!</definedName>
    <definedName name="___FYB08">#REF!</definedName>
    <definedName name="___FYB10" localSheetId="1">#REF!</definedName>
    <definedName name="___FYB10">#REF!</definedName>
    <definedName name="___HOJ66" localSheetId="1">#REF!</definedName>
    <definedName name="___HOJ66">#REF!</definedName>
    <definedName name="___HOJ88" localSheetId="1">#REF!</definedName>
    <definedName name="___HOJ88">#REF!</definedName>
    <definedName name="___hpc6">'[11]Constantes Generales'!$D$244</definedName>
    <definedName name="___htC1">'[11]Constantes Generales'!$D$208</definedName>
    <definedName name="___INF1" localSheetId="1">#REF!</definedName>
    <definedName name="___INF1">#REF!</definedName>
    <definedName name="___inf2" localSheetId="1">#REF!</definedName>
    <definedName name="___inf2">#REF!</definedName>
    <definedName name="___jdC1">'[11]Constantes Generales'!$D$214</definedName>
    <definedName name="___LA124" localSheetId="1">#REF!</definedName>
    <definedName name="___LA124">#REF!</definedName>
    <definedName name="___LAC18">[18]BASE!$D$362</definedName>
    <definedName name="___Lbd2">'[11]Constantes Generales'!$D$224</definedName>
    <definedName name="___Lbd4">'[11]Constantes Generales'!$D$232</definedName>
    <definedName name="___Lbd6">'[11]Constantes Generales'!$D$239</definedName>
    <definedName name="___LcC1">'[11]Constantes Generales'!$D$207</definedName>
    <definedName name="___Lct1">'[11]Constantes Generales'!$D$247</definedName>
    <definedName name="___lfo1">'[11]Constantes Generales'!$D$167</definedName>
    <definedName name="___LM369582">#N/A</definedName>
    <definedName name="___LPR2">'[11]Constantes Generales'!$D$125</definedName>
    <definedName name="___LTC60" localSheetId="1">'[12]Datos Generales'!#REF!</definedName>
    <definedName name="___LTC60">'[12]Datos Generales'!#REF!</definedName>
    <definedName name="___LTT2">'[11]Constantes Generales'!$D$114</definedName>
    <definedName name="___MA2" localSheetId="1">#REF!</definedName>
    <definedName name="___MA2">#REF!</definedName>
    <definedName name="___MSC1" localSheetId="1">#REF!</definedName>
    <definedName name="___MSC1">#REF!</definedName>
    <definedName name="___OPC1" localSheetId="1">#REF!</definedName>
    <definedName name="___OPC1">#REF!</definedName>
    <definedName name="___Pa1">'[4]Paral. 1'!$E:$E</definedName>
    <definedName name="___Pa2">'[4]Paral. 2'!$E:$E</definedName>
    <definedName name="___Pa3">'[4]Paral. 3'!$E:$E</definedName>
    <definedName name="___Pa4">[4]Paral.4!$E:$E</definedName>
    <definedName name="___par1" localSheetId="1">#REF!</definedName>
    <definedName name="___par1">#REF!</definedName>
    <definedName name="___par2" localSheetId="1">#REF!</definedName>
    <definedName name="___par2">#REF!</definedName>
    <definedName name="___par3" localSheetId="1">#REF!</definedName>
    <definedName name="___par3">#REF!</definedName>
    <definedName name="___PJ50" localSheetId="1">#REF!</definedName>
    <definedName name="___PJ50">#REF!</definedName>
    <definedName name="___pj51" localSheetId="1">#REF!</definedName>
    <definedName name="___pj51">#REF!</definedName>
    <definedName name="___pl1" localSheetId="1">'[9]Gabinetes ctrol, prot. y med. '!#REF!</definedName>
    <definedName name="___pl1">'[9]Gabinetes ctrol, prot. y med. '!#REF!</definedName>
    <definedName name="___pl2" localSheetId="1">'[9]Gabinetes ctrol, prot. y med. '!#REF!</definedName>
    <definedName name="___pl2">'[9]Gabinetes ctrol, prot. y med. '!#REF!</definedName>
    <definedName name="___PLC1">'[11]Constantes Generales'!$D$218</definedName>
    <definedName name="___Po2" localSheetId="1">[5]REAJUSTESACTA1PROVI!#REF!</definedName>
    <definedName name="___Po2">[5]REAJUSTESACTA1PROVI!#REF!</definedName>
    <definedName name="___pvC1">'[11]Constantes Generales'!$D$216</definedName>
    <definedName name="___R">[17]RESUMEN!$D$48</definedName>
    <definedName name="___R1210JH" localSheetId="1">#REF!</definedName>
    <definedName name="___R1210JH">#REF!</definedName>
    <definedName name="___R32EL" localSheetId="1">#REF!</definedName>
    <definedName name="___R32EL">#REF!</definedName>
    <definedName name="___R32JH" localSheetId="1">#REF!</definedName>
    <definedName name="___R32JH">#REF!</definedName>
    <definedName name="___R42JH" localSheetId="1">#REF!</definedName>
    <definedName name="___R42JH">#REF!</definedName>
    <definedName name="___R43JH" localSheetId="1">#REF!</definedName>
    <definedName name="___R43JH">#REF!</definedName>
    <definedName name="___R63BB" localSheetId="1">#REF!</definedName>
    <definedName name="___R63BB">#REF!</definedName>
    <definedName name="___R63JH" localSheetId="1">#REF!</definedName>
    <definedName name="___R63JH">#REF!</definedName>
    <definedName name="___R64BB" localSheetId="1">#REF!</definedName>
    <definedName name="___R64BB">#REF!</definedName>
    <definedName name="___R64JH" localSheetId="1">#REF!</definedName>
    <definedName name="___R64JH">#REF!</definedName>
    <definedName name="___R83JH" localSheetId="1">#REF!</definedName>
    <definedName name="___R83JH">#REF!</definedName>
    <definedName name="___R84JH" localSheetId="1">#REF!</definedName>
    <definedName name="___R84JH">#REF!</definedName>
    <definedName name="___R86JH" localSheetId="1">#REF!</definedName>
    <definedName name="___R86JH">#REF!</definedName>
    <definedName name="___rc" localSheetId="1">#REF!</definedName>
    <definedName name="___rc">#REF!</definedName>
    <definedName name="___RED32" localSheetId="1">#REF!</definedName>
    <definedName name="___RED32">#REF!</definedName>
    <definedName name="___REP21" localSheetId="1">#REF!</definedName>
    <definedName name="___REP21">#REF!</definedName>
    <definedName name="___REP42" localSheetId="1">#REF!</definedName>
    <definedName name="___REP42">#REF!</definedName>
    <definedName name="___REP43">[13]BASE!$D$136</definedName>
    <definedName name="___RES64" localSheetId="1">#REF!</definedName>
    <definedName name="___RES64">#REF!</definedName>
    <definedName name="___SBC1">[15]INV!$A$12:$D$15</definedName>
    <definedName name="___SBC3">[15]INV!$F$12:$I$15</definedName>
    <definedName name="___SBC5">[15]INV!$K$12:$N$15</definedName>
    <definedName name="___sPR2">'[11]Constantes Generales'!$D$131</definedName>
    <definedName name="___ST106" localSheetId="1">#REF!</definedName>
    <definedName name="___ST106">#REF!</definedName>
    <definedName name="___ST126" localSheetId="1">#REF!</definedName>
    <definedName name="___ST126">#REF!</definedName>
    <definedName name="___ST146" localSheetId="1">#REF!</definedName>
    <definedName name="___ST146">#REF!</definedName>
    <definedName name="___ST166">[6]BASE!$D$248</definedName>
    <definedName name="___ST186" localSheetId="1">#REF!</definedName>
    <definedName name="___ST186">#REF!</definedName>
    <definedName name="___ST206" localSheetId="1">#REF!</definedName>
    <definedName name="___ST206">#REF!</definedName>
    <definedName name="___ST86" localSheetId="1">#REF!</definedName>
    <definedName name="___ST86">#REF!</definedName>
    <definedName name="___STC60" localSheetId="1">'[12]Datos Generales'!#REF!</definedName>
    <definedName name="___STC60">'[12]Datos Generales'!#REF!</definedName>
    <definedName name="___sTT2">'[11]Constantes Generales'!$D$120</definedName>
    <definedName name="___TAP2" localSheetId="1">#REF!</definedName>
    <definedName name="___TAP2">#REF!</definedName>
    <definedName name="___TEE1" localSheetId="1">#REF!</definedName>
    <definedName name="___TEE1">#REF!</definedName>
    <definedName name="___TEE2" localSheetId="1">#REF!</definedName>
    <definedName name="___TEE2">#REF!</definedName>
    <definedName name="___TEE32" localSheetId="1">#REF!</definedName>
    <definedName name="___TEE32">#REF!</definedName>
    <definedName name="___TEE33" localSheetId="1">#REF!</definedName>
    <definedName name="___TEE33">#REF!</definedName>
    <definedName name="___TEP44" localSheetId="1">#REF!</definedName>
    <definedName name="___TEP44">#REF!</definedName>
    <definedName name="___TES44" localSheetId="1">#REF!</definedName>
    <definedName name="___TES44">#REF!</definedName>
    <definedName name="___TES64" localSheetId="1">#REF!</definedName>
    <definedName name="___TES64">#REF!</definedName>
    <definedName name="___TES66" localSheetId="1">#REF!</definedName>
    <definedName name="___TES66">#REF!</definedName>
    <definedName name="___THF12" localSheetId="1">#REF!</definedName>
    <definedName name="___THF12">#REF!</definedName>
    <definedName name="___TPE1132" localSheetId="1">[14]BASE!#REF!</definedName>
    <definedName name="___TPE1132">[14]BASE!#REF!</definedName>
    <definedName name="___TPE12" localSheetId="1">#REF!</definedName>
    <definedName name="___TPE12">#REF!</definedName>
    <definedName name="___TPE1331" localSheetId="1">[14]BASE!#REF!</definedName>
    <definedName name="___TPE1331">[14]BASE!#REF!</definedName>
    <definedName name="___TPE1701" localSheetId="1">#REF!</definedName>
    <definedName name="___TPE1701">#REF!</definedName>
    <definedName name="___TPE1702" localSheetId="1">[14]BASE!#REF!</definedName>
    <definedName name="___TPE1702">[14]BASE!#REF!</definedName>
    <definedName name="___TPE1703" localSheetId="1">[14]BASE!#REF!</definedName>
    <definedName name="___TPE1703">[14]BASE!#REF!</definedName>
    <definedName name="___TPE1704" localSheetId="1">[14]BASE!#REF!</definedName>
    <definedName name="___TPE1704">[14]BASE!#REF!</definedName>
    <definedName name="___TPE1706" localSheetId="1">[14]BASE!#REF!</definedName>
    <definedName name="___TPE1706">[14]BASE!#REF!</definedName>
    <definedName name="___TPE1708" localSheetId="1">[14]BASE!#REF!</definedName>
    <definedName name="___TPE1708">[14]BASE!#REF!</definedName>
    <definedName name="___TPE1710" localSheetId="1">[14]BASE!#REF!</definedName>
    <definedName name="___TPE1710">[14]BASE!#REF!</definedName>
    <definedName name="___TPE1735" localSheetId="1">[14]BASE!#REF!</definedName>
    <definedName name="___TPE1735">[14]BASE!#REF!</definedName>
    <definedName name="___TPE1763" localSheetId="1">[14]BASE!#REF!</definedName>
    <definedName name="___TPE1763">[14]BASE!#REF!</definedName>
    <definedName name="___TPE1790" localSheetId="1">[14]BASE!#REF!</definedName>
    <definedName name="___TPE1790">[14]BASE!#REF!</definedName>
    <definedName name="___TPE8016">[6]BASE!$D$146</definedName>
    <definedName name="___TPE8020">[6]BASE!$D$147</definedName>
    <definedName name="___TPE8025">[6]BASE!$D$148</definedName>
    <definedName name="___TPF12" localSheetId="1">#REF!</definedName>
    <definedName name="___TPF12">#REF!</definedName>
    <definedName name="___TPN1002">[6]BASE!$D$150</definedName>
    <definedName name="___TPN1003">[6]BASE!$D$151</definedName>
    <definedName name="___TPN1004">[6]BASE!$D$152</definedName>
    <definedName name="___TPN1006">[6]BASE!$D$153</definedName>
    <definedName name="___TPN1008">[6]BASE!$D$154</definedName>
    <definedName name="___TPN1202">[6]BASE!$D$160</definedName>
    <definedName name="___TPN1203">[6]BASE!$D$161</definedName>
    <definedName name="___TPN1204">[6]BASE!$D$162</definedName>
    <definedName name="___TPN1206">[6]BASE!$D$163</definedName>
    <definedName name="___TPN1208">[6]BASE!$D$164</definedName>
    <definedName name="___TPN16012">[6]BASE!$D$167</definedName>
    <definedName name="___TPN1602">[6]BASE!$D$168</definedName>
    <definedName name="___TPN1603">[6]BASE!$D$169</definedName>
    <definedName name="___TPN1604">[6]BASE!$D$170</definedName>
    <definedName name="___TPN1606">[6]BASE!$D$171</definedName>
    <definedName name="___TPN1608">[6]BASE!$D$172</definedName>
    <definedName name="___TPR2">'[11]Constantes Generales'!$D$126</definedName>
    <definedName name="___TR114" localSheetId="1">#REF!</definedName>
    <definedName name="___TR114">#REF!</definedName>
    <definedName name="___TST3" localSheetId="1">#REF!</definedName>
    <definedName name="___TST3">#REF!</definedName>
    <definedName name="___TTT2">'[11]Constantes Generales'!$D$115</definedName>
    <definedName name="___TUZ22" localSheetId="1">[7]BASE!#REF!</definedName>
    <definedName name="___TUZ22">[7]BASE!#REF!</definedName>
    <definedName name="___TUZ36" localSheetId="1">[7]BASE!#REF!</definedName>
    <definedName name="___TUZ36">[7]BASE!#REF!</definedName>
    <definedName name="___TZ2110" localSheetId="1">#REF!</definedName>
    <definedName name="___TZ2110">#REF!</definedName>
    <definedName name="___TZ2112" localSheetId="1">#REF!</definedName>
    <definedName name="___TZ2112">#REF!</definedName>
    <definedName name="___TZ2114" localSheetId="1">#REF!</definedName>
    <definedName name="___TZ2114">#REF!</definedName>
    <definedName name="___TZ2116" localSheetId="1">#REF!</definedName>
    <definedName name="___TZ2116">#REF!</definedName>
    <definedName name="___TZ212" localSheetId="1">#REF!</definedName>
    <definedName name="___TZ212">#REF!</definedName>
    <definedName name="___TZ213" localSheetId="1">#REF!</definedName>
    <definedName name="___TZ213">#REF!</definedName>
    <definedName name="___TZ214" localSheetId="1">#REF!</definedName>
    <definedName name="___TZ214">#REF!</definedName>
    <definedName name="___TZ216" localSheetId="1">#REF!</definedName>
    <definedName name="___TZ216">#REF!</definedName>
    <definedName name="___TZ218" localSheetId="1">#REF!</definedName>
    <definedName name="___TZ218">#REF!</definedName>
    <definedName name="___TZ225" localSheetId="1">#REF!</definedName>
    <definedName name="___TZ225">#REF!</definedName>
    <definedName name="___TZ2610" localSheetId="1">#REF!</definedName>
    <definedName name="___TZ2610">#REF!</definedName>
    <definedName name="___TZ2612" localSheetId="1">#REF!</definedName>
    <definedName name="___TZ2612">#REF!</definedName>
    <definedName name="___TZ2616" localSheetId="1">#REF!</definedName>
    <definedName name="___TZ2616">#REF!</definedName>
    <definedName name="___TZ262" localSheetId="1">#REF!</definedName>
    <definedName name="___TZ262">#REF!</definedName>
    <definedName name="___TZ263" localSheetId="1">#REF!</definedName>
    <definedName name="___TZ263">#REF!</definedName>
    <definedName name="___TZ264" localSheetId="1">#REF!</definedName>
    <definedName name="___TZ264">#REF!</definedName>
    <definedName name="___TZ266" localSheetId="1">#REF!</definedName>
    <definedName name="___TZ266">#REF!</definedName>
    <definedName name="___TZ268" localSheetId="1">#REF!</definedName>
    <definedName name="___TZ268">#REF!</definedName>
    <definedName name="___TZ323" localSheetId="1">[7]BASE!#REF!</definedName>
    <definedName name="___TZ323">[7]BASE!#REF!</definedName>
    <definedName name="___TZ324" localSheetId="1">[7]BASE!#REF!</definedName>
    <definedName name="___TZ324">[7]BASE!#REF!</definedName>
    <definedName name="___TZ32510" localSheetId="1">#REF!</definedName>
    <definedName name="___TZ32510">#REF!</definedName>
    <definedName name="___TZ32512" localSheetId="1">#REF!</definedName>
    <definedName name="___TZ32512">#REF!</definedName>
    <definedName name="___TZ3253" localSheetId="1">#REF!</definedName>
    <definedName name="___TZ3253">#REF!</definedName>
    <definedName name="___TZ3254" localSheetId="1">#REF!</definedName>
    <definedName name="___TZ3254">#REF!</definedName>
    <definedName name="___TZ3256" localSheetId="1">#REF!</definedName>
    <definedName name="___TZ3256">#REF!</definedName>
    <definedName name="___TZ3258" localSheetId="1">#REF!</definedName>
    <definedName name="___TZ3258">#REF!</definedName>
    <definedName name="___TZ4110" localSheetId="1">#REF!</definedName>
    <definedName name="___TZ4110">#REF!</definedName>
    <definedName name="___TZ4112" localSheetId="1">#REF!</definedName>
    <definedName name="___TZ4112">#REF!</definedName>
    <definedName name="___TZ414" localSheetId="1">#REF!</definedName>
    <definedName name="___TZ414">#REF!</definedName>
    <definedName name="___TZ416" localSheetId="1">#REF!</definedName>
    <definedName name="___TZ416">#REF!</definedName>
    <definedName name="___TZ418" localSheetId="1">#REF!</definedName>
    <definedName name="___TZ418">#REF!</definedName>
    <definedName name="___UDD06" localSheetId="1">#REF!</definedName>
    <definedName name="___UDD06">#REF!</definedName>
    <definedName name="___UDD08" localSheetId="1">#REF!</definedName>
    <definedName name="___UDD08">#REF!</definedName>
    <definedName name="___UNI32" localSheetId="1">#REF!</definedName>
    <definedName name="___UNI32">#REF!</definedName>
    <definedName name="___VPD1">[10]TARIFAS!$C$582</definedName>
    <definedName name="___VPI1">[10]TARIFAS!$C$580</definedName>
    <definedName name="___VRA1">[10]TARIFAS!$C$579</definedName>
    <definedName name="___xlnm.Print_Area_1" localSheetId="1">#REF!</definedName>
    <definedName name="___xlnm.Print_Area_1">#REF!</definedName>
    <definedName name="___xlnm.Print_Area_10" localSheetId="1">#REF!</definedName>
    <definedName name="___xlnm.Print_Area_10">#REF!</definedName>
    <definedName name="___xlnm.Print_Area_11" localSheetId="1">#REF!</definedName>
    <definedName name="___xlnm.Print_Area_11">#REF!</definedName>
    <definedName name="___xlnm.Print_Area_12" localSheetId="1">#REF!</definedName>
    <definedName name="___xlnm.Print_Area_12">#REF!</definedName>
    <definedName name="___xlnm.Print_Area_2" localSheetId="1">#REF!</definedName>
    <definedName name="___xlnm.Print_Area_2">#REF!</definedName>
    <definedName name="___xlnm.Print_Area_3" localSheetId="1">#REF!</definedName>
    <definedName name="___xlnm.Print_Area_3">#REF!</definedName>
    <definedName name="___xlnm.Print_Area_4" localSheetId="1">#REF!</definedName>
    <definedName name="___xlnm.Print_Area_4">#REF!</definedName>
    <definedName name="___xlnm.Print_Area_7" localSheetId="1">#REF!</definedName>
    <definedName name="___xlnm.Print_Area_7">#REF!</definedName>
    <definedName name="___xlnm.Print_Area_8" localSheetId="1">#REF!</definedName>
    <definedName name="___xlnm.Print_Area_8">#REF!</definedName>
    <definedName name="___xlnm.Print_Area_9">#N/A</definedName>
    <definedName name="___xlnm.Print_Titles_1" localSheetId="1">#REF!</definedName>
    <definedName name="___xlnm.Print_Titles_1">#REF!</definedName>
    <definedName name="__1_?쾴?" localSheetId="1">#REF!</definedName>
    <definedName name="__1_?쾴?">#REF!</definedName>
    <definedName name="__123Graph_A" localSheetId="1" hidden="1">[19]Alcantarillas!#REF!</definedName>
    <definedName name="__123Graph_A" hidden="1">[19]Alcantarillas!#REF!</definedName>
    <definedName name="__123Graph_AMAIN" localSheetId="1" hidden="1">'[20]ETAPA 50 SMMLV'!#REF!</definedName>
    <definedName name="__123Graph_AMAIN" hidden="1">'[20]ETAPA 50 SMMLV'!#REF!</definedName>
    <definedName name="__123Graph_B" localSheetId="1" hidden="1">[19]Alcantarillas!#REF!</definedName>
    <definedName name="__123Graph_B" hidden="1">[19]Alcantarillas!#REF!</definedName>
    <definedName name="__123Graph_BMAIN" localSheetId="1" hidden="1">'[20]ETAPA 50 SMMLV'!#REF!</definedName>
    <definedName name="__123Graph_BMAIN" hidden="1">'[20]ETAPA 50 SMMLV'!#REF!</definedName>
    <definedName name="__123Graph_C" localSheetId="1" hidden="1">[19]Alcantarillas!#REF!</definedName>
    <definedName name="__123Graph_C" hidden="1">[19]Alcantarillas!#REF!</definedName>
    <definedName name="__123Graph_D" localSheetId="1" hidden="1">[19]Alcantarillas!#REF!</definedName>
    <definedName name="__123Graph_D" hidden="1">[19]Alcantarillas!#REF!</definedName>
    <definedName name="__123Graph_X" localSheetId="1" hidden="1">[19]Alcantarillas!#REF!</definedName>
    <definedName name="__123Graph_X" hidden="1">[19]Alcantarillas!#REF!</definedName>
    <definedName name="__123Graph_XMAIN" localSheetId="1" hidden="1">'[20]ETAPA 50 SMMLV'!#REF!</definedName>
    <definedName name="__123Graph_XMAIN" hidden="1">'[20]ETAPA 50 SMMLV'!#REF!</definedName>
    <definedName name="__2_?쾴?_?" localSheetId="1">#REF!</definedName>
    <definedName name="__2_?쾴?_?">#REF!</definedName>
    <definedName name="__2008_Database" localSheetId="1">'[21]2008_Database Pate In'!#REF!</definedName>
    <definedName name="__2008_Database">'[21]2008_Database Pate In'!#REF!</definedName>
    <definedName name="__3_?쾴?___P" localSheetId="1">#REF!</definedName>
    <definedName name="__3_?쾴?___P">#REF!</definedName>
    <definedName name="__4_?쾴?_T" localSheetId="1">#REF!</definedName>
    <definedName name="__4_?쾴?_T">#REF!</definedName>
    <definedName name="__A115042" localSheetId="1">#REF!</definedName>
    <definedName name="__A115042">#REF!</definedName>
    <definedName name="__Abd2">#N/A</definedName>
    <definedName name="__Abd4">#N/A</definedName>
    <definedName name="__Abd6">#N/A</definedName>
    <definedName name="__abr01" localSheetId="1">[22]Dólar!#REF!</definedName>
    <definedName name="__abr01">[22]Dólar!#REF!</definedName>
    <definedName name="__abr06" localSheetId="1">[22]Dólar!#REF!</definedName>
    <definedName name="__abr06">[22]Dólar!#REF!</definedName>
    <definedName name="__abr97" localSheetId="1">[22]Dólar!#REF!</definedName>
    <definedName name="__abr97">[22]Dólar!#REF!</definedName>
    <definedName name="__abr98" localSheetId="1">[22]Dólar!#REF!</definedName>
    <definedName name="__abr98">[22]Dólar!#REF!</definedName>
    <definedName name="__abr99" localSheetId="1">[22]Dólar!#REF!</definedName>
    <definedName name="__abr99">[22]Dólar!#REF!</definedName>
    <definedName name="__AcC1">#N/A</definedName>
    <definedName name="__Act1">#N/A</definedName>
    <definedName name="__ADH12">[23]BASE!$D$317</definedName>
    <definedName name="__ADM12">[23]BASE!$D$318</definedName>
    <definedName name="__ADM2" localSheetId="1">#REF!</definedName>
    <definedName name="__ADM2">#REF!</definedName>
    <definedName name="__ADM3">[23]BASE!$D$126</definedName>
    <definedName name="__ADM4">[24]BASE!$D$133</definedName>
    <definedName name="__ADP1" localSheetId="1">#REF!</definedName>
    <definedName name="__ADP1">#REF!</definedName>
    <definedName name="__AFC1">[15]INV!$A$25:$D$28</definedName>
    <definedName name="__AFC3">[15]INV!$F$25:$I$28</definedName>
    <definedName name="__AFC5">[15]INV!$K$25:$N$28</definedName>
    <definedName name="__Afe1">'[21]2008 Database'!$D$2:$D$42,'[21]2008 Database'!$D$43:$D$43</definedName>
    <definedName name="__Afo1">#N/A</definedName>
    <definedName name="__ago01" localSheetId="1">[22]Dólar!#REF!</definedName>
    <definedName name="__ago01">[22]Dólar!#REF!</definedName>
    <definedName name="__ago06" localSheetId="1">[22]Dólar!#REF!</definedName>
    <definedName name="__ago06">[22]Dólar!#REF!</definedName>
    <definedName name="__ago97" localSheetId="1">[22]Dólar!#REF!</definedName>
    <definedName name="__ago97">[22]Dólar!#REF!</definedName>
    <definedName name="__ago98" localSheetId="1">[22]Dólar!#REF!</definedName>
    <definedName name="__ago98">[22]Dólar!#REF!</definedName>
    <definedName name="__ago99" localSheetId="1">[22]Dólar!#REF!</definedName>
    <definedName name="__ago99">[22]Dólar!#REF!</definedName>
    <definedName name="__AIU1" localSheetId="1">#REF!</definedName>
    <definedName name="__AIU1">#REF!</definedName>
    <definedName name="__aiu2">[25]AIU!$J$105</definedName>
    <definedName name="__ApC1">#N/A</definedName>
    <definedName name="__APR2">#N/A</definedName>
    <definedName name="__APU221" localSheetId="1">#REF!</definedName>
    <definedName name="__APU221">#REF!</definedName>
    <definedName name="__ATT2">#N/A</definedName>
    <definedName name="__B110111" localSheetId="1">#REF!</definedName>
    <definedName name="__B110111">#REF!</definedName>
    <definedName name="__BAZ10">[23]BASE!$D$370</definedName>
    <definedName name="__BGC1">[15]INV!$A$5:$D$8</definedName>
    <definedName name="__BGC3">[15]INV!$F$5:$I$8</definedName>
    <definedName name="__BGC5">[15]INV!$K$5:$N$8</definedName>
    <definedName name="__Bid1" localSheetId="1">#REF!</definedName>
    <definedName name="__Bid1">#REF!</definedName>
    <definedName name="__Bid2" localSheetId="1">#REF!</definedName>
    <definedName name="__Bid2">#REF!</definedName>
    <definedName name="__Bid3" localSheetId="1">#REF!</definedName>
    <definedName name="__Bid3">#REF!</definedName>
    <definedName name="__Bid4" localSheetId="1">#REF!</definedName>
    <definedName name="__Bid4">#REF!</definedName>
    <definedName name="__BLO20">[23]BASE!$D$56</definedName>
    <definedName name="__BPR2">#N/A</definedName>
    <definedName name="__BTC60" localSheetId="1">'[26]ANEXO 3'!#REF!</definedName>
    <definedName name="__BTC60">'[26]ANEXO 3'!#REF!</definedName>
    <definedName name="__BTT2">#N/A</definedName>
    <definedName name="__C2254JH">[23]BASE!$D$298</definedName>
    <definedName name="__C2256JH" localSheetId="1">#REF!</definedName>
    <definedName name="__C2256JH">#REF!</definedName>
    <definedName name="__C452JH">[23]BASE!$D$294</definedName>
    <definedName name="__C903L">[23]BASE!$D$376</definedName>
    <definedName name="__C908J" localSheetId="1">#REF!</definedName>
    <definedName name="__C908J">#REF!</definedName>
    <definedName name="__CAC1">[15]INV!$A$19:$D$22</definedName>
    <definedName name="__CAC3">[15]INV!$F$19:$I$22</definedName>
    <definedName name="__CAC5">[15]INV!$K$19:$N$22</definedName>
    <definedName name="__CAN28">[16]BASE!$D$424</definedName>
    <definedName name="__CMU005" localSheetId="1" hidden="1">#REF!</definedName>
    <definedName name="__CMU005" hidden="1">#REF!</definedName>
    <definedName name="__cmu05" localSheetId="1">#REF!</definedName>
    <definedName name="__cmu05">#REF!</definedName>
    <definedName name="__Cod1" localSheetId="1">#REF!</definedName>
    <definedName name="__Cod1">#REF!</definedName>
    <definedName name="__COD906">[27]CONS!$E$29</definedName>
    <definedName name="__com06" localSheetId="1">[22]Gastos!#REF!</definedName>
    <definedName name="__com06">[22]Gastos!#REF!</definedName>
    <definedName name="__CON221" localSheetId="1">#REF!</definedName>
    <definedName name="__CON221">#REF!</definedName>
    <definedName name="__cua1">'[8]ALCANTARILLADO RAS'!$A$4:$B$14</definedName>
    <definedName name="__CUA44">[16]BASE!$D$353</definedName>
    <definedName name="__DAT1" localSheetId="1">#REF!</definedName>
    <definedName name="__DAT1">#REF!</definedName>
    <definedName name="__DAT2" localSheetId="1">#REF!</definedName>
    <definedName name="__DAT2">#REF!</definedName>
    <definedName name="__DAT3" localSheetId="1">#REF!</definedName>
    <definedName name="__DAT3">#REF!</definedName>
    <definedName name="__DAT4" localSheetId="1">#REF!</definedName>
    <definedName name="__DAT4">#REF!</definedName>
    <definedName name="__dic01" localSheetId="1">[22]Dólar!#REF!</definedName>
    <definedName name="__dic01">[22]Dólar!#REF!</definedName>
    <definedName name="__dic06" localSheetId="1">[22]Dólar!#REF!</definedName>
    <definedName name="__dic06">[22]Dólar!#REF!</definedName>
    <definedName name="__dic97" localSheetId="1">[22]Dólar!#REF!</definedName>
    <definedName name="__dic97">[22]Dólar!#REF!</definedName>
    <definedName name="__dic98" localSheetId="1">[22]Dólar!#REF!</definedName>
    <definedName name="__dic98">[22]Dólar!#REF!</definedName>
    <definedName name="__dic99" localSheetId="1">[22]Dólar!#REF!</definedName>
    <definedName name="__dic99">[22]Dólar!#REF!</definedName>
    <definedName name="__DMD1" localSheetId="1">#REF!</definedName>
    <definedName name="__DMD1">#REF!</definedName>
    <definedName name="__dot1" localSheetId="1">#REF!</definedName>
    <definedName name="__dot1">#REF!</definedName>
    <definedName name="__DPR2">#N/A</definedName>
    <definedName name="__DTT2">#N/A</definedName>
    <definedName name="__E113701" localSheetId="1">#REF!</definedName>
    <definedName name="__E113701">#REF!</definedName>
    <definedName name="__EEF110" localSheetId="1">#REF!</definedName>
    <definedName name="__EEF110">#REF!</definedName>
    <definedName name="__ene01" localSheetId="1">[22]Dólar!#REF!</definedName>
    <definedName name="__ene01">[22]Dólar!#REF!</definedName>
    <definedName name="__ene03" localSheetId="1">[22]Dólar!#REF!</definedName>
    <definedName name="__ene03">[22]Dólar!#REF!</definedName>
    <definedName name="__ene06" localSheetId="1">[22]Dólar!#REF!</definedName>
    <definedName name="__ene06">[22]Dólar!#REF!</definedName>
    <definedName name="__ene97" localSheetId="1">[22]Dólar!#REF!</definedName>
    <definedName name="__ene97">[22]Dólar!#REF!</definedName>
    <definedName name="__ene98" localSheetId="1">[22]Dólar!#REF!</definedName>
    <definedName name="__ene98">[22]Dólar!#REF!</definedName>
    <definedName name="__ene99" localSheetId="1">[22]Dólar!#REF!</definedName>
    <definedName name="__ene99">[22]Dólar!#REF!</definedName>
    <definedName name="__EPR2">#N/A</definedName>
    <definedName name="__err2" localSheetId="1">#REF!</definedName>
    <definedName name="__err2">#REF!</definedName>
    <definedName name="__err4" localSheetId="1">#REF!</definedName>
    <definedName name="__err4">#REF!</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C60" localSheetId="1">'[26]ANEXO 3'!#REF!</definedName>
    <definedName name="__ETC60">'[26]ANEXO 3'!#REF!</definedName>
    <definedName name="__ETF315" localSheetId="1">#REF!</definedName>
    <definedName name="__ETF315">#REF!</definedName>
    <definedName name="__ETT2">#N/A</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exp06" localSheetId="1">[22]Gastos!#REF!</definedName>
    <definedName name="__exp06">[22]Gastos!#REF!</definedName>
    <definedName name="__f">[28]D_AWG!$E$22</definedName>
    <definedName name="__FC" localSheetId="1">#REF!</definedName>
    <definedName name="__FC">#REF!</definedName>
    <definedName name="__feb01" localSheetId="1">[22]Dólar!#REF!</definedName>
    <definedName name="__feb01">[22]Dólar!#REF!</definedName>
    <definedName name="__feb06" localSheetId="1">[22]Dólar!#REF!</definedName>
    <definedName name="__feb06">[22]Dólar!#REF!</definedName>
    <definedName name="__feb97" localSheetId="1">[22]Dólar!#REF!</definedName>
    <definedName name="__feb97">[22]Dólar!#REF!</definedName>
    <definedName name="__feb98" localSheetId="1">[22]Dólar!#REF!</definedName>
    <definedName name="__feb98">[22]Dólar!#REF!</definedName>
    <definedName name="__feb99" localSheetId="1">[22]Dólar!#REF!</definedName>
    <definedName name="__feb99">[22]Dólar!#REF!</definedName>
    <definedName name="__fei1" localSheetId="1">#REF!</definedName>
    <definedName name="__fei1">#REF!</definedName>
    <definedName name="__fei10" localSheetId="1">#REF!</definedName>
    <definedName name="__fei10">#REF!</definedName>
    <definedName name="__fei11" localSheetId="1">#REF!</definedName>
    <definedName name="__fei11">#REF!</definedName>
    <definedName name="__fei12" localSheetId="1">#REF!</definedName>
    <definedName name="__fei12">#REF!</definedName>
    <definedName name="__fei13" localSheetId="1">#REF!</definedName>
    <definedName name="__fei13">#REF!</definedName>
    <definedName name="__fei14" localSheetId="1">#REF!</definedName>
    <definedName name="__fei14">#REF!</definedName>
    <definedName name="__fei15" localSheetId="1">#REF!</definedName>
    <definedName name="__fei15">#REF!</definedName>
    <definedName name="__fei16" localSheetId="1">#REF!</definedName>
    <definedName name="__fei16">#REF!</definedName>
    <definedName name="__fei17" localSheetId="1">#REF!</definedName>
    <definedName name="__fei17">#REF!</definedName>
    <definedName name="__fei18" localSheetId="1">#REF!</definedName>
    <definedName name="__fei18">#REF!</definedName>
    <definedName name="__fei19" localSheetId="1">#REF!</definedName>
    <definedName name="__fei19">#REF!</definedName>
    <definedName name="__fei2" localSheetId="1">#REF!</definedName>
    <definedName name="__fei2">#REF!</definedName>
    <definedName name="__fei3" localSheetId="1">#REF!</definedName>
    <definedName name="__fei3">#REF!</definedName>
    <definedName name="__fei4" localSheetId="1">#REF!</definedName>
    <definedName name="__fei4">#REF!</definedName>
    <definedName name="__fei5" localSheetId="1">#REF!</definedName>
    <definedName name="__fei5">#REF!</definedName>
    <definedName name="__fei6" localSheetId="1">#REF!</definedName>
    <definedName name="__fei6">#REF!</definedName>
    <definedName name="__fei7" localSheetId="1">#REF!</definedName>
    <definedName name="__fei7">#REF!</definedName>
    <definedName name="__fei8" localSheetId="1">#REF!</definedName>
    <definedName name="__fei8">#REF!</definedName>
    <definedName name="__fei9" localSheetId="1">#REF!</definedName>
    <definedName name="__fei9">#REF!</definedName>
    <definedName name="__FYB02" localSheetId="1">#REF!</definedName>
    <definedName name="__FYB02">#REF!</definedName>
    <definedName name="__FYB03">[23]BASE!$D$337</definedName>
    <definedName name="__FYB04" localSheetId="1">#REF!</definedName>
    <definedName name="__FYB04">#REF!</definedName>
    <definedName name="__FYB08">[23]BASE!$D$339</definedName>
    <definedName name="__FYB10" localSheetId="1">#REF!</definedName>
    <definedName name="__FYB10">#REF!</definedName>
    <definedName name="__G118050" localSheetId="1">#REF!</definedName>
    <definedName name="__G118050">#REF!</definedName>
    <definedName name="__H191456" localSheetId="1">#REF!</definedName>
    <definedName name="__H191456">#REF!</definedName>
    <definedName name="__HOJ66" localSheetId="1">#REF!</definedName>
    <definedName name="__HOJ66">#REF!</definedName>
    <definedName name="__HOJ88" localSheetId="1">#REF!</definedName>
    <definedName name="__HOJ88">#REF!</definedName>
    <definedName name="__hpc6">#N/A</definedName>
    <definedName name="__htC1">#N/A</definedName>
    <definedName name="__INF1" localSheetId="1">#REF!</definedName>
    <definedName name="__INF1">#REF!</definedName>
    <definedName name="__inf2" localSheetId="1">#REF!</definedName>
    <definedName name="__inf2">#REF!</definedName>
    <definedName name="__jdC1">#N/A</definedName>
    <definedName name="__jul01" localSheetId="1">[22]Dólar!#REF!</definedName>
    <definedName name="__jul01">[22]Dólar!#REF!</definedName>
    <definedName name="__jul06" localSheetId="1">[22]Dólar!#REF!</definedName>
    <definedName name="__jul06">[22]Dólar!#REF!</definedName>
    <definedName name="__jul97" localSheetId="1">[22]Dólar!#REF!</definedName>
    <definedName name="__jul97">[22]Dólar!#REF!</definedName>
    <definedName name="__jul98" localSheetId="1">[22]Dólar!#REF!</definedName>
    <definedName name="__jul98">[22]Dólar!#REF!</definedName>
    <definedName name="__jul99" localSheetId="1">[22]Dólar!#REF!</definedName>
    <definedName name="__jul99">[22]Dólar!#REF!</definedName>
    <definedName name="__jun01" localSheetId="1">[22]Dólar!#REF!</definedName>
    <definedName name="__jun01">[22]Dólar!#REF!</definedName>
    <definedName name="__jun06" localSheetId="1">[22]Dólar!#REF!</definedName>
    <definedName name="__jun06">[22]Dólar!#REF!</definedName>
    <definedName name="__jun97" localSheetId="1">[22]Dólar!#REF!</definedName>
    <definedName name="__jun97">[22]Dólar!#REF!</definedName>
    <definedName name="__jun98" localSheetId="1">[22]Dólar!#REF!</definedName>
    <definedName name="__jun98">[22]Dólar!#REF!</definedName>
    <definedName name="__jun99" localSheetId="1">[22]Dólar!#REF!</definedName>
    <definedName name="__jun99">[22]Dólar!#REF!</definedName>
    <definedName name="__LA124">[23]BASE!$D$64</definedName>
    <definedName name="__LAC18">[23]BASE!$D$362</definedName>
    <definedName name="__LAI25" localSheetId="1">[29]BASE!#REF!</definedName>
    <definedName name="__LAI25">[29]BASE!#REF!</definedName>
    <definedName name="__LB">Listado [30]Base!$B$12:$D$781</definedName>
    <definedName name="__Lbd2">#N/A</definedName>
    <definedName name="__Lbd4">#N/A</definedName>
    <definedName name="__Lbd6">#N/A</definedName>
    <definedName name="__LcC1">#N/A</definedName>
    <definedName name="__Lct1">#N/A</definedName>
    <definedName name="__lfo1">#N/A</definedName>
    <definedName name="__lgc1" localSheetId="1">[22]Gastos!#REF!</definedName>
    <definedName name="__lgc1">[22]Gastos!#REF!</definedName>
    <definedName name="__lgc2" localSheetId="1">[22]Gastos!#REF!</definedName>
    <definedName name="__lgc2">[22]Gastos!#REF!</definedName>
    <definedName name="__lgc3" localSheetId="1">[22]Gastos!#REF!</definedName>
    <definedName name="__lgc3">[22]Gastos!#REF!</definedName>
    <definedName name="__LM369582">#N/A</definedName>
    <definedName name="__LMO1">[31]MO!$A$2:$A$188</definedName>
    <definedName name="__LPR2">#N/A</definedName>
    <definedName name="__LTC60" localSheetId="1">'[26]ANEXO 3'!#REF!</definedName>
    <definedName name="__LTC60">'[26]ANEXO 3'!#REF!</definedName>
    <definedName name="__LTT2">#N/A</definedName>
    <definedName name="__MA2" localSheetId="1">#REF!</definedName>
    <definedName name="__MA2">#REF!</definedName>
    <definedName name="__mar01" localSheetId="1">[22]Dólar!#REF!</definedName>
    <definedName name="__mar01">[22]Dólar!#REF!</definedName>
    <definedName name="__mar06" localSheetId="1">[22]Dólar!#REF!</definedName>
    <definedName name="__mar06">[22]Dólar!#REF!</definedName>
    <definedName name="__mar97" localSheetId="1">[22]Dólar!#REF!</definedName>
    <definedName name="__mar97">[22]Dólar!#REF!</definedName>
    <definedName name="__mar98" localSheetId="1">[22]Dólar!#REF!</definedName>
    <definedName name="__mar98">[22]Dólar!#REF!</definedName>
    <definedName name="__mar99" localSheetId="1">[22]Dólar!#REF!</definedName>
    <definedName name="__mar99">[22]Dólar!#REF!</definedName>
    <definedName name="__may01" localSheetId="1">[22]Dólar!#REF!</definedName>
    <definedName name="__may01">[22]Dólar!#REF!</definedName>
    <definedName name="__may06" localSheetId="1">[22]Dólar!#REF!</definedName>
    <definedName name="__may06">[22]Dólar!#REF!</definedName>
    <definedName name="__may97" localSheetId="1">[22]Dólar!#REF!</definedName>
    <definedName name="__may97">[22]Dólar!#REF!</definedName>
    <definedName name="__may98" localSheetId="1">[22]Dólar!#REF!</definedName>
    <definedName name="__may98">[22]Dólar!#REF!</definedName>
    <definedName name="__may99" localSheetId="1">[22]Dólar!#REF!</definedName>
    <definedName name="__may99">[22]Dólar!#REF!</definedName>
    <definedName name="__MOR15">[27]CONS!$E$22</definedName>
    <definedName name="__Mux1">[32]CALCULO!$B$19</definedName>
    <definedName name="__Mux2">[32]CALCULO!$E$19</definedName>
    <definedName name="__Mux3">[32]CALCULO!$H$19</definedName>
    <definedName name="__Muy1">[32]CALCULO!$B$20</definedName>
    <definedName name="__Muy2">[32]CALCULO!$E$20</definedName>
    <definedName name="__Muy3">[32]CALCULO!$H$20</definedName>
    <definedName name="__nov01" localSheetId="1">[22]Dólar!#REF!</definedName>
    <definedName name="__nov01">[22]Dólar!#REF!</definedName>
    <definedName name="__nov06" localSheetId="1">[22]Dólar!#REF!</definedName>
    <definedName name="__nov06">[22]Dólar!#REF!</definedName>
    <definedName name="__nov97" localSheetId="1">[22]Dólar!#REF!</definedName>
    <definedName name="__nov97">[22]Dólar!#REF!</definedName>
    <definedName name="__nov98" localSheetId="1">[22]Dólar!#REF!</definedName>
    <definedName name="__nov98">[22]Dólar!#REF!</definedName>
    <definedName name="__nov99" localSheetId="1">[22]Dólar!#REF!</definedName>
    <definedName name="__nov99">[22]Dólar!#REF!</definedName>
    <definedName name="__occ1" localSheetId="1">[22]Gastos!#REF!</definedName>
    <definedName name="__occ1">[22]Gastos!#REF!</definedName>
    <definedName name="__occ2" localSheetId="1">[22]Gastos!#REF!</definedName>
    <definedName name="__occ2">[22]Gastos!#REF!</definedName>
    <definedName name="__oct01" localSheetId="1">[22]Dólar!#REF!</definedName>
    <definedName name="__oct01">[22]Dólar!#REF!</definedName>
    <definedName name="__oct06" localSheetId="1">[22]Dólar!#REF!</definedName>
    <definedName name="__oct06">[22]Dólar!#REF!</definedName>
    <definedName name="__oct97" localSheetId="1">[22]Dólar!#REF!</definedName>
    <definedName name="__oct97">[22]Dólar!#REF!</definedName>
    <definedName name="__oct98" localSheetId="1">[22]Dólar!#REF!</definedName>
    <definedName name="__oct98">[22]Dólar!#REF!</definedName>
    <definedName name="__oct99" localSheetId="1">[22]Dólar!#REF!</definedName>
    <definedName name="__oct99">[22]Dólar!#REF!</definedName>
    <definedName name="__OPC1" localSheetId="1">#REF!</definedName>
    <definedName name="__OPC1">#REF!</definedName>
    <definedName name="__Pa1">'[33]Paral. 1'!$E:$E</definedName>
    <definedName name="__Pa2">'[33]Paral. 2'!$E:$E</definedName>
    <definedName name="__Pa3">'[33]Paral. 3'!$E:$E</definedName>
    <definedName name="__Pa4">[33]Paral.4!$E:$E</definedName>
    <definedName name="__par1" localSheetId="1">#REF!</definedName>
    <definedName name="__par1">#REF!</definedName>
    <definedName name="__par2" localSheetId="1">#REF!</definedName>
    <definedName name="__par2">#REF!</definedName>
    <definedName name="__par3" localSheetId="1">#REF!</definedName>
    <definedName name="__par3">#REF!</definedName>
    <definedName name="__PJ50" localSheetId="1">#REF!</definedName>
    <definedName name="__PJ50">#REF!</definedName>
    <definedName name="__pj51" localSheetId="1">#REF!</definedName>
    <definedName name="__pj51">#REF!</definedName>
    <definedName name="__pl1" localSheetId="1">'[9]Gabinetes ctrol, prot. y med. '!#REF!</definedName>
    <definedName name="__pl1">'[9]Gabinetes ctrol, prot. y med. '!#REF!</definedName>
    <definedName name="__pl2" localSheetId="1">'[9]Gabinetes ctrol, prot. y med. '!#REF!</definedName>
    <definedName name="__pl2">'[9]Gabinetes ctrol, prot. y med. '!#REF!</definedName>
    <definedName name="__PLC1">#N/A</definedName>
    <definedName name="__Po2" localSheetId="1">[5]REAJUSTESACTA1PROVI!#REF!</definedName>
    <definedName name="__Po2">[5]REAJUSTESACTA1PROVI!#REF!</definedName>
    <definedName name="__Pu1">[32]CALCULO!$B$18</definedName>
    <definedName name="__Pu2">[32]CALCULO!$E$18</definedName>
    <definedName name="__Pu3">[32]CALCULO!$H$18</definedName>
    <definedName name="__pvC1">#N/A</definedName>
    <definedName name="__r">'[11]Constantes Generales'!$B$1</definedName>
    <definedName name="__R1210JH" localSheetId="1">#REF!</definedName>
    <definedName name="__R1210JH">#REF!</definedName>
    <definedName name="__R32EL" localSheetId="1">#REF!</definedName>
    <definedName name="__R32EL">#REF!</definedName>
    <definedName name="__R32JH">[23]BASE!$D$275</definedName>
    <definedName name="__R42JH" localSheetId="1">#REF!</definedName>
    <definedName name="__R42JH">#REF!</definedName>
    <definedName name="__R43JH">[23]BASE!$D$273</definedName>
    <definedName name="__R63BB" localSheetId="1">#REF!</definedName>
    <definedName name="__R63BB">#REF!</definedName>
    <definedName name="__R63JH" localSheetId="1">#REF!</definedName>
    <definedName name="__R63JH">#REF!</definedName>
    <definedName name="__R64BB">[23]BASE!$D$277</definedName>
    <definedName name="__R64JH">[23]BASE!$D$271</definedName>
    <definedName name="__R83JH" localSheetId="1">#REF!</definedName>
    <definedName name="__R83JH">#REF!</definedName>
    <definedName name="__R84JH" localSheetId="1">#REF!</definedName>
    <definedName name="__R84JH">#REF!</definedName>
    <definedName name="__R86JH" localSheetId="1">#REF!</definedName>
    <definedName name="__R86JH">#REF!</definedName>
    <definedName name="__rc" localSheetId="1">#REF!</definedName>
    <definedName name="__rc">#REF!</definedName>
    <definedName name="__RED32" localSheetId="1">#REF!</definedName>
    <definedName name="__RED32">#REF!</definedName>
    <definedName name="__REP21" localSheetId="1">#REF!</definedName>
    <definedName name="__REP21">#REF!</definedName>
    <definedName name="__REP42" localSheetId="1">#REF!</definedName>
    <definedName name="__REP42">#REF!</definedName>
    <definedName name="__REP43">[13]BASE!$D$136</definedName>
    <definedName name="__RES64" localSheetId="1">#REF!</definedName>
    <definedName name="__RES64">#REF!</definedName>
    <definedName name="__SBC1">[15]INV!$A$12:$D$15</definedName>
    <definedName name="__SBC3">[15]INV!$F$12:$I$15</definedName>
    <definedName name="__SBC5">[15]INV!$K$12:$N$15</definedName>
    <definedName name="__sep01" localSheetId="1">[22]Dólar!#REF!</definedName>
    <definedName name="__sep01">[22]Dólar!#REF!</definedName>
    <definedName name="__sep06" localSheetId="1">[22]Dólar!#REF!</definedName>
    <definedName name="__sep06">[22]Dólar!#REF!</definedName>
    <definedName name="__sep97" localSheetId="1">[22]Dólar!#REF!</definedName>
    <definedName name="__sep97">[22]Dólar!#REF!</definedName>
    <definedName name="__sep98" localSheetId="1">[22]Dólar!#REF!</definedName>
    <definedName name="__sep98">[22]Dólar!#REF!</definedName>
    <definedName name="__sep99" localSheetId="1">[22]Dólar!#REF!</definedName>
    <definedName name="__sep99">[22]Dólar!#REF!</definedName>
    <definedName name="__sPR2">#N/A</definedName>
    <definedName name="__ST106" localSheetId="1">#REF!</definedName>
    <definedName name="__ST106">#REF!</definedName>
    <definedName name="__ST126" localSheetId="1">#REF!</definedName>
    <definedName name="__ST126">#REF!</definedName>
    <definedName name="__ST146" localSheetId="1">#REF!</definedName>
    <definedName name="__ST146">#REF!</definedName>
    <definedName name="__ST166">[6]BASE!$D$248</definedName>
    <definedName name="__ST186" localSheetId="1">#REF!</definedName>
    <definedName name="__ST186">#REF!</definedName>
    <definedName name="__ST206" localSheetId="1">#REF!</definedName>
    <definedName name="__ST206">#REF!</definedName>
    <definedName name="__ST311" localSheetId="1">#REF!</definedName>
    <definedName name="__ST311">#REF!</definedName>
    <definedName name="__ST312" localSheetId="1">#REF!</definedName>
    <definedName name="__ST312">#REF!</definedName>
    <definedName name="__ST32" localSheetId="1">#REF!</definedName>
    <definedName name="__ST32">#REF!</definedName>
    <definedName name="__ST86" localSheetId="1">#REF!</definedName>
    <definedName name="__ST86">#REF!</definedName>
    <definedName name="__STC60" localSheetId="1">'[26]ANEXO 3'!#REF!</definedName>
    <definedName name="__STC60">'[26]ANEXO 3'!#REF!</definedName>
    <definedName name="__sTT2">#N/A</definedName>
    <definedName name="__TAP2" localSheetId="1">#REF!</definedName>
    <definedName name="__TAP2">#REF!</definedName>
    <definedName name="__TEE1" localSheetId="1">#REF!</definedName>
    <definedName name="__TEE1">#REF!</definedName>
    <definedName name="__TEE2" localSheetId="1">#REF!</definedName>
    <definedName name="__TEE2">#REF!</definedName>
    <definedName name="__TEE32" localSheetId="1">#REF!</definedName>
    <definedName name="__TEE32">#REF!</definedName>
    <definedName name="__TEE33" localSheetId="1">#REF!</definedName>
    <definedName name="__TEE33">#REF!</definedName>
    <definedName name="__TEE6">[27]CONS!$E$28</definedName>
    <definedName name="__TEP44">[24]BASE!$D$116</definedName>
    <definedName name="__TES44">[23]BASE!$D$178</definedName>
    <definedName name="__TES64" localSheetId="1">#REF!</definedName>
    <definedName name="__TES64">#REF!</definedName>
    <definedName name="__TES66">[14]BASE!$D$224</definedName>
    <definedName name="__tf3813" localSheetId="1">#REF!</definedName>
    <definedName name="__tf3813">#REF!</definedName>
    <definedName name="__THF12" localSheetId="1">#REF!</definedName>
    <definedName name="__THF12">#REF!</definedName>
    <definedName name="__THF128">[23]BASE!$D$256</definedName>
    <definedName name="__TPE1132" localSheetId="1">[34]BASE!#REF!</definedName>
    <definedName name="__TPE1132">[34]BASE!#REF!</definedName>
    <definedName name="__TPE12">[23]BASE!$D$146</definedName>
    <definedName name="__TPE1331" localSheetId="1">[34]BASE!#REF!</definedName>
    <definedName name="__TPE1331">[34]BASE!#REF!</definedName>
    <definedName name="__TPE1701" localSheetId="1">#REF!</definedName>
    <definedName name="__TPE1701">#REF!</definedName>
    <definedName name="__TPE1702" localSheetId="1">[34]BASE!#REF!</definedName>
    <definedName name="__TPE1702">[34]BASE!#REF!</definedName>
    <definedName name="__TPE1703" localSheetId="1">[34]BASE!#REF!</definedName>
    <definedName name="__TPE1703">[34]BASE!#REF!</definedName>
    <definedName name="__TPE1704" localSheetId="1">[34]BASE!#REF!</definedName>
    <definedName name="__TPE1704">[34]BASE!#REF!</definedName>
    <definedName name="__TPE1706" localSheetId="1">[34]BASE!#REF!</definedName>
    <definedName name="__TPE1706">[34]BASE!#REF!</definedName>
    <definedName name="__TPE1708" localSheetId="1">[34]BASE!#REF!</definedName>
    <definedName name="__TPE1708">[34]BASE!#REF!</definedName>
    <definedName name="__TPE1710" localSheetId="1">[34]BASE!#REF!</definedName>
    <definedName name="__TPE1710">[34]BASE!#REF!</definedName>
    <definedName name="__TPE1735" localSheetId="1">[34]BASE!#REF!</definedName>
    <definedName name="__TPE1735">[34]BASE!#REF!</definedName>
    <definedName name="__TPE1763" localSheetId="1">[34]BASE!#REF!</definedName>
    <definedName name="__TPE1763">[34]BASE!#REF!</definedName>
    <definedName name="__TPE1790" localSheetId="1">[34]BASE!#REF!</definedName>
    <definedName name="__TPE1790">[34]BASE!#REF!</definedName>
    <definedName name="__TPE8016">[6]BASE!$D$146</definedName>
    <definedName name="__TPE8020">[6]BASE!$D$147</definedName>
    <definedName name="__TPE8025">[6]BASE!$D$148</definedName>
    <definedName name="__TPF12">[23]BASE!$D$316</definedName>
    <definedName name="__TPN1002">[6]BASE!$D$150</definedName>
    <definedName name="__TPN1003">[6]BASE!$D$151</definedName>
    <definedName name="__TPN1004">[6]BASE!$D$152</definedName>
    <definedName name="__TPN1006">[6]BASE!$D$153</definedName>
    <definedName name="__TPN1008">[6]BASE!$D$154</definedName>
    <definedName name="__TPN1202">[6]BASE!$D$160</definedName>
    <definedName name="__TPN1203">[6]BASE!$D$161</definedName>
    <definedName name="__TPN1204">[6]BASE!$D$162</definedName>
    <definedName name="__TPN1206">[6]BASE!$D$163</definedName>
    <definedName name="__TPN1208">[6]BASE!$D$164</definedName>
    <definedName name="__TPN16012">[6]BASE!$D$167</definedName>
    <definedName name="__TPN1602">[6]BASE!$D$168</definedName>
    <definedName name="__TPN1603">[6]BASE!$D$169</definedName>
    <definedName name="__TPN1604">[6]BASE!$D$170</definedName>
    <definedName name="__TPN1606">[6]BASE!$D$171</definedName>
    <definedName name="__TPN1608">[6]BASE!$D$172</definedName>
    <definedName name="__TPR2">#N/A</definedName>
    <definedName name="__TR114" localSheetId="1">#REF!</definedName>
    <definedName name="__TR114">#REF!</definedName>
    <definedName name="__TST3" localSheetId="1">#REF!</definedName>
    <definedName name="__TST3">#REF!</definedName>
    <definedName name="__TTT2">#N/A</definedName>
    <definedName name="__TUZ22" localSheetId="1">[34]BASE!#REF!</definedName>
    <definedName name="__TUZ22">[34]BASE!#REF!</definedName>
    <definedName name="__TUZ36" localSheetId="1">[34]BASE!#REF!</definedName>
    <definedName name="__TUZ36">[34]BASE!#REF!</definedName>
    <definedName name="__TZ2110" localSheetId="1">#REF!</definedName>
    <definedName name="__TZ2110">#REF!</definedName>
    <definedName name="__TZ2112" localSheetId="1">#REF!</definedName>
    <definedName name="__TZ2112">#REF!</definedName>
    <definedName name="__TZ2114" localSheetId="1">#REF!</definedName>
    <definedName name="__TZ2114">#REF!</definedName>
    <definedName name="__TZ2116" localSheetId="1">#REF!</definedName>
    <definedName name="__TZ2116">#REF!</definedName>
    <definedName name="__TZ212">[23]BASE!$D$77</definedName>
    <definedName name="__TZ213">[34]BASE!$D$86</definedName>
    <definedName name="__TZ214">[23]BASE!$D$80</definedName>
    <definedName name="__TZ216">[23]BASE!$D$81</definedName>
    <definedName name="__TZ218">[23]BASE!$D$82</definedName>
    <definedName name="__TZ225" localSheetId="1">#REF!</definedName>
    <definedName name="__TZ225">#REF!</definedName>
    <definedName name="__TZ2610" localSheetId="1">#REF!</definedName>
    <definedName name="__TZ2610">#REF!</definedName>
    <definedName name="__TZ2612" localSheetId="1">#REF!</definedName>
    <definedName name="__TZ2612">#REF!</definedName>
    <definedName name="__TZ2616" localSheetId="1">#REF!</definedName>
    <definedName name="__TZ2616">#REF!</definedName>
    <definedName name="__TZ262">[14]BASE!$D$99</definedName>
    <definedName name="__TZ263">[23]BASE!$D$89</definedName>
    <definedName name="__TZ264">[23]BASE!$D$90</definedName>
    <definedName name="__TZ266">[23]BASE!$D$91</definedName>
    <definedName name="__TZ268" localSheetId="1">#REF!</definedName>
    <definedName name="__TZ268">#REF!</definedName>
    <definedName name="__TZ323" localSheetId="1">[34]BASE!#REF!</definedName>
    <definedName name="__TZ323">[34]BASE!#REF!</definedName>
    <definedName name="__TZ324" localSheetId="1">[34]BASE!#REF!</definedName>
    <definedName name="__TZ324">[34]BASE!#REF!</definedName>
    <definedName name="__TZ32510" localSheetId="1">#REF!</definedName>
    <definedName name="__TZ32510">#REF!</definedName>
    <definedName name="__TZ32512" localSheetId="1">#REF!</definedName>
    <definedName name="__TZ32512">#REF!</definedName>
    <definedName name="__TZ3253" localSheetId="1">#REF!</definedName>
    <definedName name="__TZ3253">#REF!</definedName>
    <definedName name="__TZ3254">[14]BASE!$D$112</definedName>
    <definedName name="__TZ3256">[14]BASE!$D$113</definedName>
    <definedName name="__TZ3258" localSheetId="1">#REF!</definedName>
    <definedName name="__TZ3258">#REF!</definedName>
    <definedName name="__TZ4110" localSheetId="1">#REF!</definedName>
    <definedName name="__TZ4110">#REF!</definedName>
    <definedName name="__TZ4112" localSheetId="1">#REF!</definedName>
    <definedName name="__TZ4112">#REF!</definedName>
    <definedName name="__TZ414">[14]BASE!$D$122</definedName>
    <definedName name="__TZ416">[14]BASE!$D$123</definedName>
    <definedName name="__TZ418">[14]BASE!$D$124</definedName>
    <definedName name="__UDD06" localSheetId="1">#REF!</definedName>
    <definedName name="__UDD06">#REF!</definedName>
    <definedName name="__UDD08" localSheetId="1">#REF!</definedName>
    <definedName name="__UDD08">#REF!</definedName>
    <definedName name="__UNI32" localSheetId="1">#REF!</definedName>
    <definedName name="__UNI32">#REF!</definedName>
    <definedName name="__VPD1">[10]TARIFAS!$C$582</definedName>
    <definedName name="__VPI1">[10]TARIFAS!$C$580</definedName>
    <definedName name="__VRA1">[10]TARIFAS!$C$579</definedName>
    <definedName name="__Vu1">[32]CALCULO!$B$23</definedName>
    <definedName name="__Vu2">[32]CALCULO!$E$23</definedName>
    <definedName name="__Vu3">[32]CALCULO!$H$23</definedName>
    <definedName name="__xlfn.BAHTTEXT" hidden="1">#NAME?</definedName>
    <definedName name="__xlnm.Print_Area_1" localSheetId="1">#REF!</definedName>
    <definedName name="__xlnm.Print_Area_1">#REF!</definedName>
    <definedName name="__xlnm.Print_Area_10" localSheetId="1">#REF!</definedName>
    <definedName name="__xlnm.Print_Area_10">#REF!</definedName>
    <definedName name="__xlnm.Print_Area_11" localSheetId="1">#REF!</definedName>
    <definedName name="__xlnm.Print_Area_11">#REF!</definedName>
    <definedName name="__xlnm.Print_Area_12" localSheetId="1">#REF!</definedName>
    <definedName name="__xlnm.Print_Area_12">#REF!</definedName>
    <definedName name="__xlnm.Print_Area_2" localSheetId="1">#REF!</definedName>
    <definedName name="__xlnm.Print_Area_2">#REF!</definedName>
    <definedName name="__xlnm.Print_Area_3" localSheetId="1">#REF!</definedName>
    <definedName name="__xlnm.Print_Area_3">#REF!</definedName>
    <definedName name="__xlnm.Print_Area_4" localSheetId="1">#REF!</definedName>
    <definedName name="__xlnm.Print_Area_4">#REF!</definedName>
    <definedName name="__xlnm.Print_Area_7" localSheetId="1">#REF!</definedName>
    <definedName name="__xlnm.Print_Area_7">#REF!</definedName>
    <definedName name="__xlnm.Print_Area_8" localSheetId="1">#REF!</definedName>
    <definedName name="__xlnm.Print_Area_8">#REF!</definedName>
    <definedName name="__xlnm.Print_Area_9">#N/A</definedName>
    <definedName name="__xlnm.Print_Titles_1" localSheetId="1">#REF!</definedName>
    <definedName name="__xlnm.Print_Titles_1">#REF!</definedName>
    <definedName name="_1" localSheetId="1">#REF!</definedName>
    <definedName name="_1">#REF!</definedName>
    <definedName name="_1.10" localSheetId="1">[35]UNIT081!#REF!</definedName>
    <definedName name="_1.10">[35]UNIT081!#REF!</definedName>
    <definedName name="_1.11" localSheetId="1">[35]UNIT081!#REF!</definedName>
    <definedName name="_1.11">[35]UNIT081!#REF!</definedName>
    <definedName name="_1.12" localSheetId="1">[35]UNIT081!#REF!</definedName>
    <definedName name="_1.12">[35]UNIT081!#REF!</definedName>
    <definedName name="_1.13" localSheetId="1">[35]UNIT081!#REF!</definedName>
    <definedName name="_1.13">[35]UNIT081!#REF!</definedName>
    <definedName name="_1.14" localSheetId="1">[35]UNIT081!#REF!</definedName>
    <definedName name="_1.14">[35]UNIT081!#REF!</definedName>
    <definedName name="_1.15" localSheetId="1">[35]UNIT081!#REF!</definedName>
    <definedName name="_1.15">[35]UNIT081!#REF!</definedName>
    <definedName name="_1.16" localSheetId="1">[35]UNIT081!#REF!</definedName>
    <definedName name="_1.16">[35]UNIT081!#REF!</definedName>
    <definedName name="_1.17" localSheetId="1">[35]UNIT081!#REF!</definedName>
    <definedName name="_1.17">[35]UNIT081!#REF!</definedName>
    <definedName name="_1.18" localSheetId="1">[35]UNIT081!#REF!</definedName>
    <definedName name="_1.18">[35]UNIT081!#REF!</definedName>
    <definedName name="_1.19" localSheetId="1">[35]UNIT081!#REF!</definedName>
    <definedName name="_1.19">[35]UNIT081!#REF!</definedName>
    <definedName name="_1.20" localSheetId="1">[35]UNIT081!#REF!</definedName>
    <definedName name="_1.20">[35]UNIT081!#REF!</definedName>
    <definedName name="_1_?쾴?" localSheetId="1">#REF!</definedName>
    <definedName name="_1_?쾴?">#REF!</definedName>
    <definedName name="_10_3_0Criteria" localSheetId="1">#REF!</definedName>
    <definedName name="_10_3_0Criteria">#REF!</definedName>
    <definedName name="_1000A01">#N/A</definedName>
    <definedName name="_11">#N/A</definedName>
    <definedName name="_11Å__·¹_ÀÓ">#N/A</definedName>
    <definedName name="_12ãæÐ_ÍïÞÀ_Íª">#N/A</definedName>
    <definedName name="_13G_0Extr" localSheetId="1">#REF!</definedName>
    <definedName name="_13G_0Extr">#REF!</definedName>
    <definedName name="_14G_0Extr" localSheetId="1">#REF!</definedName>
    <definedName name="_14G_0Extr">#REF!</definedName>
    <definedName name="_15G_0Extract" localSheetId="1">#REF!</definedName>
    <definedName name="_15G_0Extract">#REF!</definedName>
    <definedName name="_16G_0Extract" localSheetId="1">#REF!</definedName>
    <definedName name="_16G_0Extract">#REF!</definedName>
    <definedName name="_17GO1_" localSheetId="1">#REF!</definedName>
    <definedName name="_17GO1_">#REF!</definedName>
    <definedName name="_18GO2_" localSheetId="1">#REF!</definedName>
    <definedName name="_18GO2_">#REF!</definedName>
    <definedName name="_19go3_" localSheetId="1">#REF!</definedName>
    <definedName name="_19go3_">#REF!</definedName>
    <definedName name="_1Sin_nombre" localSheetId="1">#REF!</definedName>
    <definedName name="_1Sin_nombre">#REF!</definedName>
    <definedName name="_2" localSheetId="1">#REF!</definedName>
    <definedName name="_2">#REF!</definedName>
    <definedName name="_2_?쾴?_?" localSheetId="1">#REF!</definedName>
    <definedName name="_2_?쾴?_?">#REF!</definedName>
    <definedName name="_2_10" localSheetId="1">[35]UNIT081!#REF!</definedName>
    <definedName name="_2_10">[35]UNIT081!#REF!</definedName>
    <definedName name="_2_11" localSheetId="1">[35]UNIT081!#REF!</definedName>
    <definedName name="_2_11">[35]UNIT081!#REF!</definedName>
    <definedName name="_2_12" localSheetId="1">[35]UNIT081!#REF!</definedName>
    <definedName name="_2_12">[35]UNIT081!#REF!</definedName>
    <definedName name="_2_13" localSheetId="1">[35]UNIT081!#REF!</definedName>
    <definedName name="_2_13">[35]UNIT081!#REF!</definedName>
    <definedName name="_2_14" localSheetId="1">[35]UNIT081!#REF!</definedName>
    <definedName name="_2_14">[35]UNIT081!#REF!</definedName>
    <definedName name="_2_15" localSheetId="1">[35]UNIT081!#REF!</definedName>
    <definedName name="_2_15">[35]UNIT081!#REF!</definedName>
    <definedName name="_2_16" localSheetId="1">[35]UNIT081!#REF!</definedName>
    <definedName name="_2_16">[35]UNIT081!#REF!</definedName>
    <definedName name="_2_17" localSheetId="1">[35]UNIT081!#REF!</definedName>
    <definedName name="_2_17">[35]UNIT081!#REF!</definedName>
    <definedName name="_2_18" localSheetId="1">[35]UNIT081!#REF!</definedName>
    <definedName name="_2_18">[35]UNIT081!#REF!</definedName>
    <definedName name="_21P1_" localSheetId="1">#REF!</definedName>
    <definedName name="_21P1_">#REF!</definedName>
    <definedName name="_22">#N/A</definedName>
    <definedName name="_23P10_" localSheetId="1">#REF!</definedName>
    <definedName name="_23P10_">#REF!</definedName>
    <definedName name="_25P11_" localSheetId="1">#REF!</definedName>
    <definedName name="_25P11_">#REF!</definedName>
    <definedName name="_27P12_" localSheetId="1">#REF!</definedName>
    <definedName name="_27P12_">#REF!</definedName>
    <definedName name="_29P13_" localSheetId="1">#REF!</definedName>
    <definedName name="_29P13_">#REF!</definedName>
    <definedName name="_2VIG_V5">#N/A</definedName>
    <definedName name="_3_?쾴?___P" localSheetId="1">#REF!</definedName>
    <definedName name="_3_?쾴?___P">#REF!</definedName>
    <definedName name="_3_10_1" localSheetId="1">[35]UNIT081!#REF!</definedName>
    <definedName name="_3_10_1">[35]UNIT081!#REF!</definedName>
    <definedName name="_3_10_2" localSheetId="1">[35]UNIT081!#REF!</definedName>
    <definedName name="_3_10_2">[35]UNIT081!#REF!</definedName>
    <definedName name="_3_10_3" localSheetId="1">[35]UNIT081!#REF!</definedName>
    <definedName name="_3_10_3">[35]UNIT081!#REF!</definedName>
    <definedName name="_3_10_4" localSheetId="1">[35]UNIT081!#REF!</definedName>
    <definedName name="_3_10_4">[35]UNIT081!#REF!</definedName>
    <definedName name="_3_10_5" localSheetId="1">[35]UNIT081!#REF!</definedName>
    <definedName name="_3_10_5">[35]UNIT081!#REF!</definedName>
    <definedName name="_3_11" localSheetId="1">[35]UNIT081!#REF!</definedName>
    <definedName name="_3_11">[35]UNIT081!#REF!</definedName>
    <definedName name="_31P14_" localSheetId="1">#REF!</definedName>
    <definedName name="_31P14_">#REF!</definedName>
    <definedName name="_33P15_" localSheetId="1">#REF!</definedName>
    <definedName name="_33P15_">#REF!</definedName>
    <definedName name="_35P16_" localSheetId="1">#REF!</definedName>
    <definedName name="_35P16_">#REF!</definedName>
    <definedName name="_37P17_" localSheetId="1">#REF!</definedName>
    <definedName name="_37P17_">#REF!</definedName>
    <definedName name="_39P2_" localSheetId="1">#REF!</definedName>
    <definedName name="_39P2_">#REF!</definedName>
    <definedName name="_4_?쾴?_T" localSheetId="1">#REF!</definedName>
    <definedName name="_4_?쾴?_T">#REF!</definedName>
    <definedName name="_4_10" localSheetId="1">[35]UNIT081!#REF!</definedName>
    <definedName name="_4_10">[35]UNIT081!#REF!</definedName>
    <definedName name="_4_11" localSheetId="1">[35]UNIT081!#REF!</definedName>
    <definedName name="_4_11">[35]UNIT081!#REF!</definedName>
    <definedName name="_4_12" localSheetId="1">[35]UNIT081!#REF!</definedName>
    <definedName name="_4_12">[35]UNIT081!#REF!</definedName>
    <definedName name="_41P3_" localSheetId="1">#REF!</definedName>
    <definedName name="_41P3_">#REF!</definedName>
    <definedName name="_42C" localSheetId="1">#REF!</definedName>
    <definedName name="_42C">#REF!</definedName>
    <definedName name="_42D" localSheetId="1">#REF!</definedName>
    <definedName name="_42D">#REF!</definedName>
    <definedName name="_42E" localSheetId="1">#REF!</definedName>
    <definedName name="_42E">#REF!</definedName>
    <definedName name="_43P4_" localSheetId="1">#REF!</definedName>
    <definedName name="_43P4_">#REF!</definedName>
    <definedName name="_44" localSheetId="1">#REF!</definedName>
    <definedName name="_44">#REF!</definedName>
    <definedName name="_４４__分_期" localSheetId="1">#REF!</definedName>
    <definedName name="_４４__分_期">#REF!</definedName>
    <definedName name="_45P5_" localSheetId="1">#REF!</definedName>
    <definedName name="_45P5_">#REF!</definedName>
    <definedName name="_47P6_" localSheetId="1">#REF!</definedName>
    <definedName name="_47P6_">#REF!</definedName>
    <definedName name="_49P7_" localSheetId="1">#REF!</definedName>
    <definedName name="_49P7_">#REF!</definedName>
    <definedName name="_5" localSheetId="1">[35]UNIT081!#REF!</definedName>
    <definedName name="_5">[35]UNIT081!#REF!</definedName>
    <definedName name="_5_10" localSheetId="1">[35]UNIT081!#REF!</definedName>
    <definedName name="_5_10">[35]UNIT081!#REF!</definedName>
    <definedName name="_5_11" localSheetId="1">[35]UNIT081!#REF!</definedName>
    <definedName name="_5_11">[35]UNIT081!#REF!</definedName>
    <definedName name="_5_12" localSheetId="1">[35]UNIT081!#REF!</definedName>
    <definedName name="_5_12">[35]UNIT081!#REF!</definedName>
    <definedName name="_5_13" localSheetId="1">[35]UNIT081!#REF!</definedName>
    <definedName name="_5_13">[35]UNIT081!#REF!</definedName>
    <definedName name="_5_14" localSheetId="1">[35]UNIT081!#REF!</definedName>
    <definedName name="_5_14">[35]UNIT081!#REF!</definedName>
    <definedName name="_5_15" localSheetId="1">[35]UNIT081!#REF!</definedName>
    <definedName name="_5_15">[35]UNIT081!#REF!</definedName>
    <definedName name="_5_16" localSheetId="1">[35]UNIT081!#REF!</definedName>
    <definedName name="_5_16">[35]UNIT081!#REF!</definedName>
    <definedName name="_5_17" localSheetId="1">[35]UNIT081!#REF!</definedName>
    <definedName name="_5_17">[35]UNIT081!#REF!</definedName>
    <definedName name="_5_18" localSheetId="1">[35]UNIT081!#REF!</definedName>
    <definedName name="_5_18">[35]UNIT081!#REF!</definedName>
    <definedName name="_5_19" localSheetId="1">[35]UNIT081!#REF!</definedName>
    <definedName name="_5_19">[35]UNIT081!#REF!</definedName>
    <definedName name="_5_20" localSheetId="1">[35]UNIT081!#REF!</definedName>
    <definedName name="_5_20">[35]UNIT081!#REF!</definedName>
    <definedName name="_5_21" localSheetId="1">[35]UNIT081!#REF!</definedName>
    <definedName name="_5_21">[35]UNIT081!#REF!</definedName>
    <definedName name="_5_22" localSheetId="1">[35]UNIT081!#REF!</definedName>
    <definedName name="_5_22">[35]UNIT081!#REF!</definedName>
    <definedName name="_51P8_" localSheetId="1">#REF!</definedName>
    <definedName name="_51P8_">#REF!</definedName>
    <definedName name="_53P9_" localSheetId="1">#REF!</definedName>
    <definedName name="_53P9_">#REF!</definedName>
    <definedName name="_5Å__·¹_ÀÓ">#N/A</definedName>
    <definedName name="_5VIG_V5" localSheetId="1">#REF!</definedName>
    <definedName name="_5VIG_V5">#REF!</definedName>
    <definedName name="_6" localSheetId="1">#REF!</definedName>
    <definedName name="_6">#REF!</definedName>
    <definedName name="_6ãæÐ_ÍïÞÀ_Íª">#N/A</definedName>
    <definedName name="_7_3_0Crite" localSheetId="1">#REF!</definedName>
    <definedName name="_7_3_0Crite">#REF!</definedName>
    <definedName name="_7GO1_" localSheetId="1">#REF!</definedName>
    <definedName name="_7GO1_">#REF!</definedName>
    <definedName name="_8.19bc">Listado [30]Base!$B$12:$D$781</definedName>
    <definedName name="_8_3_0Crite" localSheetId="1">#REF!</definedName>
    <definedName name="_8_3_0Crite">#REF!</definedName>
    <definedName name="_8GO2_" localSheetId="1">#REF!</definedName>
    <definedName name="_8GO2_">#REF!</definedName>
    <definedName name="_9_3_0Criteria" localSheetId="1">#REF!</definedName>
    <definedName name="_9_3_0Criteria">#REF!</definedName>
    <definedName name="_9go3_" localSheetId="1">#REF!</definedName>
    <definedName name="_9go3_">#REF!</definedName>
    <definedName name="_A115042" localSheetId="1">#REF!</definedName>
    <definedName name="_A115042">#REF!</definedName>
    <definedName name="_A17000" localSheetId="1">#REF!</definedName>
    <definedName name="_A17000">#REF!</definedName>
    <definedName name="_A2" hidden="1">{#N/A,#N/A,FALSE,"Costos Productos 6A";#N/A,#N/A,FALSE,"Costo Unitario Total H-94-12"}</definedName>
    <definedName name="_A20000" localSheetId="1">#REF!</definedName>
    <definedName name="_A20000">#REF!</definedName>
    <definedName name="_A30000" localSheetId="1">#REF!</definedName>
    <definedName name="_A30000">#REF!</definedName>
    <definedName name="_Abd2">'[36]Estructuras Concreto'!$D$223</definedName>
    <definedName name="_Abd4">'[36]Estructuras Concreto'!$D$231</definedName>
    <definedName name="_Abd6">'[36]Estructuras Concreto'!$D$238</definedName>
    <definedName name="_AcC1">'[36]Estructuras Concreto'!$D$206</definedName>
    <definedName name="_AcC2" localSheetId="1">#REF!</definedName>
    <definedName name="_AcC2">#REF!</definedName>
    <definedName name="_Act1">'[36]Estructuras Concreto'!$D$246</definedName>
    <definedName name="_Act2" localSheetId="1">#REF!</definedName>
    <definedName name="_Act2">#REF!</definedName>
    <definedName name="_ADH12">[37]BASE!$D$344</definedName>
    <definedName name="_ADM12">[37]BASE!$D$345</definedName>
    <definedName name="_ADM2" localSheetId="1">#REF!</definedName>
    <definedName name="_ADM2">#REF!</definedName>
    <definedName name="_ADM3" localSheetId="1">#REF!</definedName>
    <definedName name="_ADM3">#REF!</definedName>
    <definedName name="_ADM4" localSheetId="1">#REF!</definedName>
    <definedName name="_ADM4">#REF!</definedName>
    <definedName name="_ADP1" localSheetId="1">#REF!</definedName>
    <definedName name="_ADP1">#REF!</definedName>
    <definedName name="_AFC1">[15]INV!$A$25:$D$28</definedName>
    <definedName name="_AFC3">[15]INV!$F$25:$I$28</definedName>
    <definedName name="_AFC5">[15]INV!$K$25:$N$28</definedName>
    <definedName name="_Afe1">'[38]2007 Database'!$E$2:$E$171,'[38]2007 Database'!$E$171:$E$172</definedName>
    <definedName name="_Afo1">'[36]Estructuras Concreto'!$D$166</definedName>
    <definedName name="_AIU1" localSheetId="1">#REF!</definedName>
    <definedName name="_AIU1">#REF!</definedName>
    <definedName name="_AIU2">[39]BASE!$C$5</definedName>
    <definedName name="_ApC1">'[36]Estructuras Concreto'!$D$210</definedName>
    <definedName name="_ApC2" localSheetId="1">#REF!</definedName>
    <definedName name="_ApC2">#REF!</definedName>
    <definedName name="_APR2">'[36]Estructuras Concreto'!$D$127</definedName>
    <definedName name="_APU1">#N/A</definedName>
    <definedName name="_APU10">#N/A</definedName>
    <definedName name="_APU11">#N/A</definedName>
    <definedName name="_APU13">#N/A</definedName>
    <definedName name="_APU14">#N/A</definedName>
    <definedName name="_APU15">#N/A</definedName>
    <definedName name="_APU18">#N/A</definedName>
    <definedName name="_APU2">#N/A</definedName>
    <definedName name="_APU20">#N/A</definedName>
    <definedName name="_APU21">#N/A</definedName>
    <definedName name="_APU22">#N/A</definedName>
    <definedName name="_APU221" localSheetId="1">#REF!</definedName>
    <definedName name="_APU221">#REF!</definedName>
    <definedName name="_APU23">#N/A</definedName>
    <definedName name="_APU25">#N/A</definedName>
    <definedName name="_APU26">[40]APU!$G$1096</definedName>
    <definedName name="_APU27">[40]APU!$G$1139</definedName>
    <definedName name="_APU28">[40]APU!$G$1181</definedName>
    <definedName name="_APU3" localSheetId="1">#REF!</definedName>
    <definedName name="_APU3">#REF!</definedName>
    <definedName name="_APU30">[40]APU!$G$1267</definedName>
    <definedName name="_APU31">[40]APU!$G$1353</definedName>
    <definedName name="_APU38">#N/A</definedName>
    <definedName name="_APU4">#N/A</definedName>
    <definedName name="_APU41">#N/A</definedName>
    <definedName name="_APU42">#N/A</definedName>
    <definedName name="_APU43">#N/A</definedName>
    <definedName name="_APU44">#N/A</definedName>
    <definedName name="_APU45">#N/A</definedName>
    <definedName name="_APU46">#N/A</definedName>
    <definedName name="_APU465" localSheetId="9">[41]!absc</definedName>
    <definedName name="_APU465" localSheetId="10">[41]!absc</definedName>
    <definedName name="_APU465" localSheetId="11">[41]!absc</definedName>
    <definedName name="_APU465" localSheetId="12">[41]!absc</definedName>
    <definedName name="_APU465" localSheetId="5">[41]!absc</definedName>
    <definedName name="_APU465" localSheetId="1">[41]!absc</definedName>
    <definedName name="_APU465">[41]!absc</definedName>
    <definedName name="_APU47">#N/A</definedName>
    <definedName name="_APU48">#N/A</definedName>
    <definedName name="_APU49">#N/A</definedName>
    <definedName name="_APU5">#N/A</definedName>
    <definedName name="_APU52">#N/A</definedName>
    <definedName name="_APU53">#N/A</definedName>
    <definedName name="_APU54">#N/A</definedName>
    <definedName name="_APU59">#N/A</definedName>
    <definedName name="_APU6">#N/A</definedName>
    <definedName name="_APU60">#N/A</definedName>
    <definedName name="_APU61">#N/A</definedName>
    <definedName name="_APU64">#N/A</definedName>
    <definedName name="_APU65">#N/A</definedName>
    <definedName name="_APU66">#N/A</definedName>
    <definedName name="_APU7">#N/A</definedName>
    <definedName name="_APU72">#N/A</definedName>
    <definedName name="_APU74">[40]APU!$G$3251</definedName>
    <definedName name="_APU75">#N/A</definedName>
    <definedName name="_APU76">[40]APU!$G$3329</definedName>
    <definedName name="_APU77">#N/A</definedName>
    <definedName name="_APU78">#N/A</definedName>
    <definedName name="_apu79">[40]APU!$G$1310</definedName>
    <definedName name="_APU8">#N/A</definedName>
    <definedName name="_APU80">#N/A</definedName>
    <definedName name="_APU81">#N/A</definedName>
    <definedName name="_APU82">#N/A</definedName>
    <definedName name="_APU83">#N/A</definedName>
    <definedName name="_APU84">#N/A</definedName>
    <definedName name="_APU85">#N/A</definedName>
    <definedName name="_APU86">[40]APU!$G$3368</definedName>
    <definedName name="_APU9">#N/A</definedName>
    <definedName name="_ATT2">'[36]Estructuras Concreto'!$D$116</definedName>
    <definedName name="_B104067" localSheetId="1">#REF!</definedName>
    <definedName name="_B104067">#REF!</definedName>
    <definedName name="_B110111" localSheetId="1">#REF!</definedName>
    <definedName name="_B110111">#REF!</definedName>
    <definedName name="_B114854" localSheetId="1">'[42]APU  ADICIONALES'!#REF!</definedName>
    <definedName name="_B114854">'[42]APU  ADICIONALES'!#REF!</definedName>
    <definedName name="_B136044" localSheetId="1">#REF!</definedName>
    <definedName name="_B136044">#REF!</definedName>
    <definedName name="_B150019" localSheetId="1">#REF!</definedName>
    <definedName name="_B150019">#REF!</definedName>
    <definedName name="_B195381" localSheetId="1">#REF!</definedName>
    <definedName name="_B195381">#REF!</definedName>
    <definedName name="_B93008" localSheetId="1">#REF!</definedName>
    <definedName name="_B93008">#REF!</definedName>
    <definedName name="_BAZ10" localSheetId="1">#REF!</definedName>
    <definedName name="_BAZ10">#REF!</definedName>
    <definedName name="_BGC1">[15]INV!$A$5:$D$8</definedName>
    <definedName name="_BGC3">[15]INV!$F$5:$I$8</definedName>
    <definedName name="_BGC5">[15]INV!$K$5:$N$8</definedName>
    <definedName name="_BLO20" localSheetId="1">#REF!</definedName>
    <definedName name="_BLO20">#REF!</definedName>
    <definedName name="_BPR2">'[36]Estructuras Concreto'!$D$124</definedName>
    <definedName name="_BTC60" localSheetId="1">'[43]Estructuras Concreto'!#REF!</definedName>
    <definedName name="_BTC60">'[43]Estructuras Concreto'!#REF!</definedName>
    <definedName name="_BTT2">'[36]Estructuras Concreto'!$D$113</definedName>
    <definedName name="_C2254JH">[23]BASE!$D$298</definedName>
    <definedName name="_C2256JH" localSheetId="1">#REF!</definedName>
    <definedName name="_C2256JH">#REF!</definedName>
    <definedName name="_C452JH">[23]BASE!$D$294</definedName>
    <definedName name="_C903L">[23]BASE!$D$376</definedName>
    <definedName name="_C908J" localSheetId="1">#REF!</definedName>
    <definedName name="_C908J">#REF!</definedName>
    <definedName name="_CAC1">[15]INV!$A$19:$D$22</definedName>
    <definedName name="_CAC3">[15]INV!$F$19:$I$22</definedName>
    <definedName name="_CAC5">[15]INV!$K$19:$N$22</definedName>
    <definedName name="_CAN28">[34]BASE!$D$479</definedName>
    <definedName name="_CAP1" localSheetId="1">#REF!</definedName>
    <definedName name="_CAP1">#REF!</definedName>
    <definedName name="_CAP10" localSheetId="1">#REF!</definedName>
    <definedName name="_CAP10">#REF!</definedName>
    <definedName name="_CAP11" localSheetId="1">#REF!</definedName>
    <definedName name="_CAP11">#REF!</definedName>
    <definedName name="_CAP12" localSheetId="1">#REF!</definedName>
    <definedName name="_CAP12">#REF!</definedName>
    <definedName name="_CAP13" localSheetId="1">#REF!</definedName>
    <definedName name="_CAP13">#REF!</definedName>
    <definedName name="_CAP2" localSheetId="1">#REF!</definedName>
    <definedName name="_CAP2">#REF!</definedName>
    <definedName name="_CAP3" localSheetId="1">#REF!</definedName>
    <definedName name="_CAP3">#REF!</definedName>
    <definedName name="_CAP30" localSheetId="1">#REF!</definedName>
    <definedName name="_CAP30">#REF!</definedName>
    <definedName name="_CAP4" localSheetId="1">#REF!</definedName>
    <definedName name="_CAP4">#REF!</definedName>
    <definedName name="_CAP5" localSheetId="1">#REF!</definedName>
    <definedName name="_CAP5">#REF!</definedName>
    <definedName name="_CAP6" localSheetId="1">#REF!</definedName>
    <definedName name="_CAP6">#REF!</definedName>
    <definedName name="_CAP7" localSheetId="1">#REF!</definedName>
    <definedName name="_CAP7">#REF!</definedName>
    <definedName name="_CAP8" localSheetId="1">#REF!</definedName>
    <definedName name="_CAP8">#REF!</definedName>
    <definedName name="_CAP9" localSheetId="1">#REF!</definedName>
    <definedName name="_CAP9">#REF!</definedName>
    <definedName name="_CMU005" localSheetId="1" hidden="1">#REF!</definedName>
    <definedName name="_CMU005" hidden="1">#REF!</definedName>
    <definedName name="_cmu05" localSheetId="1">#REF!</definedName>
    <definedName name="_cmu05">#REF!</definedName>
    <definedName name="_Cod1" localSheetId="1">#REF!</definedName>
    <definedName name="_Cod1">#REF!</definedName>
    <definedName name="_COD906">[27]CONS!$E$29</definedName>
    <definedName name="_CON221" localSheetId="1">#REF!</definedName>
    <definedName name="_CON221">#REF!</definedName>
    <definedName name="_cua1">'[8]ALCANTARILLADO RAS'!$A$4:$B$14</definedName>
    <definedName name="_CUA44" localSheetId="1">#REF!</definedName>
    <definedName name="_CUA44">#REF!</definedName>
    <definedName name="_D119353" localSheetId="1">#REF!</definedName>
    <definedName name="_D119353">#REF!</definedName>
    <definedName name="_D128899" localSheetId="1">#REF!</definedName>
    <definedName name="_D128899">#REF!</definedName>
    <definedName name="_D151661" localSheetId="1">#REF!</definedName>
    <definedName name="_D151661">#REF!</definedName>
    <definedName name="_D177945" localSheetId="1">'[42]APU  ADICIONALES'!#REF!</definedName>
    <definedName name="_D177945">'[42]APU  ADICIONALES'!#REF!</definedName>
    <definedName name="_D47" localSheetId="1">#REF!</definedName>
    <definedName name="_D47">#REF!</definedName>
    <definedName name="_D77032" localSheetId="1">#REF!</definedName>
    <definedName name="_D77032">#REF!</definedName>
    <definedName name="_DAT1" localSheetId="1">#REF!</definedName>
    <definedName name="_DAT1">#REF!</definedName>
    <definedName name="_DAT2" localSheetId="1">#REF!</definedName>
    <definedName name="_DAT2">#REF!</definedName>
    <definedName name="_DAT3" localSheetId="1">#REF!</definedName>
    <definedName name="_DAT3">#REF!</definedName>
    <definedName name="_DAT4" localSheetId="1">#REF!</definedName>
    <definedName name="_DAT4">#REF!</definedName>
    <definedName name="_Dist_Bin" hidden="1">#N/A</definedName>
    <definedName name="_DMD1" localSheetId="1">#REF!</definedName>
    <definedName name="_DMD1">#REF!</definedName>
    <definedName name="_dot1" localSheetId="1">#REF!</definedName>
    <definedName name="_dot1">#REF!</definedName>
    <definedName name="_DPR2">'[36]Estructuras Concreto'!$D$129</definedName>
    <definedName name="_DTT2">'[36]Estructuras Concreto'!$D$118</definedName>
    <definedName name="_E" localSheetId="1">#REF!</definedName>
    <definedName name="_E">#REF!</definedName>
    <definedName name="_E113701" localSheetId="1">#REF!</definedName>
    <definedName name="_E113701">#REF!</definedName>
    <definedName name="_E169000" localSheetId="1">'[42]APU  ADICIONALES'!#REF!</definedName>
    <definedName name="_E169000">'[42]APU  ADICIONALES'!#REF!</definedName>
    <definedName name="_EEF110" localSheetId="1">#REF!</definedName>
    <definedName name="_EEF110">#REF!</definedName>
    <definedName name="_ELL45" localSheetId="1">#REF!</definedName>
    <definedName name="_ELL45">#REF!</definedName>
    <definedName name="_ELL90" localSheetId="1">#REF!</definedName>
    <definedName name="_ELL90">#REF!</definedName>
    <definedName name="_EPR2">'[36]Estructuras Concreto'!$D$128</definedName>
    <definedName name="_EQM47">[44]PRECIOS!$B$142</definedName>
    <definedName name="_err2" localSheetId="1">#REF!</definedName>
    <definedName name="_err2">#REF!</definedName>
    <definedName name="_err4" localSheetId="1">#REF!</definedName>
    <definedName name="_err4">#REF!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 localSheetId="1">#REF!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C60" localSheetId="1">'[43]Estructuras Concreto'!#REF!</definedName>
    <definedName name="_ETC60">'[43]Estructuras Concreto'!#REF!</definedName>
    <definedName name="_ETF315" localSheetId="1">#REF!</definedName>
    <definedName name="_ETF315">#REF!</definedName>
    <definedName name="_ETT2">'[36]Estructuras Concreto'!$D$117</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 hidden="1">#REF!</definedName>
    <definedName name="_F" hidden="1">#REF!</definedName>
    <definedName name="_F206218" localSheetId="1">#REF!</definedName>
    <definedName name="_F206218">#REF!</definedName>
    <definedName name="_f211166" localSheetId="1">#REF!</definedName>
    <definedName name="_f211166">#REF!</definedName>
    <definedName name="_FC" localSheetId="1">#REF!</definedName>
    <definedName name="_FC">#REF!</definedName>
    <definedName name="_fcv1" localSheetId="1">#REF!</definedName>
    <definedName name="_fcv1">#REF!</definedName>
    <definedName name="_FEB1" localSheetId="1">#REF!</definedName>
    <definedName name="_FEB1">#REF!</definedName>
    <definedName name="_fei1" localSheetId="1">#REF!</definedName>
    <definedName name="_fei1">#REF!</definedName>
    <definedName name="_fei10" localSheetId="1">#REF!</definedName>
    <definedName name="_fei10">#REF!</definedName>
    <definedName name="_fei11" localSheetId="1">#REF!</definedName>
    <definedName name="_fei11">#REF!</definedName>
    <definedName name="_fei12" localSheetId="1">#REF!</definedName>
    <definedName name="_fei12">#REF!</definedName>
    <definedName name="_fei13" localSheetId="1">#REF!</definedName>
    <definedName name="_fei13">#REF!</definedName>
    <definedName name="_fei14" localSheetId="1">#REF!</definedName>
    <definedName name="_fei14">#REF!</definedName>
    <definedName name="_fei15" localSheetId="1">#REF!</definedName>
    <definedName name="_fei15">#REF!</definedName>
    <definedName name="_fei16" localSheetId="1">#REF!</definedName>
    <definedName name="_fei16">#REF!</definedName>
    <definedName name="_fei17" localSheetId="1">#REF!</definedName>
    <definedName name="_fei17">#REF!</definedName>
    <definedName name="_fei18" localSheetId="1">#REF!</definedName>
    <definedName name="_fei18">#REF!</definedName>
    <definedName name="_fei19" localSheetId="1">#REF!</definedName>
    <definedName name="_fei19">#REF!</definedName>
    <definedName name="_fei2" localSheetId="1">#REF!</definedName>
    <definedName name="_fei2">#REF!</definedName>
    <definedName name="_fei3" localSheetId="1">#REF!</definedName>
    <definedName name="_fei3">#REF!</definedName>
    <definedName name="_fei4" localSheetId="1">#REF!</definedName>
    <definedName name="_fei4">#REF!</definedName>
    <definedName name="_fei5" localSheetId="1">#REF!</definedName>
    <definedName name="_fei5">#REF!</definedName>
    <definedName name="_fei6" localSheetId="1">#REF!</definedName>
    <definedName name="_fei6">#REF!</definedName>
    <definedName name="_fei7" localSheetId="1">#REF!</definedName>
    <definedName name="_fei7">#REF!</definedName>
    <definedName name="_fei8" localSheetId="1">#REF!</definedName>
    <definedName name="_fei8">#REF!</definedName>
    <definedName name="_fei9" localSheetId="1">#REF!</definedName>
    <definedName name="_fei9">#REF!</definedName>
    <definedName name="_Fill" localSheetId="1" hidden="1">#REF!</definedName>
    <definedName name="_Fill" hidden="1">#REF!</definedName>
    <definedName name="_xlnm._FilterDatabase" localSheetId="1" hidden="1">'[45]46W9'!#REF!</definedName>
    <definedName name="_xlnm._FilterDatabase" hidden="1">'[45]46W9'!#REF!</definedName>
    <definedName name="_FOR1" localSheetId="1">#REF!</definedName>
    <definedName name="_FOR1">#REF!</definedName>
    <definedName name="_FYB02" localSheetId="1">#REF!</definedName>
    <definedName name="_FYB02">#REF!</definedName>
    <definedName name="_FYB03" localSheetId="1">#REF!</definedName>
    <definedName name="_FYB03">#REF!</definedName>
    <definedName name="_FYB04" localSheetId="1">#REF!</definedName>
    <definedName name="_FYB04">#REF!</definedName>
    <definedName name="_FYB08" localSheetId="1">#REF!</definedName>
    <definedName name="_FYB08">#REF!</definedName>
    <definedName name="_FYB10" localSheetId="1">#REF!</definedName>
    <definedName name="_FYB10">#REF!</definedName>
    <definedName name="_G118050" localSheetId="1">#REF!</definedName>
    <definedName name="_G118050">#REF!</definedName>
    <definedName name="_G161484" localSheetId="1">'[42]APU  ADICIONALES'!#REF!</definedName>
    <definedName name="_G161484">'[42]APU  ADICIONALES'!#REF!</definedName>
    <definedName name="_geo4000">[46]PrecRec!$D$40</definedName>
    <definedName name="_H117562" localSheetId="1">'[42]APU  ADICIONALES'!#REF!</definedName>
    <definedName name="_H117562">'[42]APU  ADICIONALES'!#REF!</definedName>
    <definedName name="_H191456" localSheetId="1">#REF!</definedName>
    <definedName name="_H191456">#REF!</definedName>
    <definedName name="_HED2" localSheetId="1">#REF!</definedName>
    <definedName name="_HED2">#REF!</definedName>
    <definedName name="_HOJ66" localSheetId="1">#REF!</definedName>
    <definedName name="_HOJ66">#REF!</definedName>
    <definedName name="_HOJ88" localSheetId="1">#REF!</definedName>
    <definedName name="_HOJ88">#REF!</definedName>
    <definedName name="_hpc6">'[36]Estructuras Concreto'!$D$244</definedName>
    <definedName name="_htC1">'[36]Estructuras Concreto'!$D$208</definedName>
    <definedName name="_htC2" localSheetId="1">#REF!</definedName>
    <definedName name="_htC2">#REF!</definedName>
    <definedName name="_INF1" localSheetId="1">#REF!</definedName>
    <definedName name="_INF1">#REF!</definedName>
    <definedName name="_inf2" localSheetId="1">#REF!</definedName>
    <definedName name="_inf2">#REF!</definedName>
    <definedName name="_IPC2002" localSheetId="1">#REF!</definedName>
    <definedName name="_IPC2002">#REF!</definedName>
    <definedName name="_iva10">0.1</definedName>
    <definedName name="_iva15">0.15</definedName>
    <definedName name="_iva16">0.16</definedName>
    <definedName name="_iva2">0.02</definedName>
    <definedName name="_iva7">0.07</definedName>
    <definedName name="_jdC1">'[36]Estructuras Concreto'!$D$214</definedName>
    <definedName name="_jdC2" localSheetId="1">#REF!</definedName>
    <definedName name="_jdC2">#REF!</definedName>
    <definedName name="_JGA1" localSheetId="1">'[9]Gabinetes ctrol, prot. y med. '!#REF!</definedName>
    <definedName name="_JGA1">'[9]Gabinetes ctrol, prot. y med. '!#REF!</definedName>
    <definedName name="_JGA2" localSheetId="1">'[9]Gabinetes ctrol, prot. y med. '!#REF!</definedName>
    <definedName name="_JGA2">'[9]Gabinetes ctrol, prot. y med. '!#REF!</definedName>
    <definedName name="_JGA3" localSheetId="1">'[9]Gabinetes ctrol, prot. y med. '!#REF!</definedName>
    <definedName name="_JGA3">'[9]Gabinetes ctrol, prot. y med. '!#REF!</definedName>
    <definedName name="_JGA4" localSheetId="1">'[9]Gabinetes ctrol, prot. y med. '!#REF!</definedName>
    <definedName name="_JGA4">'[9]Gabinetes ctrol, prot. y med. '!#REF!</definedName>
    <definedName name="_Key1" localSheetId="1" hidden="1">[1]MI!#REF!</definedName>
    <definedName name="_Key1" hidden="1">[1]MI!#REF!</definedName>
    <definedName name="_Key2" localSheetId="1" hidden="1">#REF!</definedName>
    <definedName name="_Key2" hidden="1">#REF!</definedName>
    <definedName name="_LA124" localSheetId="1">#REF!</definedName>
    <definedName name="_LA124">#REF!</definedName>
    <definedName name="_LA1524">[24]BASE!$D$71</definedName>
    <definedName name="_LAC18" localSheetId="1">#REF!</definedName>
    <definedName name="_LAC18">#REF!</definedName>
    <definedName name="_lb">Listado [30]Base!$B$12:$D$781</definedName>
    <definedName name="_lb1">Listado [30]Base!$B$12:$D$781</definedName>
    <definedName name="_LB1551">Listado [30]Base!$B$12:$D$781</definedName>
    <definedName name="_Lbd2">'[36]Estructuras Concreto'!$D$224</definedName>
    <definedName name="_Lbd4">'[36]Estructuras Concreto'!$D$232</definedName>
    <definedName name="_Lbd6">'[36]Estructuras Concreto'!$D$239</definedName>
    <definedName name="_LcC1">'[36]Estructuras Concreto'!$D$207</definedName>
    <definedName name="_LcC2" localSheetId="1">#REF!</definedName>
    <definedName name="_LcC2">#REF!</definedName>
    <definedName name="_Lct1">'[36]Estructuras Concreto'!$D$247</definedName>
    <definedName name="_Lct2" localSheetId="1">#REF!</definedName>
    <definedName name="_Lct2">#REF!</definedName>
    <definedName name="_lfo1">'[36]Estructuras Concreto'!$D$167</definedName>
    <definedName name="_LM369582" localSheetId="1">[47]Hoja1!#REF!</definedName>
    <definedName name="_LM369582">[47]Hoja1!#REF!</definedName>
    <definedName name="_LMO1">[31]MO!$A$2:$A$188</definedName>
    <definedName name="_LPR2">'[36]Estructuras Concreto'!$D$125</definedName>
    <definedName name="_LTC60" localSheetId="1">'[43]Estructuras Concreto'!#REF!</definedName>
    <definedName name="_LTC60">'[43]Estructuras Concreto'!#REF!</definedName>
    <definedName name="_LTT2">'[36]Estructuras Concreto'!$D$114</definedName>
    <definedName name="_MA2" localSheetId="1">#REF!</definedName>
    <definedName name="_MA2">#REF!</definedName>
    <definedName name="_MAR01" localSheetId="1">#REF!</definedName>
    <definedName name="_MAR01">#REF!</definedName>
    <definedName name="_mdc1">[46]PrecRec!$D$29</definedName>
    <definedName name="_mdc2">[46]PrecRec!$D$44</definedName>
    <definedName name="_MF1">[44]PRECIOS!$B$423</definedName>
    <definedName name="_MF13">[44]PRECIOS!$B$435</definedName>
    <definedName name="_MO10">[44]PRECIOS!$B$203</definedName>
    <definedName name="_MO11">[44]PRECIOS!$B$204</definedName>
    <definedName name="_MOR15">[27]CONS!$E$22</definedName>
    <definedName name="_MSC1" localSheetId="1">#REF!</definedName>
    <definedName name="_MSC1">#REF!</definedName>
    <definedName name="_Mux1">[32]CALCULO!$B$19</definedName>
    <definedName name="_Mux2">[32]CALCULO!$E$19</definedName>
    <definedName name="_Mux3">[32]CALCULO!$H$19</definedName>
    <definedName name="_Muy1">[32]CALCULO!$B$20</definedName>
    <definedName name="_Muy2">[32]CALCULO!$E$20</definedName>
    <definedName name="_Muy3">[32]CALCULO!$H$20</definedName>
    <definedName name="_noa2" localSheetId="1">#REF!</definedName>
    <definedName name="_noa2">#REF!</definedName>
    <definedName name="_OPC1" localSheetId="1">#REF!</definedName>
    <definedName name="_OPC1">#REF!</definedName>
    <definedName name="_Order1" hidden="1">255</definedName>
    <definedName name="_Order2" hidden="1">255</definedName>
    <definedName name="_Pa1">'[10]Paral. 1'!$E:$E</definedName>
    <definedName name="_Pa2">'[10]Paral. 2'!$E:$E</definedName>
    <definedName name="_Pa3">'[10]Paral. 3'!$E:$E</definedName>
    <definedName name="_Pa4">[10]Paral.4!$E:$E</definedName>
    <definedName name="_par1" localSheetId="1">#REF!</definedName>
    <definedName name="_par1">#REF!</definedName>
    <definedName name="_par2" localSheetId="1">#REF!</definedName>
    <definedName name="_par2">#REF!</definedName>
    <definedName name="_par3" localSheetId="1">#REF!</definedName>
    <definedName name="_par3">#REF!</definedName>
    <definedName name="_Parse_Out" localSheetId="1" hidden="1">#REF!</definedName>
    <definedName name="_Parse_Out" hidden="1">#REF!</definedName>
    <definedName name="_PH1" localSheetId="1">#REF!</definedName>
    <definedName name="_PH1">#REF!</definedName>
    <definedName name="_PJ50" localSheetId="1">#REF!</definedName>
    <definedName name="_PJ50">#REF!</definedName>
    <definedName name="_pj51" localSheetId="1">#REF!</definedName>
    <definedName name="_pj51">#REF!</definedName>
    <definedName name="_pl1" localSheetId="1">'[9]Gabinetes ctrol, prot. y med. '!#REF!</definedName>
    <definedName name="_pl1">'[9]Gabinetes ctrol, prot. y med. '!#REF!</definedName>
    <definedName name="_pl2" localSheetId="1">'[9]Gabinetes ctrol, prot. y med. '!#REF!</definedName>
    <definedName name="_pl2">'[9]Gabinetes ctrol, prot. y med. '!#REF!</definedName>
    <definedName name="_PLC1">'[36]Estructuras Concreto'!$D$218</definedName>
    <definedName name="_PLC2" localSheetId="1">#REF!</definedName>
    <definedName name="_PLC2">#REF!</definedName>
    <definedName name="_Po2" localSheetId="1">[5]REAJUSTESACTA1PROVI!#REF!</definedName>
    <definedName name="_Po2">[5]REAJUSTESACTA1PROVI!#REF!</definedName>
    <definedName name="_PRESTACIONES">[44]PRECIOS!$D$178</definedName>
    <definedName name="_Pu1">[32]CALCULO!$B$18</definedName>
    <definedName name="_Pu2">[32]CALCULO!$E$18</definedName>
    <definedName name="_Pu3">[32]CALCULO!$H$18</definedName>
    <definedName name="_pvC1">'[36]Estructuras Concreto'!$D$216</definedName>
    <definedName name="_pvC2" localSheetId="1">#REF!</definedName>
    <definedName name="_pvC2">#REF!</definedName>
    <definedName name="_r">'[11]Constantes Generales'!$B$1</definedName>
    <definedName name="_R1210JH" localSheetId="1">#REF!</definedName>
    <definedName name="_R1210JH">#REF!</definedName>
    <definedName name="_R32EL" localSheetId="1">#REF!</definedName>
    <definedName name="_R32EL">#REF!</definedName>
    <definedName name="_R32JH" localSheetId="1">#REF!</definedName>
    <definedName name="_R32JH">#REF!</definedName>
    <definedName name="_R42JH" localSheetId="1">#REF!</definedName>
    <definedName name="_R42JH">#REF!</definedName>
    <definedName name="_R43JH" localSheetId="1">#REF!</definedName>
    <definedName name="_R43JH">#REF!</definedName>
    <definedName name="_R63BB" localSheetId="1">#REF!</definedName>
    <definedName name="_R63BB">#REF!</definedName>
    <definedName name="_R63JH" localSheetId="1">#REF!</definedName>
    <definedName name="_R63JH">#REF!</definedName>
    <definedName name="_R64BB" localSheetId="1">#REF!</definedName>
    <definedName name="_R64BB">#REF!</definedName>
    <definedName name="_R64JH" localSheetId="1">#REF!</definedName>
    <definedName name="_R64JH">#REF!</definedName>
    <definedName name="_R83JH" localSheetId="1">#REF!</definedName>
    <definedName name="_R83JH">#REF!</definedName>
    <definedName name="_R84JH" localSheetId="1">#REF!</definedName>
    <definedName name="_R84JH">#REF!</definedName>
    <definedName name="_R86JH" localSheetId="1">#REF!</definedName>
    <definedName name="_R86JH">#REF!</definedName>
    <definedName name="_rc" localSheetId="1">#REF!</definedName>
    <definedName name="_rc">#REF!</definedName>
    <definedName name="_RE100" localSheetId="1">#REF!</definedName>
    <definedName name="_RE100">#REF!</definedName>
    <definedName name="_RE104" localSheetId="1">#REF!</definedName>
    <definedName name="_RE104">#REF!</definedName>
    <definedName name="_RE112" localSheetId="1">#REF!</definedName>
    <definedName name="_RE112">#REF!</definedName>
    <definedName name="_RE26" localSheetId="1">#REF!</definedName>
    <definedName name="_RE26">#REF!</definedName>
    <definedName name="_RE28" localSheetId="1">#REF!</definedName>
    <definedName name="_RE28">#REF!</definedName>
    <definedName name="_RE30" localSheetId="1">#REF!</definedName>
    <definedName name="_RE30">#REF!</definedName>
    <definedName name="_RE32" localSheetId="1">#REF!</definedName>
    <definedName name="_RE32">#REF!</definedName>
    <definedName name="_RE34" localSheetId="1">#REF!</definedName>
    <definedName name="_RE34">#REF!</definedName>
    <definedName name="_RE36" localSheetId="1">#REF!</definedName>
    <definedName name="_RE36">#REF!</definedName>
    <definedName name="_RE38" localSheetId="1">#REF!</definedName>
    <definedName name="_RE38">#REF!</definedName>
    <definedName name="_RE40" localSheetId="1">#REF!</definedName>
    <definedName name="_RE40">#REF!</definedName>
    <definedName name="_RE42" localSheetId="1">#REF!</definedName>
    <definedName name="_RE42">#REF!</definedName>
    <definedName name="_RE44" localSheetId="1">#REF!</definedName>
    <definedName name="_RE44">#REF!</definedName>
    <definedName name="_RE48" localSheetId="1">#REF!</definedName>
    <definedName name="_RE48">#REF!</definedName>
    <definedName name="_RE52" localSheetId="1">#REF!</definedName>
    <definedName name="_RE52">#REF!</definedName>
    <definedName name="_RE56" localSheetId="1">#REF!</definedName>
    <definedName name="_RE56">#REF!</definedName>
    <definedName name="_RE60" localSheetId="1">#REF!</definedName>
    <definedName name="_RE60">#REF!</definedName>
    <definedName name="_RE64" localSheetId="1">#REF!</definedName>
    <definedName name="_RE64">#REF!</definedName>
    <definedName name="_RE68" localSheetId="1">#REF!</definedName>
    <definedName name="_RE68">#REF!</definedName>
    <definedName name="_RE72" localSheetId="1">#REF!</definedName>
    <definedName name="_RE72">#REF!</definedName>
    <definedName name="_RE76" localSheetId="1">#REF!</definedName>
    <definedName name="_RE76">#REF!</definedName>
    <definedName name="_RE80" localSheetId="1">#REF!</definedName>
    <definedName name="_RE80">#REF!</definedName>
    <definedName name="_RE88" localSheetId="1">#REF!</definedName>
    <definedName name="_RE88">#REF!</definedName>
    <definedName name="_RE92" localSheetId="1">#REF!</definedName>
    <definedName name="_RE92">#REF!</definedName>
    <definedName name="_RE96" localSheetId="1">#REF!</definedName>
    <definedName name="_RE96">#REF!</definedName>
    <definedName name="_RED32" localSheetId="1">#REF!</definedName>
    <definedName name="_RED32">#REF!</definedName>
    <definedName name="_Regression_Int" hidden="1">1</definedName>
    <definedName name="_Regression_Out" localSheetId="1" hidden="1">#REF!</definedName>
    <definedName name="_Regression_Out" hidden="1">#REF!</definedName>
    <definedName name="_Regression_X" localSheetId="1" hidden="1">#REF!</definedName>
    <definedName name="_Regression_X" hidden="1">#REF!</definedName>
    <definedName name="_Regression_Y" localSheetId="1" hidden="1">#REF!</definedName>
    <definedName name="_Regression_Y" hidden="1">#REF!</definedName>
    <definedName name="_REP21" localSheetId="1">#REF!</definedName>
    <definedName name="_REP21">#REF!</definedName>
    <definedName name="_REP42" localSheetId="1">#REF!</definedName>
    <definedName name="_REP42">#REF!</definedName>
    <definedName name="_REP43">[13]BASE!$D$136</definedName>
    <definedName name="_RES64" localSheetId="1">#REF!</definedName>
    <definedName name="_RES64">#REF!</definedName>
    <definedName name="_rev1" localSheetId="1">#REF!</definedName>
    <definedName name="_rev1">#REF!</definedName>
    <definedName name="_rev3" localSheetId="1">#REF!</definedName>
    <definedName name="_rev3">#REF!</definedName>
    <definedName name="_rev4" localSheetId="1">#REF!</definedName>
    <definedName name="_rev4">#REF!</definedName>
    <definedName name="_rev5" localSheetId="1">#REF!</definedName>
    <definedName name="_rev5">#REF!</definedName>
    <definedName name="_rev6" localSheetId="1">#REF!</definedName>
    <definedName name="_rev6">#REF!</definedName>
    <definedName name="_SBC1">[15]INV!$A$12:$D$15</definedName>
    <definedName name="_SBC3">[15]INV!$F$12:$I$15</definedName>
    <definedName name="_SBC5">[15]INV!$K$12:$N$15</definedName>
    <definedName name="_Sort" localSheetId="1" hidden="1">[1]MI!#REF!</definedName>
    <definedName name="_Sort" hidden="1">[1]MI!#REF!</definedName>
    <definedName name="_sPR2">'[36]Estructuras Concreto'!$D$131</definedName>
    <definedName name="_ST106">[34]BASE!$D$253</definedName>
    <definedName name="_ST1226">[48]BASE!$D$287</definedName>
    <definedName name="_ST126" localSheetId="1">#REF!</definedName>
    <definedName name="_ST126">#REF!</definedName>
    <definedName name="_ST146" localSheetId="1">#REF!</definedName>
    <definedName name="_ST146">#REF!</definedName>
    <definedName name="_ST166">[49]BASE!$D$248</definedName>
    <definedName name="_ST186" localSheetId="1">#REF!</definedName>
    <definedName name="_ST186">#REF!</definedName>
    <definedName name="_ST206" localSheetId="1">#REF!</definedName>
    <definedName name="_ST206">#REF!</definedName>
    <definedName name="_ST311" localSheetId="1">#REF!</definedName>
    <definedName name="_ST311">#REF!</definedName>
    <definedName name="_ST312" localSheetId="1">#REF!</definedName>
    <definedName name="_ST312">#REF!</definedName>
    <definedName name="_ST32" localSheetId="1">#REF!</definedName>
    <definedName name="_ST32">#REF!</definedName>
    <definedName name="_ST86" localSheetId="1">#REF!</definedName>
    <definedName name="_ST86">#REF!</definedName>
    <definedName name="_STC60" localSheetId="1">'[43]Estructuras Concreto'!#REF!</definedName>
    <definedName name="_STC60">'[43]Estructuras Concreto'!#REF!</definedName>
    <definedName name="_sTT2">'[36]Estructuras Concreto'!$D$120</definedName>
    <definedName name="_SY104" localSheetId="1">#REF!</definedName>
    <definedName name="_SY104">#REF!</definedName>
    <definedName name="_SY106" localSheetId="1">#REF!</definedName>
    <definedName name="_SY106">#REF!</definedName>
    <definedName name="_SY124" localSheetId="1">#REF!</definedName>
    <definedName name="_SY124">#REF!</definedName>
    <definedName name="_SY126" localSheetId="1">#REF!</definedName>
    <definedName name="_SY126">#REF!</definedName>
    <definedName name="_SY164" localSheetId="1">#REF!</definedName>
    <definedName name="_SY164">#REF!</definedName>
    <definedName name="_SY166" localSheetId="1">#REF!</definedName>
    <definedName name="_SY166">#REF!</definedName>
    <definedName name="_SY186" localSheetId="1">#REF!</definedName>
    <definedName name="_SY186">#REF!</definedName>
    <definedName name="_SY206" localSheetId="1">#REF!</definedName>
    <definedName name="_SY206">#REF!</definedName>
    <definedName name="_SY64" localSheetId="1">#REF!</definedName>
    <definedName name="_SY64">#REF!</definedName>
    <definedName name="_SY84" localSheetId="1">#REF!</definedName>
    <definedName name="_SY84">#REF!</definedName>
    <definedName name="_SY86" localSheetId="1">#REF!</definedName>
    <definedName name="_SY86">#REF!</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able1_In1" localSheetId="1" hidden="1">#REF!</definedName>
    <definedName name="_Table1_In1" hidden="1">#REF!</definedName>
    <definedName name="_Table1_Out" localSheetId="1" hidden="1">#REF!</definedName>
    <definedName name="_Table1_Out" hidden="1">#REF!</definedName>
    <definedName name="_Table2_Out" localSheetId="1" hidden="1">#REF!</definedName>
    <definedName name="_Table2_Out" hidden="1">#REF!</definedName>
    <definedName name="_TAP2" localSheetId="1">#REF!</definedName>
    <definedName name="_TAP2">#REF!</definedName>
    <definedName name="_tb3" localSheetId="1">#REF!</definedName>
    <definedName name="_tb3">#REF!</definedName>
    <definedName name="_TBV1" localSheetId="1">#REF!</definedName>
    <definedName name="_TBV1">#REF!</definedName>
    <definedName name="_TBV1606" localSheetId="1">#REF!</definedName>
    <definedName name="_TBV1606">#REF!</definedName>
    <definedName name="_TBV3" localSheetId="1">#REF!</definedName>
    <definedName name="_TBV3">#REF!</definedName>
    <definedName name="_TEE1" localSheetId="1">#REF!</definedName>
    <definedName name="_TEE1">#REF!</definedName>
    <definedName name="_TEE2" localSheetId="1">#REF!</definedName>
    <definedName name="_TEE2">#REF!</definedName>
    <definedName name="_TEE32" localSheetId="1">#REF!</definedName>
    <definedName name="_TEE32">#REF!</definedName>
    <definedName name="_TEE33" localSheetId="1">#REF!</definedName>
    <definedName name="_TEE33">#REF!</definedName>
    <definedName name="_TEE6">[27]CONS!$E$28</definedName>
    <definedName name="_TEP22" localSheetId="1">#REF!</definedName>
    <definedName name="_TEP22">#REF!</definedName>
    <definedName name="_TEP44" localSheetId="1">#REF!</definedName>
    <definedName name="_TEP44">#REF!</definedName>
    <definedName name="_TES44" localSheetId="1">#REF!</definedName>
    <definedName name="_TES44">#REF!</definedName>
    <definedName name="_TES64" localSheetId="1">#REF!</definedName>
    <definedName name="_TES64">#REF!</definedName>
    <definedName name="_TES66" localSheetId="1">#REF!</definedName>
    <definedName name="_TES66">#REF!</definedName>
    <definedName name="_tf3813" localSheetId="1">#REF!</definedName>
    <definedName name="_tf3813">#REF!</definedName>
    <definedName name="_tgt25" localSheetId="1">#REF!</definedName>
    <definedName name="_tgt25">#REF!</definedName>
    <definedName name="_THF12" localSheetId="1">#REF!</definedName>
    <definedName name="_THF12">#REF!</definedName>
    <definedName name="_THF128">[23]BASE!$D$256</definedName>
    <definedName name="_TNL24">[34]BASE!$D$226</definedName>
    <definedName name="_TNL27">[34]BASE!$D$227</definedName>
    <definedName name="_TNL30">[34]BASE!$D$228</definedName>
    <definedName name="_TNL33">[34]BASE!$D$229</definedName>
    <definedName name="_TNL36">[34]BASE!$D$230</definedName>
    <definedName name="_TNL39" localSheetId="1">#REF!</definedName>
    <definedName name="_TNL39">#REF!</definedName>
    <definedName name="_TNL42" localSheetId="1">#REF!</definedName>
    <definedName name="_TNL42">#REF!</definedName>
    <definedName name="_TNL45" localSheetId="1">#REF!</definedName>
    <definedName name="_TNL45">#REF!</definedName>
    <definedName name="_TNL48" localSheetId="1">#REF!</definedName>
    <definedName name="_TNL48">#REF!</definedName>
    <definedName name="_TNL51" localSheetId="1">#REF!</definedName>
    <definedName name="_TNL51">#REF!</definedName>
    <definedName name="_TNL54">[34]BASE!$D$236</definedName>
    <definedName name="_TNL60" localSheetId="1">#REF!</definedName>
    <definedName name="_TNL60">#REF!</definedName>
    <definedName name="_TPE1132" localSheetId="1">[50]BASE!#REF!</definedName>
    <definedName name="_TPE1132">[50]BASE!#REF!</definedName>
    <definedName name="_TPE12" localSheetId="1">#REF!</definedName>
    <definedName name="_TPE12">#REF!</definedName>
    <definedName name="_TPE1331" localSheetId="1">[50]BASE!#REF!</definedName>
    <definedName name="_TPE1331">[50]BASE!#REF!</definedName>
    <definedName name="_TPE1701" localSheetId="1">#REF!</definedName>
    <definedName name="_TPE1701">#REF!</definedName>
    <definedName name="_TPE1702" localSheetId="1">[50]BASE!#REF!</definedName>
    <definedName name="_TPE1702">[50]BASE!#REF!</definedName>
    <definedName name="_TPE1703" localSheetId="1">[50]BASE!#REF!</definedName>
    <definedName name="_TPE1703">[50]BASE!#REF!</definedName>
    <definedName name="_TPE1704" localSheetId="1">[50]BASE!#REF!</definedName>
    <definedName name="_TPE1704">[50]BASE!#REF!</definedName>
    <definedName name="_TPE1706" localSheetId="1">[50]BASE!#REF!</definedName>
    <definedName name="_TPE1706">[50]BASE!#REF!</definedName>
    <definedName name="_TPE1708" localSheetId="1">[50]BASE!#REF!</definedName>
    <definedName name="_TPE1708">[50]BASE!#REF!</definedName>
    <definedName name="_TPE1710" localSheetId="1">[50]BASE!#REF!</definedName>
    <definedName name="_TPE1710">[50]BASE!#REF!</definedName>
    <definedName name="_TPE1735" localSheetId="1">[50]BASE!#REF!</definedName>
    <definedName name="_TPE1735">[50]BASE!#REF!</definedName>
    <definedName name="_TPE1763" localSheetId="1">[50]BASE!#REF!</definedName>
    <definedName name="_TPE1763">[50]BASE!#REF!</definedName>
    <definedName name="_TPE1790" localSheetId="1">[50]BASE!#REF!</definedName>
    <definedName name="_TPE1790">[50]BASE!#REF!</definedName>
    <definedName name="_TPE8016">[49]BASE!$D$146</definedName>
    <definedName name="_TPE8020">[49]BASE!$D$147</definedName>
    <definedName name="_TPE8025">[49]BASE!$D$148</definedName>
    <definedName name="_TPF12" localSheetId="1">#REF!</definedName>
    <definedName name="_TPF12">#REF!</definedName>
    <definedName name="_TPN1002">[49]BASE!$D$150</definedName>
    <definedName name="_TPN1003">[49]BASE!$D$151</definedName>
    <definedName name="_TPN1004">[49]BASE!$D$152</definedName>
    <definedName name="_TPN1006">[49]BASE!$D$153</definedName>
    <definedName name="_TPN1008">[49]BASE!$D$154</definedName>
    <definedName name="_TPN1010" localSheetId="1">#REF!</definedName>
    <definedName name="_TPN1010">#REF!</definedName>
    <definedName name="_TPN1202">[49]BASE!$D$160</definedName>
    <definedName name="_TPN1203">[49]BASE!$D$161</definedName>
    <definedName name="_TPN1204">[49]BASE!$D$162</definedName>
    <definedName name="_TPN1206">[49]BASE!$D$163</definedName>
    <definedName name="_TPN1208">[49]BASE!$D$164</definedName>
    <definedName name="_TPN1210" localSheetId="1">#REF!</definedName>
    <definedName name="_TPN1210">#REF!</definedName>
    <definedName name="_TPN1225" localSheetId="1">#REF!</definedName>
    <definedName name="_TPN1225">#REF!</definedName>
    <definedName name="_TPN1232" localSheetId="1">#REF!</definedName>
    <definedName name="_TPN1232">#REF!</definedName>
    <definedName name="_TPN16012">[49]BASE!$D$167</definedName>
    <definedName name="_TPN1602">[49]BASE!$D$168</definedName>
    <definedName name="_TPN1603">[49]BASE!$D$169</definedName>
    <definedName name="_TPN1604">[49]BASE!$D$170</definedName>
    <definedName name="_TPN1606">[49]BASE!$D$171</definedName>
    <definedName name="_TPN1608">[49]BASE!$D$172</definedName>
    <definedName name="_TPN1610" localSheetId="1">#REF!</definedName>
    <definedName name="_TPN1610">#REF!</definedName>
    <definedName name="_TPR2">'[36]Estructuras Concreto'!$D$126</definedName>
    <definedName name="_TR114">[34]BASE!$D$272</definedName>
    <definedName name="_TRI15" localSheetId="1">#REF!</definedName>
    <definedName name="_TRI15">#REF!</definedName>
    <definedName name="_TRI16" localSheetId="1">#REF!</definedName>
    <definedName name="_TRI16">#REF!</definedName>
    <definedName name="_TRI17" localSheetId="1">#REF!</definedName>
    <definedName name="_TRI17">#REF!</definedName>
    <definedName name="_TRI18" localSheetId="1">#REF!</definedName>
    <definedName name="_TRI18">#REF!</definedName>
    <definedName name="_TRI19" localSheetId="1">#REF!</definedName>
    <definedName name="_TRI19">#REF!</definedName>
    <definedName name="_TRI20" localSheetId="1">#REF!</definedName>
    <definedName name="_TRI20">#REF!</definedName>
    <definedName name="_TRI21" localSheetId="1">#REF!</definedName>
    <definedName name="_TRI21">#REF!</definedName>
    <definedName name="_TRI22">[34]BASE!$D$280</definedName>
    <definedName name="_TRI23" localSheetId="1">#REF!</definedName>
    <definedName name="_TRI23">#REF!</definedName>
    <definedName name="_TRI25" localSheetId="1">#REF!</definedName>
    <definedName name="_TRI25">#REF!</definedName>
    <definedName name="_TRI26">[34]BASE!$D$283</definedName>
    <definedName name="_TRI27" localSheetId="1">#REF!</definedName>
    <definedName name="_TRI27">#REF!</definedName>
    <definedName name="_TRI28">[34]BASE!$D$285</definedName>
    <definedName name="_TRI29" localSheetId="1">#REF!</definedName>
    <definedName name="_TRI29">#REF!</definedName>
    <definedName name="_TRI30" localSheetId="1">#REF!</definedName>
    <definedName name="_TRI30">#REF!</definedName>
    <definedName name="_TRI31" localSheetId="1">#REF!</definedName>
    <definedName name="_TRI31">#REF!</definedName>
    <definedName name="_TRI32">[34]BASE!$D$289</definedName>
    <definedName name="_TRI33" localSheetId="1">#REF!</definedName>
    <definedName name="_TRI33">#REF!</definedName>
    <definedName name="_TRI47">[34]BASE!$D$291</definedName>
    <definedName name="_TRM2" localSheetId="1">#REF!</definedName>
    <definedName name="_TRM2">#REF!</definedName>
    <definedName name="_TST3" localSheetId="1">#REF!</definedName>
    <definedName name="_TST3">#REF!</definedName>
    <definedName name="_TTT2">'[36]Estructuras Concreto'!$D$115</definedName>
    <definedName name="_tub91">[46]PrecRec!$D$45</definedName>
    <definedName name="_TUZ22" localSheetId="1">[50]BASE!#REF!</definedName>
    <definedName name="_TUZ22">[50]BASE!#REF!</definedName>
    <definedName name="_TUZ36" localSheetId="1">[50]BASE!#REF!</definedName>
    <definedName name="_TUZ36">[50]BASE!#REF!</definedName>
    <definedName name="_TZ2110" localSheetId="1">#REF!</definedName>
    <definedName name="_TZ2110">#REF!</definedName>
    <definedName name="_TZ2112" localSheetId="1">#REF!</definedName>
    <definedName name="_TZ2112">#REF!</definedName>
    <definedName name="_TZ2114" localSheetId="1">#REF!</definedName>
    <definedName name="_TZ2114">#REF!</definedName>
    <definedName name="_TZ2116" localSheetId="1">#REF!</definedName>
    <definedName name="_TZ2116">#REF!</definedName>
    <definedName name="_TZ212" localSheetId="1">#REF!</definedName>
    <definedName name="_TZ212">#REF!</definedName>
    <definedName name="_TZ213">[37]BASE!$D$85</definedName>
    <definedName name="_TZ214">[34]BASE!$D$87</definedName>
    <definedName name="_TZ216" localSheetId="1">#REF!</definedName>
    <definedName name="_TZ216">#REF!</definedName>
    <definedName name="_TZ218" localSheetId="1">#REF!</definedName>
    <definedName name="_TZ218">#REF!</definedName>
    <definedName name="_TZ225" localSheetId="1">#REF!</definedName>
    <definedName name="_TZ225">#REF!</definedName>
    <definedName name="_TZ2610" localSheetId="1">#REF!</definedName>
    <definedName name="_TZ2610">#REF!</definedName>
    <definedName name="_TZ2612" localSheetId="1">#REF!</definedName>
    <definedName name="_TZ2612">#REF!</definedName>
    <definedName name="_TZ2616" localSheetId="1">#REF!</definedName>
    <definedName name="_TZ2616">#REF!</definedName>
    <definedName name="_TZ262" localSheetId="1">#REF!</definedName>
    <definedName name="_TZ262">#REF!</definedName>
    <definedName name="_TZ263" localSheetId="1">#REF!</definedName>
    <definedName name="_TZ263">#REF!</definedName>
    <definedName name="_TZ264" localSheetId="1">#REF!</definedName>
    <definedName name="_TZ264">#REF!</definedName>
    <definedName name="_TZ266" localSheetId="1">#REF!</definedName>
    <definedName name="_TZ266">#REF!</definedName>
    <definedName name="_TZ268" localSheetId="1">#REF!</definedName>
    <definedName name="_TZ268">#REF!</definedName>
    <definedName name="_TZ323" localSheetId="1">[50]BASE!#REF!</definedName>
    <definedName name="_TZ323">[50]BASE!#REF!</definedName>
    <definedName name="_TZ324" localSheetId="1">[50]BASE!#REF!</definedName>
    <definedName name="_TZ324">[50]BASE!#REF!</definedName>
    <definedName name="_TZ32510" localSheetId="1">#REF!</definedName>
    <definedName name="_TZ32510">#REF!</definedName>
    <definedName name="_TZ32512" localSheetId="1">#REF!</definedName>
    <definedName name="_TZ32512">#REF!</definedName>
    <definedName name="_TZ3253" localSheetId="1">#REF!</definedName>
    <definedName name="_TZ3253">#REF!</definedName>
    <definedName name="_TZ3254" localSheetId="1">#REF!</definedName>
    <definedName name="_TZ3254">#REF!</definedName>
    <definedName name="_TZ3256" localSheetId="1">#REF!</definedName>
    <definedName name="_TZ3256">#REF!</definedName>
    <definedName name="_TZ3258" localSheetId="1">#REF!</definedName>
    <definedName name="_TZ3258">#REF!</definedName>
    <definedName name="_TZ4110" localSheetId="1">#REF!</definedName>
    <definedName name="_TZ4110">#REF!</definedName>
    <definedName name="_TZ4112" localSheetId="1">#REF!</definedName>
    <definedName name="_TZ4112">#REF!</definedName>
    <definedName name="_TZ414" localSheetId="1">#REF!</definedName>
    <definedName name="_TZ414">#REF!</definedName>
    <definedName name="_TZ416" localSheetId="1">#REF!</definedName>
    <definedName name="_TZ416">#REF!</definedName>
    <definedName name="_TZ418" localSheetId="1">#REF!</definedName>
    <definedName name="_TZ418">#REF!</definedName>
    <definedName name="_UDD06" localSheetId="1">#REF!</definedName>
    <definedName name="_UDD06">#REF!</definedName>
    <definedName name="_UDD08" localSheetId="1">#REF!</definedName>
    <definedName name="_UDD08">#REF!</definedName>
    <definedName name="_UNI32" localSheetId="1">#REF!</definedName>
    <definedName name="_UNI32">#REF!</definedName>
    <definedName name="_UNL24">[34]BASE!$D$239</definedName>
    <definedName name="_UNL27" localSheetId="1">#REF!</definedName>
    <definedName name="_UNL27">#REF!</definedName>
    <definedName name="_UNL30">[34]BASE!$D$241</definedName>
    <definedName name="_UNL33" localSheetId="1">#REF!</definedName>
    <definedName name="_UNL33">#REF!</definedName>
    <definedName name="_UNL36">[34]BASE!$D$243</definedName>
    <definedName name="_UNL39" localSheetId="1">#REF!</definedName>
    <definedName name="_UNL39">#REF!</definedName>
    <definedName name="_UNL42" localSheetId="1">#REF!</definedName>
    <definedName name="_UNL42">#REF!</definedName>
    <definedName name="_UNL45" localSheetId="1">#REF!</definedName>
    <definedName name="_UNL45">#REF!</definedName>
    <definedName name="_UNL48" localSheetId="1">#REF!</definedName>
    <definedName name="_UNL48">#REF!</definedName>
    <definedName name="_UNL51" localSheetId="1">#REF!</definedName>
    <definedName name="_UNL51">#REF!</definedName>
    <definedName name="_UNL54">[34]BASE!$D$249</definedName>
    <definedName name="_UNL60" localSheetId="1">#REF!</definedName>
    <definedName name="_UNL60">#REF!</definedName>
    <definedName name="_VPD1">[10]TARIFAS!$C$582</definedName>
    <definedName name="_VPI1">[10]TARIFAS!$C$580</definedName>
    <definedName name="_VRA1">[10]TARIFAS!$C$579</definedName>
    <definedName name="_Vu1">[32]CALCULO!$B$23</definedName>
    <definedName name="_Vu2">[32]CALCULO!$E$23</definedName>
    <definedName name="_Vu3">[32]CALCULO!$H$23</definedName>
    <definedName name="_Y110705" localSheetId="1">#REF!</definedName>
    <definedName name="_Y110705">#REF!</definedName>
    <definedName name="_YA1" localSheetId="1">#REF!</definedName>
    <definedName name="_YA1">#REF!</definedName>
    <definedName name="¡ÆC">#N/A</definedName>
    <definedName name="´cAE°eE¹" localSheetId="1" hidden="1">#REF!</definedName>
    <definedName name="´cAE°eE¹" hidden="1">#REF!</definedName>
    <definedName name="¿uº°¿μ¾÷" localSheetId="1">#REF!</definedName>
    <definedName name="¿uº°¿μ¾÷">#REF!</definedName>
    <definedName name="￠?u¨￢¡Æ￠?￥i¨u¡A" localSheetId="1">#REF!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1"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1">#REF!</definedName>
    <definedName name="A">#REF!</definedName>
    <definedName name="A.D.CV1_Moisture" localSheetId="1">#REF!</definedName>
    <definedName name="A.D.CV1_Moisture">#REF!</definedName>
    <definedName name="A.D.CV2_Al" localSheetId="1">#REF!</definedName>
    <definedName name="A.D.CV2_Al">#REF!</definedName>
    <definedName name="A.D.CV2_Co" localSheetId="1">#REF!</definedName>
    <definedName name="A.D.CV2_Co">#REF!</definedName>
    <definedName name="A.D.CV2_ContainedAl" localSheetId="1">#REF!</definedName>
    <definedName name="A.D.CV2_ContainedAl">#REF!</definedName>
    <definedName name="A.D.CV2_ContainedCo" localSheetId="1">#REF!</definedName>
    <definedName name="A.D.CV2_ContainedCo">#REF!</definedName>
    <definedName name="A.D.CV2_ContainedFe" localSheetId="1">#REF!</definedName>
    <definedName name="A.D.CV2_ContainedFe">#REF!</definedName>
    <definedName name="A.D.CV2_ContainedMg" localSheetId="1">#REF!</definedName>
    <definedName name="A.D.CV2_ContainedMg">#REF!</definedName>
    <definedName name="A.D.CV2_ContainedNi" localSheetId="1">#REF!</definedName>
    <definedName name="A.D.CV2_ContainedNi">#REF!</definedName>
    <definedName name="A.D.CV2_ContainedSi" localSheetId="1">#REF!</definedName>
    <definedName name="A.D.CV2_ContainedSi">#REF!</definedName>
    <definedName name="A.D.CV2_DryTonnes" localSheetId="1">#REF!</definedName>
    <definedName name="A.D.CV2_DryTonnes">#REF!</definedName>
    <definedName name="A.D.CV2_dtph" localSheetId="1">#REF!</definedName>
    <definedName name="A.D.CV2_dtph">#REF!</definedName>
    <definedName name="A.D.CV2_Fe" localSheetId="1">#REF!</definedName>
    <definedName name="A.D.CV2_Fe">#REF!</definedName>
    <definedName name="A.D.CV2_Mg" localSheetId="1">#REF!</definedName>
    <definedName name="A.D.CV2_Mg">#REF!</definedName>
    <definedName name="A.D.CV2_Ni" localSheetId="1">#REF!</definedName>
    <definedName name="A.D.CV2_Ni">#REF!</definedName>
    <definedName name="A.D.CV2_Si" localSheetId="1">#REF!</definedName>
    <definedName name="A.D.CV2_Si">#REF!</definedName>
    <definedName name="A.D.Mill_Availability" localSheetId="1">#REF!</definedName>
    <definedName name="A.D.Mill_Availability">#REF!</definedName>
    <definedName name="A.D.Mill_Downtime" localSheetId="1">#REF!</definedName>
    <definedName name="A.D.Mill_Downtime">#REF!</definedName>
    <definedName name="A.D.Mill_DryTonnes" localSheetId="1">#REF!</definedName>
    <definedName name="A.D.Mill_DryTonnes">#REF!</definedName>
    <definedName name="A.D.Mill_DryTph" localSheetId="1">#REF!</definedName>
    <definedName name="A.D.Mill_DryTph">#REF!</definedName>
    <definedName name="A.D.Mill_PowerDraw" localSheetId="1">#REF!</definedName>
    <definedName name="A.D.Mill_PowerDraw">#REF!</definedName>
    <definedName name="A.D.Mill_PowerDrawPerTonne" localSheetId="1">#REF!</definedName>
    <definedName name="A.D.Mill_PowerDrawPerTonne">#REF!</definedName>
    <definedName name="A.D.Mill_Uptime" localSheetId="1">#REF!</definedName>
    <definedName name="A.D.Mill_Uptime">#REF!</definedName>
    <definedName name="A.D.Mill_Utilization" localSheetId="1">#REF!</definedName>
    <definedName name="A.D.Mill_Utilization">#REF!</definedName>
    <definedName name="A.D.Mill_WetTonnes" localSheetId="1">#REF!</definedName>
    <definedName name="A.D.Mill_WetTonnes">#REF!</definedName>
    <definedName name="A.D.Mill_WetTph" localSheetId="1">#REF!</definedName>
    <definedName name="A.D.Mill_WetTph">#REF!</definedName>
    <definedName name="A.D.MillFeed_Al" localSheetId="1">#REF!</definedName>
    <definedName name="A.D.MillFeed_Al">#REF!</definedName>
    <definedName name="A.D.MillFeed_Co" localSheetId="1">#REF!</definedName>
    <definedName name="A.D.MillFeed_Co">#REF!</definedName>
    <definedName name="A.D.MillFeed_Fe" localSheetId="1">#REF!</definedName>
    <definedName name="A.D.MillFeed_Fe">#REF!</definedName>
    <definedName name="A.D.MillFeed_Mg" localSheetId="1">#REF!</definedName>
    <definedName name="A.D.MillFeed_Mg">#REF!</definedName>
    <definedName name="A.D.MillFeed_Ni" localSheetId="1">#REF!</definedName>
    <definedName name="A.D.MillFeed_Ni">#REF!</definedName>
    <definedName name="A.D.MillFeed_Si" localSheetId="1">#REF!</definedName>
    <definedName name="A.D.MillFeed_Si">#REF!</definedName>
    <definedName name="A.D.MillH2O_Head" localSheetId="1">#REF!</definedName>
    <definedName name="A.D.MillH2O_Head">#REF!</definedName>
    <definedName name="A.D.MillH2O_Screen" localSheetId="1">#REF!</definedName>
    <definedName name="A.D.MillH2O_Screen">#REF!</definedName>
    <definedName name="A.D.MillH2O_Total" localSheetId="1">#REF!</definedName>
    <definedName name="A.D.MillH2O_Total">#REF!</definedName>
    <definedName name="A.D.OreToStorage_Al" localSheetId="1">#REF!</definedName>
    <definedName name="A.D.OreToStorage_Al">#REF!</definedName>
    <definedName name="A.D.OreToStorage_Co" localSheetId="1">#REF!</definedName>
    <definedName name="A.D.OreToStorage_Co">#REF!</definedName>
    <definedName name="A.D.OreToStorage_ContainedAl" localSheetId="1">#REF!</definedName>
    <definedName name="A.D.OreToStorage_ContainedAl">#REF!</definedName>
    <definedName name="A.D.OreToStorage_ContainedCo" localSheetId="1">#REF!</definedName>
    <definedName name="A.D.OreToStorage_ContainedCo">#REF!</definedName>
    <definedName name="A.D.OreToStorage_ContainedFe" localSheetId="1">#REF!</definedName>
    <definedName name="A.D.OreToStorage_ContainedFe">#REF!</definedName>
    <definedName name="A.D.OreToStorage_ContainedMg" localSheetId="1">#REF!</definedName>
    <definedName name="A.D.OreToStorage_ContainedMg">#REF!</definedName>
    <definedName name="A.D.OreToStorage_ContainedNi" localSheetId="1">#REF!</definedName>
    <definedName name="A.D.OreToStorage_ContainedNi">#REF!</definedName>
    <definedName name="A.D.OreToStorage_ContainedSi" localSheetId="1">#REF!</definedName>
    <definedName name="A.D.OreToStorage_ContainedSi">#REF!</definedName>
    <definedName name="A.D.OreToStorage_DryTonnes" localSheetId="1">#REF!</definedName>
    <definedName name="A.D.OreToStorage_DryTonnes">#REF!</definedName>
    <definedName name="A.D.OreToStorage_DryTph" localSheetId="1">#REF!</definedName>
    <definedName name="A.D.OreToStorage_DryTph">#REF!</definedName>
    <definedName name="A.D.OreToStorage_Fe" localSheetId="1">#REF!</definedName>
    <definedName name="A.D.OreToStorage_Fe">#REF!</definedName>
    <definedName name="A.D.OreToStorage_Mg" localSheetId="1">#REF!</definedName>
    <definedName name="A.D.OreToStorage_Mg">#REF!</definedName>
    <definedName name="A.D.OreToStorage_Ni" localSheetId="1">#REF!</definedName>
    <definedName name="A.D.OreToStorage_Ni">#REF!</definedName>
    <definedName name="A.D.OreToStorage_PulpDensity" localSheetId="1">#REF!</definedName>
    <definedName name="A.D.OreToStorage_PulpDensity">#REF!</definedName>
    <definedName name="A.D.OreToStorage_PulpYieldStress" localSheetId="1">#REF!</definedName>
    <definedName name="A.D.OreToStorage_PulpYieldStress">#REF!</definedName>
    <definedName name="A.D.OreToStorage_Si" localSheetId="1">#REF!</definedName>
    <definedName name="A.D.OreToStorage_Si">#REF!</definedName>
    <definedName name="A.D.OreToStorage_Tank1Level" localSheetId="1">#REF!</definedName>
    <definedName name="A.D.OreToStorage_Tank1Level">#REF!</definedName>
    <definedName name="A.D.OreToStorage_Tank2Level" localSheetId="1">#REF!</definedName>
    <definedName name="A.D.OreToStorage_Tank2Level">#REF!</definedName>
    <definedName name="A.D.OreToStorage_Tank3Level" localSheetId="1">#REF!</definedName>
    <definedName name="A.D.OreToStorage_Tank3Level">#REF!</definedName>
    <definedName name="A.D.OreToStorage_Tank4Level" localSheetId="1">#REF!</definedName>
    <definedName name="A.D.OreToStorage_Tank4Level">#REF!</definedName>
    <definedName name="A.D.OreToStorage_Volume" localSheetId="1">#REF!</definedName>
    <definedName name="A.D.OreToStorage_Volume">#REF!</definedName>
    <definedName name="A.D.OreToStorage_VolumePerHr" localSheetId="1">#REF!</definedName>
    <definedName name="A.D.OreToStorage_VolumePerHr">#REF!</definedName>
    <definedName name="A.D.ROM1_PercentFed" localSheetId="1">#REF!</definedName>
    <definedName name="A.D.ROM1_PercentFed">#REF!</definedName>
    <definedName name="A.D.ROM1_TonnesFed" localSheetId="1">#REF!</definedName>
    <definedName name="A.D.ROM1_TonnesFed">#REF!</definedName>
    <definedName name="A.D.ROM2_PercentFed" localSheetId="1">#REF!</definedName>
    <definedName name="A.D.ROM2_PercentFed">#REF!</definedName>
    <definedName name="A.D.ROM2_TonnesFed" localSheetId="1">#REF!</definedName>
    <definedName name="A.D.ROM2_TonnesFed">#REF!</definedName>
    <definedName name="A.D.ROM3_PercentFed" localSheetId="1">#REF!</definedName>
    <definedName name="A.D.ROM3_PercentFed">#REF!</definedName>
    <definedName name="A.D.ROM3_TonnesFed" localSheetId="1">#REF!</definedName>
    <definedName name="A.D.ROM3_TonnesFed">#REF!</definedName>
    <definedName name="A.D.ROM4_PercentFed" localSheetId="1">#REF!</definedName>
    <definedName name="A.D.ROM4_PercentFed">#REF!</definedName>
    <definedName name="A.D.ROM4_TonnesFed" localSheetId="1">#REF!</definedName>
    <definedName name="A.D.ROM4_TonnesFed">#REF!</definedName>
    <definedName name="A.D.ROM5_PercentFed" localSheetId="1">#REF!</definedName>
    <definedName name="A.D.ROM5_PercentFed">#REF!</definedName>
    <definedName name="A.D.ROM5_TonnesFed" localSheetId="1">#REF!</definedName>
    <definedName name="A.D.ROM5_TonnesFed">#REF!</definedName>
    <definedName name="A.D.Total_ContainedAl" localSheetId="1">#REF!</definedName>
    <definedName name="A.D.Total_ContainedAl">#REF!</definedName>
    <definedName name="A.D.Total_ContainedCo" localSheetId="1">#REF!</definedName>
    <definedName name="A.D.Total_ContainedCo">#REF!</definedName>
    <definedName name="A.D.Total_ContainedFe" localSheetId="1">#REF!</definedName>
    <definedName name="A.D.Total_ContainedFe">#REF!</definedName>
    <definedName name="A.D.Total_ContainedMg" localSheetId="1">#REF!</definedName>
    <definedName name="A.D.Total_ContainedMg">#REF!</definedName>
    <definedName name="A.D.Total_ContainedNi" localSheetId="1">#REF!</definedName>
    <definedName name="A.D.Total_ContainedNi">#REF!</definedName>
    <definedName name="A.D.Total_ContainedSi" localSheetId="1">#REF!</definedName>
    <definedName name="A.D.Total_ContainedSi">#REF!</definedName>
    <definedName name="A.M.CV1_Moisture" localSheetId="1">#REF!</definedName>
    <definedName name="A.M.CV1_Moisture">#REF!</definedName>
    <definedName name="A.M.CV2_Al" localSheetId="1">#REF!</definedName>
    <definedName name="A.M.CV2_Al">#REF!</definedName>
    <definedName name="A.M.CV2_Co" localSheetId="1">#REF!</definedName>
    <definedName name="A.M.CV2_Co">#REF!</definedName>
    <definedName name="A.M.CV2_DryTonnes" localSheetId="1">#REF!</definedName>
    <definedName name="A.M.CV2_DryTonnes">#REF!</definedName>
    <definedName name="A.M.CV2_dtph" localSheetId="1">#REF!</definedName>
    <definedName name="A.M.CV2_dtph">#REF!</definedName>
    <definedName name="A.M.CV2_Fe" localSheetId="1">#REF!</definedName>
    <definedName name="A.M.CV2_Fe">#REF!</definedName>
    <definedName name="A.M.CV2_Mg" localSheetId="1">#REF!</definedName>
    <definedName name="A.M.CV2_Mg">#REF!</definedName>
    <definedName name="A.M.CV2_Ni" localSheetId="1">#REF!</definedName>
    <definedName name="A.M.CV2_Ni">#REF!</definedName>
    <definedName name="A.M.CV2_Si" localSheetId="1">#REF!</definedName>
    <definedName name="A.M.CV2_Si">#REF!</definedName>
    <definedName name="A.M.Mill_Availability" localSheetId="1">#REF!</definedName>
    <definedName name="A.M.Mill_Availability">#REF!</definedName>
    <definedName name="A.M.Mill_Downtime" localSheetId="1">#REF!</definedName>
    <definedName name="A.M.Mill_Downtime">#REF!</definedName>
    <definedName name="A.M.Mill_DryTonnes" localSheetId="1">#REF!</definedName>
    <definedName name="A.M.Mill_DryTonnes">#REF!</definedName>
    <definedName name="A.M.Mill_DryTph" localSheetId="1">#REF!</definedName>
    <definedName name="A.M.Mill_DryTph">#REF!</definedName>
    <definedName name="A.M.Mill_PowerDraw" localSheetId="1">#REF!</definedName>
    <definedName name="A.M.Mill_PowerDraw">#REF!</definedName>
    <definedName name="A.M.Mill_PowerDrawPerTonne" localSheetId="1">#REF!</definedName>
    <definedName name="A.M.Mill_PowerDrawPerTonne">#REF!</definedName>
    <definedName name="A.M.Mill_Uptime" localSheetId="1">#REF!</definedName>
    <definedName name="A.M.Mill_Uptime">#REF!</definedName>
    <definedName name="A.M.Mill_Utilization" localSheetId="1">#REF!</definedName>
    <definedName name="A.M.Mill_Utilization">#REF!</definedName>
    <definedName name="A.M.Mill_WetTonnes" localSheetId="1">#REF!</definedName>
    <definedName name="A.M.Mill_WetTonnes">#REF!</definedName>
    <definedName name="A.M.Mill_WetTph" localSheetId="1">#REF!</definedName>
    <definedName name="A.M.Mill_WetTph">#REF!</definedName>
    <definedName name="A.M.MillFeed_Al" localSheetId="1">#REF!</definedName>
    <definedName name="A.M.MillFeed_Al">#REF!</definedName>
    <definedName name="A.M.MillFeed_Co" localSheetId="1">#REF!</definedName>
    <definedName name="A.M.MillFeed_Co">#REF!</definedName>
    <definedName name="A.M.MillFeed_Fe" localSheetId="1">#REF!</definedName>
    <definedName name="A.M.MillFeed_Fe">#REF!</definedName>
    <definedName name="A.M.MillFeed_Mg" localSheetId="1">#REF!</definedName>
    <definedName name="A.M.MillFeed_Mg">#REF!</definedName>
    <definedName name="A.M.MillFeed_Ni" localSheetId="1">#REF!</definedName>
    <definedName name="A.M.MillFeed_Ni">#REF!</definedName>
    <definedName name="A.M.MillFeed_Si" localSheetId="1">#REF!</definedName>
    <definedName name="A.M.MillFeed_Si">#REF!</definedName>
    <definedName name="A.M.MillH2O_Head" localSheetId="1">#REF!</definedName>
    <definedName name="A.M.MillH2O_Head">#REF!</definedName>
    <definedName name="A.M.MillH2O_Screen" localSheetId="1">#REF!</definedName>
    <definedName name="A.M.MillH2O_Screen">#REF!</definedName>
    <definedName name="A.M.MillH2O_Total" localSheetId="1">#REF!</definedName>
    <definedName name="A.M.MillH2O_Total">#REF!</definedName>
    <definedName name="A.M.OreToStorage_Al" localSheetId="1">#REF!</definedName>
    <definedName name="A.M.OreToStorage_Al">#REF!</definedName>
    <definedName name="A.M.OreToStorage_Co" localSheetId="1">#REF!</definedName>
    <definedName name="A.M.OreToStorage_Co">#REF!</definedName>
    <definedName name="A.M.OreToStorage_DryTonnes" localSheetId="1">#REF!</definedName>
    <definedName name="A.M.OreToStorage_DryTonnes">#REF!</definedName>
    <definedName name="A.M.OreToStorage_DryTph" localSheetId="1">#REF!</definedName>
    <definedName name="A.M.OreToStorage_DryTph">#REF!</definedName>
    <definedName name="A.M.OreToStorage_Fe" localSheetId="1">#REF!</definedName>
    <definedName name="A.M.OreToStorage_Fe">#REF!</definedName>
    <definedName name="A.M.OreToStorage_Mg" localSheetId="1">#REF!</definedName>
    <definedName name="A.M.OreToStorage_Mg">#REF!</definedName>
    <definedName name="A.M.OreToStorage_Ni" localSheetId="1">#REF!</definedName>
    <definedName name="A.M.OreToStorage_Ni">#REF!</definedName>
    <definedName name="A.M.OreToStorage_PulpDensity" localSheetId="1">#REF!</definedName>
    <definedName name="A.M.OreToStorage_PulpDensity">#REF!</definedName>
    <definedName name="A.M.OreToStorage_PulpYieldStress" localSheetId="1">#REF!</definedName>
    <definedName name="A.M.OreToStorage_PulpYieldStress">#REF!</definedName>
    <definedName name="A.M.OreToStorage_Si" localSheetId="1">#REF!</definedName>
    <definedName name="A.M.OreToStorage_Si">#REF!</definedName>
    <definedName name="A.M.OreToStorage_Volume" localSheetId="1">#REF!</definedName>
    <definedName name="A.M.OreToStorage_Volume">#REF!</definedName>
    <definedName name="A.M.OreToStorage_VolumePerHr" localSheetId="1">#REF!</definedName>
    <definedName name="A.M.OreToStorage_VolumePerHr">#REF!</definedName>
    <definedName name="A.PVC">'[51]factores A.N.'!$M$7:$M$33</definedName>
    <definedName name="A.Y.CV1_Moisture" localSheetId="1">#REF!</definedName>
    <definedName name="A.Y.CV1_Moisture">#REF!</definedName>
    <definedName name="A.Y.CV2_Al" localSheetId="1">#REF!</definedName>
    <definedName name="A.Y.CV2_Al">#REF!</definedName>
    <definedName name="A.Y.CV2_Co" localSheetId="1">#REF!</definedName>
    <definedName name="A.Y.CV2_Co">#REF!</definedName>
    <definedName name="A.Y.CV2_DryTonnes" localSheetId="1">#REF!</definedName>
    <definedName name="A.Y.CV2_DryTonnes">#REF!</definedName>
    <definedName name="A.Y.CV2_dtph" localSheetId="1">#REF!</definedName>
    <definedName name="A.Y.CV2_dtph">#REF!</definedName>
    <definedName name="A.Y.CV2_Fe" localSheetId="1">#REF!</definedName>
    <definedName name="A.Y.CV2_Fe">#REF!</definedName>
    <definedName name="A.Y.CV2_Mg" localSheetId="1">#REF!</definedName>
    <definedName name="A.Y.CV2_Mg">#REF!</definedName>
    <definedName name="A.Y.CV2_Ni" localSheetId="1">#REF!</definedName>
    <definedName name="A.Y.CV2_Ni">#REF!</definedName>
    <definedName name="A.Y.CV2_Si" localSheetId="1">#REF!</definedName>
    <definedName name="A.Y.CV2_Si">#REF!</definedName>
    <definedName name="A.Y.Mill_Availability" localSheetId="1">#REF!</definedName>
    <definedName name="A.Y.Mill_Availability">#REF!</definedName>
    <definedName name="A.Y.Mill_Downtime" localSheetId="1">#REF!</definedName>
    <definedName name="A.Y.Mill_Downtime">#REF!</definedName>
    <definedName name="A.Y.Mill_DryTonnes" localSheetId="1">#REF!</definedName>
    <definedName name="A.Y.Mill_DryTonnes">#REF!</definedName>
    <definedName name="A.Y.Mill_DryTph" localSheetId="1">#REF!</definedName>
    <definedName name="A.Y.Mill_DryTph">#REF!</definedName>
    <definedName name="A.Y.Mill_PowerDraw" localSheetId="1">#REF!</definedName>
    <definedName name="A.Y.Mill_PowerDraw">#REF!</definedName>
    <definedName name="A.Y.Mill_PowerDrawPerTonne" localSheetId="1">#REF!</definedName>
    <definedName name="A.Y.Mill_PowerDrawPerTonne">#REF!</definedName>
    <definedName name="A.Y.Mill_Uptime" localSheetId="1">#REF!</definedName>
    <definedName name="A.Y.Mill_Uptime">#REF!</definedName>
    <definedName name="A.Y.Mill_Utilization" localSheetId="1">#REF!</definedName>
    <definedName name="A.Y.Mill_Utilization">#REF!</definedName>
    <definedName name="A.Y.Mill_WetTonnes" localSheetId="1">#REF!</definedName>
    <definedName name="A.Y.Mill_WetTonnes">#REF!</definedName>
    <definedName name="A.Y.Mill_WetTph" localSheetId="1">#REF!</definedName>
    <definedName name="A.Y.Mill_WetTph">#REF!</definedName>
    <definedName name="A.Y.MillFeed_Al" localSheetId="1">#REF!</definedName>
    <definedName name="A.Y.MillFeed_Al">#REF!</definedName>
    <definedName name="A.Y.MillFeed_Co" localSheetId="1">#REF!</definedName>
    <definedName name="A.Y.MillFeed_Co">#REF!</definedName>
    <definedName name="A.Y.MillFeed_Fe" localSheetId="1">#REF!</definedName>
    <definedName name="A.Y.MillFeed_Fe">#REF!</definedName>
    <definedName name="A.Y.MillFeed_Mg" localSheetId="1">#REF!</definedName>
    <definedName name="A.Y.MillFeed_Mg">#REF!</definedName>
    <definedName name="A.Y.MillFeed_Ni" localSheetId="1">#REF!</definedName>
    <definedName name="A.Y.MillFeed_Ni">#REF!</definedName>
    <definedName name="A.Y.MillFeed_Si" localSheetId="1">#REF!</definedName>
    <definedName name="A.Y.MillFeed_Si">#REF!</definedName>
    <definedName name="A.Y.MillH2O_Head" localSheetId="1">#REF!</definedName>
    <definedName name="A.Y.MillH2O_Head">#REF!</definedName>
    <definedName name="A.Y.MillH2O_Screen" localSheetId="1">#REF!</definedName>
    <definedName name="A.Y.MillH2O_Screen">#REF!</definedName>
    <definedName name="A.Y.MillH2O_Total" localSheetId="1">#REF!</definedName>
    <definedName name="A.Y.MillH2O_Total">#REF!</definedName>
    <definedName name="A.Y.OreToStorage_Al" localSheetId="1">#REF!</definedName>
    <definedName name="A.Y.OreToStorage_Al">#REF!</definedName>
    <definedName name="A.Y.OreToStorage_Co" localSheetId="1">#REF!</definedName>
    <definedName name="A.Y.OreToStorage_Co">#REF!</definedName>
    <definedName name="A.Y.OreToStorage_DryTonnes" localSheetId="1">#REF!</definedName>
    <definedName name="A.Y.OreToStorage_DryTonnes">#REF!</definedName>
    <definedName name="A.Y.OreToStorage_DryTph" localSheetId="1">#REF!</definedName>
    <definedName name="A.Y.OreToStorage_DryTph">#REF!</definedName>
    <definedName name="A.Y.OreToStorage_Fe" localSheetId="1">#REF!</definedName>
    <definedName name="A.Y.OreToStorage_Fe">#REF!</definedName>
    <definedName name="A.Y.OreToStorage_Mg" localSheetId="1">#REF!</definedName>
    <definedName name="A.Y.OreToStorage_Mg">#REF!</definedName>
    <definedName name="A.Y.OreToStorage_Ni" localSheetId="1">#REF!</definedName>
    <definedName name="A.Y.OreToStorage_Ni">#REF!</definedName>
    <definedName name="A.Y.OreToStorage_PulpDensity" localSheetId="1">#REF!</definedName>
    <definedName name="A.Y.OreToStorage_PulpDensity">#REF!</definedName>
    <definedName name="A.Y.OreToStorage_PulpYieldStress" localSheetId="1">#REF!</definedName>
    <definedName name="A.Y.OreToStorage_PulpYieldStress">#REF!</definedName>
    <definedName name="A.Y.OreToStorage_Si" localSheetId="1">#REF!</definedName>
    <definedName name="A.Y.OreToStorage_Si">#REF!</definedName>
    <definedName name="A.Y.OreToStorage_Volume" localSheetId="1">#REF!</definedName>
    <definedName name="A.Y.OreToStorage_Volume">#REF!</definedName>
    <definedName name="A.Y.OreToStorage_VolumePerHr" localSheetId="1">#REF!</definedName>
    <definedName name="A.Y.OreToStorage_VolumePerHr">#REF!</definedName>
    <definedName name="a_1" localSheetId="1">#REF!</definedName>
    <definedName name="a_1">#REF!</definedName>
    <definedName name="a_2" localSheetId="1">#REF!</definedName>
    <definedName name="a_2">#REF!</definedName>
    <definedName name="a_3" localSheetId="1">#REF!</definedName>
    <definedName name="a_3">#REF!</definedName>
    <definedName name="a_4" localSheetId="1">#REF!</definedName>
    <definedName name="a_4">#REF!</definedName>
    <definedName name="A_impresión_IM" localSheetId="1">#REF!</definedName>
    <definedName name="A_impresión_IM">#REF!</definedName>
    <definedName name="A¡þ_¡¤ⓒo_AO">#N/A</definedName>
    <definedName name="A￢_·¹_AO">#N/A</definedName>
    <definedName name="A0" localSheetId="1">#REF!</definedName>
    <definedName name="A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 localSheetId="1">#REF!</definedName>
    <definedName name="a1..056">#REF!</definedName>
    <definedName name="A1S" localSheetId="1">#REF!</definedName>
    <definedName name="A1S">#REF!</definedName>
    <definedName name="A1XO56" localSheetId="1">#REF!</definedName>
    <definedName name="A1XO56">#REF!</definedName>
    <definedName name="A2_" localSheetId="1">#REF!</definedName>
    <definedName name="A2_">#REF!</definedName>
    <definedName name="A220TT" localSheetId="1">'[43]Estructuras Concreto'!#REF!</definedName>
    <definedName name="A220TT">'[43]Estructuras Concreto'!#REF!</definedName>
    <definedName name="A2S" localSheetId="1">#REF!</definedName>
    <definedName name="A2S">#REF!</definedName>
    <definedName name="A40FI" localSheetId="1">#REF!</definedName>
    <definedName name="A40FI">#REF!</definedName>
    <definedName name="A40LI" localSheetId="1">#REF!</definedName>
    <definedName name="A40LI">#REF!</definedName>
    <definedName name="A60FI">[34]BASE!$D$24</definedName>
    <definedName name="A60FI1">[34]BASE!$D$25</definedName>
    <definedName name="A60PR" localSheetId="1">'[43]Estructuras Concreto'!#REF!</definedName>
    <definedName name="A60PR">'[43]Estructuras Concreto'!#REF!</definedName>
    <definedName name="A60TT" localSheetId="1">'[43]Estructuras Concreto'!#REF!</definedName>
    <definedName name="A60TT">'[43]Estructuras Concreto'!#REF!</definedName>
    <definedName name="a6d" hidden="1">{#N/A,#N/A,FALSE,"DITCAR";#N/A,#N/A,FALSE,"a1";#N/A,#N/A,FALSE,"a2";#N/A,#N/A,FALSE,"a3";#N/A,#N/A,FALSE,"a4";#N/A,#N/A,FALSE,"a4a";#N/A,#N/A,FALSE,"a4B";#N/A,#N/A,FALSE,"a4C";#N/A,#N/A,FALSE,"A5a ";#N/A,#N/A,FALSE,"A5b";#N/A,#N/A,FALSE,"A6A";#N/A,#N/A,FALSE,"A6B";#N/A,#N/A,FALSE,"A6C";#N/A,#N/A,FALSE,"04PG12NB"}</definedName>
    <definedName name="A84.96" localSheetId="1">#REF!</definedName>
    <definedName name="A84.96">#REF!</definedName>
    <definedName name="aa" localSheetId="1">#REF!</definedName>
    <definedName name="aa">#REF!</definedName>
    <definedName name="Åä">#N/A</definedName>
    <definedName name="aaa">'[52]cuarto de bombas'!$B$36</definedName>
    <definedName name="AAAA">'[53]PU (2)'!$F$10</definedName>
    <definedName name="AAAAA" localSheetId="1">#REF!</definedName>
    <definedName name="AAAAA">#REF!</definedName>
    <definedName name="aaaaaaa" hidden="1">{#N/A,#N/A,FALSE,"type1";#N/A,#N/A,FALSE,"지지력";#N/A,#N/A,FALSE,"PILE계산";#N/A,#N/A,FALSE,"PILE ";#N/A,#N/A,FALSE,"철근량";#N/A,#N/A,FALSE,"균열검토";#N/A,#N/A,FALSE,"날개벽";#N/A,#N/A,FALSE,"주철근조립도";#N/A,#N/A,FALSE,"교좌"}</definedName>
    <definedName name="AAC">[15]AASHTO!$A$14:$F$17</definedName>
    <definedName name="AAD">'[36]Obras preliminares'!$D$3</definedName>
    <definedName name="AADOQUINVEH" localSheetId="1">#REF!</definedName>
    <definedName name="AADOQUINVEH">#REF!</definedName>
    <definedName name="aæÐRIiÞA_Iª">#N/A</definedName>
    <definedName name="AAG" localSheetId="1">#REF!</definedName>
    <definedName name="AAG">#REF!</definedName>
    <definedName name="AAG_DT" localSheetId="1">#REF!</definedName>
    <definedName name="AAG_DT">#REF!</definedName>
    <definedName name="AAG_INI" localSheetId="1">#REF!</definedName>
    <definedName name="AAG_INI">#REF!</definedName>
    <definedName name="AAG_Q" localSheetId="1">#REF!</definedName>
    <definedName name="AAG_Q">#REF!</definedName>
    <definedName name="AAL" localSheetId="1">#REF!</definedName>
    <definedName name="AAL">#REF!</definedName>
    <definedName name="AANDENES" localSheetId="1">#REF!</definedName>
    <definedName name="AANDENES">#REF!</definedName>
    <definedName name="AB" localSheetId="1">#REF!</definedName>
    <definedName name="AB">#REF!</definedName>
    <definedName name="ABG">[15]AASHTO!$A$2:$F$5</definedName>
    <definedName name="abr00" localSheetId="1">[22]Dólar!#REF!</definedName>
    <definedName name="abr00">[22]Dólar!#REF!</definedName>
    <definedName name="absc">#N/A</definedName>
    <definedName name="AbT">'[36]Estructuras Concreto'!$D$146</definedName>
    <definedName name="Abtd2" localSheetId="1">'[54]Estructuras Concreto'!#REF!</definedName>
    <definedName name="Abtd2">'[54]Estructuras Concreto'!#REF!</definedName>
    <definedName name="Abtd4" localSheetId="1">'[54]Estructuras Concreto'!#REF!</definedName>
    <definedName name="Abtd4">'[54]Estructuras Concreto'!#REF!</definedName>
    <definedName name="Abtd6" localSheetId="1">'[54]Estructuras Concreto'!#REF!</definedName>
    <definedName name="Abtd6">'[54]Estructuras Concreto'!#REF!</definedName>
    <definedName name="Ac" localSheetId="1">#REF!</definedName>
    <definedName name="Ac">#REF!</definedName>
    <definedName name="aⓒ¡¨￠RIi¨­A_I¨￡">#N/A</definedName>
    <definedName name="ACALZADA" localSheetId="1">#REF!</definedName>
    <definedName name="ACALZADA">#REF!</definedName>
    <definedName name="ACARREO" localSheetId="1">#REF!</definedName>
    <definedName name="ACARREO">#REF!</definedName>
    <definedName name="ACASA">'[36]Estructuras Concreto'!$D$341</definedName>
    <definedName name="AcC">'[36]Estructuras Concreto'!$D$190</definedName>
    <definedName name="AccesNvoAbs" localSheetId="1" hidden="1">#REF!</definedName>
    <definedName name="AccesNvoAbs" hidden="1">#REF!</definedName>
    <definedName name="AccessDatabase" hidden="1">"A:\SAIN.mdb"</definedName>
    <definedName name="ACE">[55]A!$D$38</definedName>
    <definedName name="ACER" localSheetId="1">#REF!</definedName>
    <definedName name="ACER">#REF!</definedName>
    <definedName name="ACERO">[55]A!$D$70:$D$71</definedName>
    <definedName name="ACOLC">'[36]Estructuras Concreto'!$D$333</definedName>
    <definedName name="ACOM">#N/A</definedName>
    <definedName name="ACOND" localSheetId="1">#REF!</definedName>
    <definedName name="ACOND">#REF!</definedName>
    <definedName name="ACPM">'[12]Datos Generales'!$B$12</definedName>
    <definedName name="AcT">'[36]Estructuras Concreto'!$D$135</definedName>
    <definedName name="Acta" localSheetId="1">#REF!</definedName>
    <definedName name="Acta">#REF!</definedName>
    <definedName name="Acta1" localSheetId="1">#REF!</definedName>
    <definedName name="Acta1">#REF!</definedName>
    <definedName name="AcTc">'[36]Estructuras Concreto'!$D$174</definedName>
    <definedName name="activos">[56]Listado!$X$2:$X$17</definedName>
    <definedName name="actores" localSheetId="1">#REF!</definedName>
    <definedName name="actores">#REF!</definedName>
    <definedName name="AcTP" localSheetId="1">#REF!</definedName>
    <definedName name="AcTP">#REF!</definedName>
    <definedName name="AcTZ" localSheetId="1">'[36]Estructuras Concreto'!#REF!</definedName>
    <definedName name="AcTZ">'[36]Estructuras Concreto'!#REF!</definedName>
    <definedName name="acueducto">'[57]FORMATO ACOM ACDTO FRENTE'!$M$8</definedName>
    <definedName name="acumulado">#N/A</definedName>
    <definedName name="ACwvu.TAB1." localSheetId="1" hidden="1">#REF!</definedName>
    <definedName name="ACwvu.TAB1." hidden="1">#REF!</definedName>
    <definedName name="ACwvu.TAB10." localSheetId="1" hidden="1">#REF!</definedName>
    <definedName name="ACwvu.TAB10." hidden="1">#REF!</definedName>
    <definedName name="ACwvu.TAB2." localSheetId="1" hidden="1">#REF!</definedName>
    <definedName name="ACwvu.TAB2." hidden="1">#REF!</definedName>
    <definedName name="ACwvu.TAB3." localSheetId="1" hidden="1">#REF!</definedName>
    <definedName name="ACwvu.TAB3." hidden="1">#REF!</definedName>
    <definedName name="ACwvu.TAB4." localSheetId="1" hidden="1">#REF!</definedName>
    <definedName name="ACwvu.TAB4." hidden="1">#REF!</definedName>
    <definedName name="ACwvu.TAB5." localSheetId="1" hidden="1">#REF!</definedName>
    <definedName name="ACwvu.TAB5." hidden="1">#REF!</definedName>
    <definedName name="ad" localSheetId="1">#REF!</definedName>
    <definedName name="ad">#REF!</definedName>
    <definedName name="Ad_Un" localSheetId="1">#REF!</definedName>
    <definedName name="Ad_Un">#REF!</definedName>
    <definedName name="adasd" localSheetId="1">#REF!</definedName>
    <definedName name="adasd">#REF!</definedName>
    <definedName name="ADASDF" localSheetId="1">#REF!</definedName>
    <definedName name="ADASDF">#REF!</definedName>
    <definedName name="AdditionalConstruction" localSheetId="1">'[58]INGRESOS - COP'!#REF!</definedName>
    <definedName name="AdditionalConstruction">'[58]INGRESOS - COP'!#REF!</definedName>
    <definedName name="AdditionalCosts_Lumpsum" localSheetId="1">#REF!</definedName>
    <definedName name="AdditionalCosts_Lumpsum">#REF!</definedName>
    <definedName name="AdditionalCosts_Percent" localSheetId="1">#REF!</definedName>
    <definedName name="AdditionalCosts_Percent">#REF!</definedName>
    <definedName name="ADI" localSheetId="1">#REF!</definedName>
    <definedName name="ADI">#REF!</definedName>
    <definedName name="Adm" localSheetId="1">#REF!</definedName>
    <definedName name="Adm">#REF!</definedName>
    <definedName name="ADMGP">'[59]PRESUPUESTOS Escenario Optimist'!$T$5</definedName>
    <definedName name="ADMINISTRACION" localSheetId="1">#REF!</definedName>
    <definedName name="ADMINISTRACION">#REF!</definedName>
    <definedName name="ADMM" localSheetId="1">#REF!</definedName>
    <definedName name="ADMM">#REF!</definedName>
    <definedName name="Admon" localSheetId="1">#REF!</definedName>
    <definedName name="Admon">#REF!</definedName>
    <definedName name="adoq" localSheetId="9">[60]!absc</definedName>
    <definedName name="adoq" localSheetId="10">[60]!absc</definedName>
    <definedName name="adoq" localSheetId="11">[60]!absc</definedName>
    <definedName name="adoq" localSheetId="12">[60]!absc</definedName>
    <definedName name="adoq" localSheetId="5">[60]!absc</definedName>
    <definedName name="adoq" localSheetId="1">[60]!absc</definedName>
    <definedName name="adoq">[60]!absc</definedName>
    <definedName name="Advance" localSheetId="1">'[58]INGRESOS - COP'!#REF!</definedName>
    <definedName name="Advance">'[58]INGRESOS - COP'!#REF!</definedName>
    <definedName name="Ae" localSheetId="1">#REF!</definedName>
    <definedName name="Ae">#REF!</definedName>
    <definedName name="Af" localSheetId="1">#REF!</definedName>
    <definedName name="Af">#REF!</definedName>
    <definedName name="afdasgh" hidden="1">{#N/A,#N/A,FALSE,"CCTV"}</definedName>
    <definedName name="afdsfdg" hidden="1">{#N/A,#N/A,FALSE,"CCTV"}</definedName>
    <definedName name="Afe">'[61]2009 Jagua'!$C$2:$C$27</definedName>
    <definedName name="afecompletions" localSheetId="1">#REF!</definedName>
    <definedName name="afecompletions">#REF!</definedName>
    <definedName name="afffgff" hidden="1">{#N/A,#N/A,FALSE,"CCTV"}</definedName>
    <definedName name="Afranio" localSheetId="1">#REF!</definedName>
    <definedName name="Afranio">#REF!</definedName>
    <definedName name="Ag" localSheetId="1">#REF!</definedName>
    <definedName name="Ag">#REF!</definedName>
    <definedName name="agdump" localSheetId="1">#REF!</definedName>
    <definedName name="agdump">#REF!</definedName>
    <definedName name="agedump" localSheetId="1">#REF!</definedName>
    <definedName name="agedump">#REF!</definedName>
    <definedName name="agencydump" localSheetId="1">#REF!</definedName>
    <definedName name="agencydump">#REF!</definedName>
    <definedName name="AGENCYLY" localSheetId="1">#REF!</definedName>
    <definedName name="AGENCYLY">#REF!</definedName>
    <definedName name="AGENCYPLAN" localSheetId="1">#REF!</definedName>
    <definedName name="AGENCYPLAN">#REF!</definedName>
    <definedName name="ago00" localSheetId="1">[22]Dólar!#REF!</definedName>
    <definedName name="ago00">[22]Dólar!#REF!</definedName>
    <definedName name="agp" localSheetId="1">#REF!</definedName>
    <definedName name="agp">#REF!</definedName>
    <definedName name="AGRICOLA">[62]PRES.AGRI!$B$1:$N$35</definedName>
    <definedName name="AGUA">[34]BASE!$D$515</definedName>
    <definedName name="ah" localSheetId="1">#REF!</definedName>
    <definedName name="ah">#REF!</definedName>
    <definedName name="ahe" localSheetId="1">#REF!</definedName>
    <definedName name="ahe">#REF!</definedName>
    <definedName name="AHI">'[12]Datos Generales'!$B$16</definedName>
    <definedName name="Ai" localSheetId="1">#REF!</definedName>
    <definedName name="Ai">#REF!</definedName>
    <definedName name="AI60kv" localSheetId="1">'[43]Estructuras Concreto'!#REF!</definedName>
    <definedName name="AI60kv">'[43]Estructuras Concreto'!#REF!</definedName>
    <definedName name="AIN">'[36]Estructuras Concreto'!$D$72</definedName>
    <definedName name="air_trap" localSheetId="1">#REF!</definedName>
    <definedName name="air_trap">#REF!</definedName>
    <definedName name="AIU" localSheetId="1">#REF!</definedName>
    <definedName name="AIU">#REF!</definedName>
    <definedName name="AIU_" localSheetId="1">#REF!</definedName>
    <definedName name="AIU_">#REF!</definedName>
    <definedName name="AIU_1">'[63]FORMULARIO AIU'!$G$48</definedName>
    <definedName name="AIU_2">'[64]FORMULARIO AIU'!$G$44</definedName>
    <definedName name="AIUA" localSheetId="1">#REF!</definedName>
    <definedName name="AIUA">#REF!</definedName>
    <definedName name="aiun">[65]BASE!$C$3</definedName>
    <definedName name="AIUR">'[59]PRESUPUESTOS Escenario Optimist'!$R$85</definedName>
    <definedName name="aj" localSheetId="1">#REF!</definedName>
    <definedName name="aj">#REF!</definedName>
    <definedName name="aja" localSheetId="1">#REF!</definedName>
    <definedName name="aja">#REF!</definedName>
    <definedName name="Ajizal">'[66]AJIZAL 3335'!$A$7:$J$142</definedName>
    <definedName name="AJUSTE" localSheetId="1">#REF!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k" localSheetId="1">#REF!</definedName>
    <definedName name="Ak">#REF!</definedName>
    <definedName name="AL" localSheetId="1">'[67]Cant Obra'!#REF!</definedName>
    <definedName name="AL">'[67]Cant Obra'!#REF!</definedName>
    <definedName name="alambre">[46]PrecRec!$D$59</definedName>
    <definedName name="ALANR">[34]BASE!$D$23</definedName>
    <definedName name="alc" localSheetId="9">[68]!absc</definedName>
    <definedName name="alc" localSheetId="10">[68]!absc</definedName>
    <definedName name="alc" localSheetId="11">[68]!absc</definedName>
    <definedName name="alc" localSheetId="12">[68]!absc</definedName>
    <definedName name="alc" localSheetId="5">[68]!absc</definedName>
    <definedName name="alc" localSheetId="1">[68]!absc</definedName>
    <definedName name="alc">[68]!absc</definedName>
    <definedName name="alcantarillado">'[69]FORMATO ACOM ALDO. FRENTE'!$L$9</definedName>
    <definedName name="alcVE" localSheetId="1">[19]Alcantarillas!#REF!</definedName>
    <definedName name="alcVE">[19]Alcantarillas!#REF!</definedName>
    <definedName name="AlcVN" localSheetId="1">[19]Alcantarillas!#REF!</definedName>
    <definedName name="AlcVN">[19]Alcantarillas!#REF!</definedName>
    <definedName name="alexis" localSheetId="1">#REF!</definedName>
    <definedName name="alexis">#REF!</definedName>
    <definedName name="ALFA" localSheetId="1">#REF!</definedName>
    <definedName name="ALFA">#REF!</definedName>
    <definedName name="alfa0alumpubl" localSheetId="1">#REF!</definedName>
    <definedName name="alfa0alumpubl">#REF!</definedName>
    <definedName name="alfa0comercial" localSheetId="1">#REF!</definedName>
    <definedName name="alfa0comercial">#REF!</definedName>
    <definedName name="alfa0estrato1" localSheetId="1">'[70]ESTRATO 1'!#REF!</definedName>
    <definedName name="alfa0estrato1">'[70]ESTRATO 1'!#REF!</definedName>
    <definedName name="alfa0estrato2" localSheetId="1">#REF!</definedName>
    <definedName name="alfa0estrato2">#REF!</definedName>
    <definedName name="alfa0estrato3" localSheetId="1">#REF!</definedName>
    <definedName name="alfa0estrato3">#REF!</definedName>
    <definedName name="alfa0estrato4" localSheetId="1">#REF!</definedName>
    <definedName name="alfa0estrato4">#REF!</definedName>
    <definedName name="alfa0estrato5" localSheetId="1">#REF!</definedName>
    <definedName name="alfa0estrato5">#REF!</definedName>
    <definedName name="alfa0estrato6" localSheetId="1">#REF!</definedName>
    <definedName name="alfa0estrato6">#REF!</definedName>
    <definedName name="alfa0industrial" localSheetId="1">#REF!</definedName>
    <definedName name="alfa0industrial">#REF!</definedName>
    <definedName name="alfa0oficial" localSheetId="1">#REF!</definedName>
    <definedName name="alfa0oficial">#REF!</definedName>
    <definedName name="alfa1alumpubl" localSheetId="1">#REF!</definedName>
    <definedName name="alfa1alumpubl">#REF!</definedName>
    <definedName name="alfa1comercial" localSheetId="1">#REF!</definedName>
    <definedName name="alfa1comercial">#REF!</definedName>
    <definedName name="alfa1estrato1" localSheetId="1">'[70]ESTRATO 1'!#REF!</definedName>
    <definedName name="alfa1estrato1">'[70]ESTRATO 1'!#REF!</definedName>
    <definedName name="alfa1estrato2" localSheetId="1">#REF!</definedName>
    <definedName name="alfa1estrato2">#REF!</definedName>
    <definedName name="alfa1estrato3" localSheetId="1">#REF!</definedName>
    <definedName name="alfa1estrato3">#REF!</definedName>
    <definedName name="alfa1estrato4" localSheetId="1">#REF!</definedName>
    <definedName name="alfa1estrato4">#REF!</definedName>
    <definedName name="alfa1estrato5" localSheetId="1">#REF!</definedName>
    <definedName name="alfa1estrato5">#REF!</definedName>
    <definedName name="alfa1estrato6" localSheetId="1">#REF!</definedName>
    <definedName name="alfa1estrato6">#REF!</definedName>
    <definedName name="alfa1industrial" localSheetId="1">#REF!</definedName>
    <definedName name="alfa1industrial">#REF!</definedName>
    <definedName name="alfa1oficial" localSheetId="1">#REF!</definedName>
    <definedName name="alfa1oficial">#REF!</definedName>
    <definedName name="ALIV487" localSheetId="1">#REF!</definedName>
    <definedName name="ALIV487">#REF!</definedName>
    <definedName name="All_Item" localSheetId="1">#REF!</definedName>
    <definedName name="All_Item">#REF!</definedName>
    <definedName name="Almacenista" localSheetId="1">#REF!</definedName>
    <definedName name="Almacenista">#REF!</definedName>
    <definedName name="ALPIN">#N/A</definedName>
    <definedName name="ALPJYOU">#N/A</definedName>
    <definedName name="ALPTOI">#N/A</definedName>
    <definedName name="ALPUA" localSheetId="1">#REF!</definedName>
    <definedName name="ALPUA">#REF!</definedName>
    <definedName name="altof">'[36]Estructuras Concreto'!$D$161</definedName>
    <definedName name="altofo1">'[36]Estructuras Concreto'!$D$168</definedName>
    <definedName name="altofo2" localSheetId="1">[27]CONS!#REF!</definedName>
    <definedName name="altofo2">[27]CONS!#REF!</definedName>
    <definedName name="Am" localSheetId="1">#REF!</definedName>
    <definedName name="Am">#REF!</definedName>
    <definedName name="AMBIENTAL" localSheetId="1">#REF!</definedName>
    <definedName name="AMBIENTAL">#REF!</definedName>
    <definedName name="AMO">'[12]Datos Generales'!$B$14</definedName>
    <definedName name="An" localSheetId="1">#REF!</definedName>
    <definedName name="An">#REF!</definedName>
    <definedName name="ANA" localSheetId="1">#REF!</definedName>
    <definedName name="ANA">#REF!</definedName>
    <definedName name="ANABANCO">'[71]ANALISIS RESUMIDOS'!$A$2:$D$2609</definedName>
    <definedName name="ANALISIS" localSheetId="1">#REF!</definedName>
    <definedName name="ANALISIS">#REF!</definedName>
    <definedName name="ANALISIS__DE__PRECIOS__UNITARIOS" localSheetId="1">#REF!</definedName>
    <definedName name="ANALISIS__DE__PRECIOS__UNITARIOS">#REF!</definedName>
    <definedName name="Analyst" localSheetId="1" hidden="1">#REF!</definedName>
    <definedName name="Analyst" hidden="1">#REF!</definedName>
    <definedName name="ANCOLC">'[36]Estructuras Concreto'!$D$334</definedName>
    <definedName name="ANDAM" localSheetId="1">#REF!</definedName>
    <definedName name="ANDAM">#REF!</definedName>
    <definedName name="ANE" localSheetId="1">#REF!</definedName>
    <definedName name="ANE">#REF!</definedName>
    <definedName name="ANEXO21" localSheetId="1">#REF!</definedName>
    <definedName name="ANEXO21">#REF!</definedName>
    <definedName name="angle" localSheetId="1">#REF!</definedName>
    <definedName name="angle">#REF!</definedName>
    <definedName name="Angulo_de_platina__1_x1_x1_8" localSheetId="1">'[72]L. MAT.'!#REF!</definedName>
    <definedName name="Angulo_de_platina__1_x1_x1_8">'[72]L. MAT.'!#REF!</definedName>
    <definedName name="ANOMarch02" localSheetId="1">#REF!</definedName>
    <definedName name="ANOMarch02">#REF!</definedName>
    <definedName name="ANOPLMarch02" localSheetId="1">#REF!</definedName>
    <definedName name="ANOPLMarch02">#REF!</definedName>
    <definedName name="ANORev2" localSheetId="1">#REF!</definedName>
    <definedName name="ANORev2">#REF!</definedName>
    <definedName name="ANOTB_JUN01" localSheetId="1">#REF!</definedName>
    <definedName name="ANOTB_JUN01">#REF!</definedName>
    <definedName name="ANOUNO" localSheetId="1">#REF!</definedName>
    <definedName name="ANOUNO">#REF!</definedName>
    <definedName name="anscount" hidden="1">10</definedName>
    <definedName name="ANTIC" localSheetId="1">'[73]1'!#REF!</definedName>
    <definedName name="ANTIC">'[73]1'!#REF!</definedName>
    <definedName name="ANTRA" localSheetId="1">#REF!</definedName>
    <definedName name="ANTRA">#REF!</definedName>
    <definedName name="Añ" localSheetId="1">#REF!</definedName>
    <definedName name="Añ">#REF!</definedName>
    <definedName name="AÑOWUIE">'[74]Res-Accide-10'!$R$2:$R$7</definedName>
    <definedName name="ao" localSheetId="1">#REF!</definedName>
    <definedName name="ao">#REF!</definedName>
    <definedName name="AOMC" localSheetId="1">#REF!</definedName>
    <definedName name="AOMC">#REF!</definedName>
    <definedName name="AOMI" localSheetId="1">#REF!</definedName>
    <definedName name="AOMI">#REF!</definedName>
    <definedName name="Ap" localSheetId="1">#REF!</definedName>
    <definedName name="Ap">#REF!</definedName>
    <definedName name="AP220TT" localSheetId="1">'[43]Estructuras Concreto'!#REF!</definedName>
    <definedName name="AP220TT">'[43]Estructuras Concreto'!#REF!</definedName>
    <definedName name="AP60TT" localSheetId="1">'[43]Estructuras Concreto'!#REF!</definedName>
    <definedName name="AP60TT">'[43]Estructuras Concreto'!#REF!</definedName>
    <definedName name="ApC">'[36]Estructuras Concreto'!$D$194</definedName>
    <definedName name="APIJA" localSheetId="1">#REF!</definedName>
    <definedName name="APIJA">#REF!</definedName>
    <definedName name="APISOC">'[36]Estructuras Concreto'!$D$349</definedName>
    <definedName name="APOR" localSheetId="1">#REF!</definedName>
    <definedName name="APOR">#REF!</definedName>
    <definedName name="APOR100" localSheetId="1">'[11]Constantes Generales'!#REF!</definedName>
    <definedName name="APOR100">'[11]Constantes Generales'!#REF!</definedName>
    <definedName name="APOR2">'[36]Estructuras Concreto'!$D$272</definedName>
    <definedName name="APOR3">'[36]Estructuras Concreto'!$D$395</definedName>
    <definedName name="APR">[75]dts!$B$25</definedName>
    <definedName name="aprdata" localSheetId="1">#REF!</definedName>
    <definedName name="aprdata">#REF!</definedName>
    <definedName name="APTC60" localSheetId="1">'[43]Estructuras Concreto'!#REF!</definedName>
    <definedName name="APTC60">'[43]Estructuras Concreto'!#REF!</definedName>
    <definedName name="APU" localSheetId="1">#REF!</definedName>
    <definedName name="APU">#REF!</definedName>
    <definedName name="APU221.1" localSheetId="1">#REF!</definedName>
    <definedName name="APU221.1">#REF!</definedName>
    <definedName name="APU221.2" localSheetId="1">#REF!</definedName>
    <definedName name="APU221.2">#REF!</definedName>
    <definedName name="APUPTARD" localSheetId="1">#REF!</definedName>
    <definedName name="APUPTARD">#REF!</definedName>
    <definedName name="APUSENDEROSVILLALILIAM" localSheetId="1">#REF!</definedName>
    <definedName name="APUSENDEROSVILLALILIAM">#REF!</definedName>
    <definedName name="Aq" localSheetId="1">#REF!</definedName>
    <definedName name="Aq">#REF!</definedName>
    <definedName name="aqua" localSheetId="1" hidden="1">#REF!</definedName>
    <definedName name="aqua" hidden="1">#REF!</definedName>
    <definedName name="aqual" localSheetId="1">#REF!</definedName>
    <definedName name="aqual">#REF!</definedName>
    <definedName name="Ar" localSheetId="1">#REF!</definedName>
    <definedName name="Ar">#REF!</definedName>
    <definedName name="ARANA" localSheetId="1">#REF!</definedName>
    <definedName name="ARANA">#REF!</definedName>
    <definedName name="ARANCEL" localSheetId="1">#REF!</definedName>
    <definedName name="ARANCEL">#REF!</definedName>
    <definedName name="arbol">[46]PrecRec!$D$65</definedName>
    <definedName name="arbolunmetro" localSheetId="1">#REF!</definedName>
    <definedName name="arbolunmetro">#REF!</definedName>
    <definedName name="ARCH" localSheetId="1">#REF!</definedName>
    <definedName name="ARCH">#REF!</definedName>
    <definedName name="are">[46]PrecRec!$D$33</definedName>
    <definedName name="AREA" localSheetId="1">#REF!</definedName>
    <definedName name="AREA">#REF!</definedName>
    <definedName name="Área_de_Cantidades" localSheetId="1">#REF!</definedName>
    <definedName name="Área_de_Cantidades">#REF!</definedName>
    <definedName name="_xlnm.Extract" localSheetId="1">#REF!</definedName>
    <definedName name="_xlnm.Extract">#REF!</definedName>
    <definedName name="_xlnm.Print_Area" localSheetId="0">'Acta Parcial No. 1'!$A$1:$M$55</definedName>
    <definedName name="_xlnm.Print_Area" localSheetId="10">'APU 2,1'!$A$1:$G$40</definedName>
    <definedName name="_xlnm.Print_Area" localSheetId="11">'APU 2,2'!$A$1:$G$40</definedName>
    <definedName name="_xlnm.Print_Area" localSheetId="12">'APU 3,1'!$A$1:$G$40</definedName>
    <definedName name="_xlnm.Print_Area" localSheetId="13">'APU 3.2'!$A$1:$G$40</definedName>
    <definedName name="_xlnm.Print_Area" localSheetId="15">'APU 4.1'!$A$1:$G$40</definedName>
    <definedName name="_xlnm.Print_Area" localSheetId="2">'cant 1.1'!$A$1:$J$13</definedName>
    <definedName name="_xlnm.Print_Area" localSheetId="3">'cant 2.1'!$A$1:$J$13</definedName>
    <definedName name="_xlnm.Print_Area" localSheetId="4">'cant 2.2'!$A$1:$H$13</definedName>
    <definedName name="_xlnm.Print_Area" localSheetId="5">'cant 3.1'!$A$1:$J$14</definedName>
    <definedName name="_xlnm.Print_Area" localSheetId="6">'cant 3.2'!$A$1:$J$13</definedName>
    <definedName name="_xlnm.Print_Area" localSheetId="7">'cant 4.1'!$A$1:$J$13</definedName>
    <definedName name="_xlnm.Print_Area" localSheetId="8">'cant Muro 4,2 y 4,3'!$A$1:$J$19</definedName>
    <definedName name="_xlnm.Print_Area" localSheetId="1">#REF!</definedName>
    <definedName name="_xlnm.Print_Area">#REF!</definedName>
    <definedName name="AREAPRIVADA" localSheetId="1">#REF!</definedName>
    <definedName name="AREAPRIVADA">#REF!</definedName>
    <definedName name="ARELAL">[40]APU!$G$1096</definedName>
    <definedName name="ARELC">[76]BASE!$C$50</definedName>
    <definedName name="ARELF" localSheetId="1">#REF!</definedName>
    <definedName name="ARELF">#REF!</definedName>
    <definedName name="ARENA">[77]MATERIALES!$D$14</definedName>
    <definedName name="ARENC">[34]BASE!$D$60</definedName>
    <definedName name="ARENI">[34]BASE!$D$59</definedName>
    <definedName name="ARENP">[34]BASE!$D$58</definedName>
    <definedName name="arg" localSheetId="1" hidden="1">[78]MI!#REF!</definedName>
    <definedName name="arg" hidden="1">[78]MI!#REF!</definedName>
    <definedName name="ARPASEVAN" hidden="1">{#N/A,#N/A,FALSE,"CCTV"}</definedName>
    <definedName name="Arrendamiento" localSheetId="1">#REF!</definedName>
    <definedName name="Arrendamiento">#REF!</definedName>
    <definedName name="ArrendamientoCostos" localSheetId="1">#REF!</definedName>
    <definedName name="ArrendamientoCostos">#REF!</definedName>
    <definedName name="ARTICULO" hidden="1">[79]Hoja1!$B$6:$B$56</definedName>
    <definedName name="ARTURO" localSheetId="1">#REF!</definedName>
    <definedName name="ARTURO">#REF!</definedName>
    <definedName name="as" localSheetId="1">#REF!</definedName>
    <definedName name="as">#REF!</definedName>
    <definedName name="AS60kv" localSheetId="1">'[43]Estructuras Concreto'!#REF!</definedName>
    <definedName name="AS60kv">'[43]Estructuras Concreto'!#REF!</definedName>
    <definedName name="asas" localSheetId="1">#REF!</definedName>
    <definedName name="asas">#REF!</definedName>
    <definedName name="asas2" localSheetId="1">#REF!</definedName>
    <definedName name="asas2">#REF!</definedName>
    <definedName name="ASASAS" localSheetId="1">'[26]ANEXO 3'!#REF!</definedName>
    <definedName name="ASASAS">'[26]ANEXO 3'!#REF!</definedName>
    <definedName name="asaSASASAS" localSheetId="1">#REF!</definedName>
    <definedName name="asaSASASAS">#REF!</definedName>
    <definedName name="asass" localSheetId="1">#REF!</definedName>
    <definedName name="asass">#REF!</definedName>
    <definedName name="ASB">[15]AASHTO!$A$8:$F$11</definedName>
    <definedName name="ASD" localSheetId="1">#REF!</definedName>
    <definedName name="ASD">#REF!</definedName>
    <definedName name="asdd" localSheetId="1">#REF!</definedName>
    <definedName name="asdd">#REF!</definedName>
    <definedName name="asdf" localSheetId="1">#REF!</definedName>
    <definedName name="asdf">#REF!</definedName>
    <definedName name="asdfñk" localSheetId="9">[80]!absc</definedName>
    <definedName name="asdfñk" localSheetId="10">[80]!absc</definedName>
    <definedName name="asdfñk" localSheetId="11">[80]!absc</definedName>
    <definedName name="asdfñk" localSheetId="12">[80]!absc</definedName>
    <definedName name="asdfñk" localSheetId="5">[80]!absc</definedName>
    <definedName name="asdfñk" localSheetId="1">[80]!absc</definedName>
    <definedName name="asdfñk">[80]!absc</definedName>
    <definedName name="ASEC">'[36]Estructuras Concreto'!$D$83</definedName>
    <definedName name="ASFADSGFD" localSheetId="1">#REF!</definedName>
    <definedName name="ASFADSGFD">#REF!</definedName>
    <definedName name="ASFALTO_JUNTA">[77]MATERIALES!$D$24</definedName>
    <definedName name="AsistenciaCarretera" localSheetId="1">#REF!</definedName>
    <definedName name="AsistenciaCarretera">#REF!</definedName>
    <definedName name="AsistenciaCostos" localSheetId="1">#REF!</definedName>
    <definedName name="AsistenciaCostos">#REF!</definedName>
    <definedName name="aspecto">'[81]Aspecto General Obras'!$B$3</definedName>
    <definedName name="ass" localSheetId="1">#REF!</definedName>
    <definedName name="ass">#REF!</definedName>
    <definedName name="assdf" localSheetId="1">#REF!</definedName>
    <definedName name="assdf">#REF!</definedName>
    <definedName name="assetclass" localSheetId="1">#REF!</definedName>
    <definedName name="assetclass">#REF!</definedName>
    <definedName name="assetclass2" localSheetId="1">#REF!</definedName>
    <definedName name="assetclass2">#REF!</definedName>
    <definedName name="assetclass3" localSheetId="1">#REF!</definedName>
    <definedName name="assetclass3">#REF!</definedName>
    <definedName name="AST220TT" localSheetId="1">'[43]Estructuras Concreto'!#REF!</definedName>
    <definedName name="AST220TT">'[43]Estructuras Concreto'!#REF!</definedName>
    <definedName name="AST60PR" localSheetId="1">'[43]Estructuras Concreto'!#REF!</definedName>
    <definedName name="AST60PR">'[43]Estructuras Concreto'!#REF!</definedName>
    <definedName name="AST60TT" localSheetId="1">'[43]Estructuras Concreto'!#REF!</definedName>
    <definedName name="AST60TT">'[43]Estructuras Concreto'!#REF!</definedName>
    <definedName name="ASTA">'[36]Estructuras Concreto'!$D$63</definedName>
    <definedName name="astf">'[36]Estructuras Concreto'!$D$164</definedName>
    <definedName name="astfo1">'[36]Estructuras Concreto'!$D$171</definedName>
    <definedName name="ASTI">'[36]Estructuras Concreto'!$D$8</definedName>
    <definedName name="ASTI60kv" localSheetId="1">'[43]Estructuras Concreto'!#REF!</definedName>
    <definedName name="ASTI60kv">'[43]Estructuras Concreto'!#REF!</definedName>
    <definedName name="ASTIN">'[36]Estructuras Concreto'!$D$75</definedName>
    <definedName name="ASTM" localSheetId="1">#REF!</definedName>
    <definedName name="ASTM">#REF!</definedName>
    <definedName name="ASTP">'[36]Estructuras Concreto'!$D$52</definedName>
    <definedName name="ASTPOR" localSheetId="1">#REF!</definedName>
    <definedName name="ASTPOR">#REF!</definedName>
    <definedName name="ASTPOR2">'[36]Estructuras Concreto'!$D$275</definedName>
    <definedName name="ASTPOR3">'[36]Estructuras Concreto'!$D$398</definedName>
    <definedName name="ASTPR2">'[36]Estructuras Concreto'!$D$130</definedName>
    <definedName name="ASTS">'[36]Estructuras Concreto'!$D$19</definedName>
    <definedName name="ASTS60kv" localSheetId="1">'[43]Estructuras Concreto'!#REF!</definedName>
    <definedName name="ASTS60kv">'[43]Estructuras Concreto'!#REF!</definedName>
    <definedName name="ASTSEC">'[36]Estructuras Concreto'!$D$86</definedName>
    <definedName name="ASTT">'[36]Estructuras Concreto'!$D$30</definedName>
    <definedName name="ASTTC">'[36]Estructuras Concreto'!$D$108</definedName>
    <definedName name="ASTTC60" localSheetId="1">'[43]Estructuras Concreto'!#REF!</definedName>
    <definedName name="ASTTC60">'[43]Estructuras Concreto'!#REF!</definedName>
    <definedName name="ASTTO" localSheetId="1">#REF!</definedName>
    <definedName name="ASTTO">#REF!</definedName>
    <definedName name="ASTTT">'[36]Estructuras Concreto'!$D$41</definedName>
    <definedName name="ASTTT2">'[36]Estructuras Concreto'!$D$119</definedName>
    <definedName name="At" localSheetId="1">#REF!</definedName>
    <definedName name="At">#REF!</definedName>
    <definedName name="AtapaC">'[36]Estructuras Concreto'!$D$254</definedName>
    <definedName name="AtapaC2" localSheetId="1">#REF!</definedName>
    <definedName name="AtapaC2">#REF!</definedName>
    <definedName name="Atbd2" localSheetId="1">#REF!</definedName>
    <definedName name="Atbd2">#REF!</definedName>
    <definedName name="Atbd4" localSheetId="1">#REF!</definedName>
    <definedName name="Atbd4">#REF!</definedName>
    <definedName name="Atbd6">'[36]Estructuras Concreto'!$D$241</definedName>
    <definedName name="ATC">'[36]Estructuras Concreto'!$D$105</definedName>
    <definedName name="AtcC">'[36]Estructuras Concreto'!$D$199</definedName>
    <definedName name="AtcC1">'[36]Estructuras Concreto'!$D$215</definedName>
    <definedName name="AtcC2" localSheetId="1">#REF!</definedName>
    <definedName name="AtcC2">#REF!</definedName>
    <definedName name="ATO" localSheetId="1">#REF!</definedName>
    <definedName name="ATO">#REF!</definedName>
    <definedName name="ATR">'[12]Datos Generales'!$B$15</definedName>
    <definedName name="ATT">'[36]Estructuras Concreto'!$D$38</definedName>
    <definedName name="AttrRange" localSheetId="1">#REF!</definedName>
    <definedName name="AttrRange">#REF!</definedName>
    <definedName name="attrRange_Q" localSheetId="1">#REF!</definedName>
    <definedName name="attrRange_Q">#REF!</definedName>
    <definedName name="au" localSheetId="1">#REF!</definedName>
    <definedName name="au">#REF!</definedName>
    <definedName name="Àü">#N/A</definedName>
    <definedName name="AUIT">'[59]PRESUPUESTOS Escenario Optimist'!$R$73</definedName>
    <definedName name="Aumento">'[82]Vía de Acceso'!$O$7</definedName>
    <definedName name="aur" localSheetId="1">#REF!</definedName>
    <definedName name="aur">#REF!</definedName>
    <definedName name="Aut" localSheetId="1">#REF!</definedName>
    <definedName name="Aut">#REF!</definedName>
    <definedName name="AUTO" localSheetId="1">#REF!</definedName>
    <definedName name="AUTO">#REF!</definedName>
    <definedName name="auto1" localSheetId="1">#REF!</definedName>
    <definedName name="auto1">#REF!</definedName>
    <definedName name="auto2" localSheetId="1">#REF!</definedName>
    <definedName name="auto2">#REF!</definedName>
    <definedName name="autoexec" localSheetId="1">#REF!</definedName>
    <definedName name="autoexec">#REF!</definedName>
    <definedName name="aux" localSheetId="1">#REF!</definedName>
    <definedName name="aux">#REF!</definedName>
    <definedName name="AUXILIARES">[83]AUXILIARES!$A$2:$A$4</definedName>
    <definedName name="AUXILIARESTOTAL">[83]AUXILIARES!$A$2:$D$4</definedName>
    <definedName name="auxilio">[84]Hoja2!$B$34</definedName>
    <definedName name="av" localSheetId="1">#REF!</definedName>
    <definedName name="av">#REF!</definedName>
    <definedName name="AV.1" localSheetId="1">#REF!</definedName>
    <definedName name="AV.1">#REF!</definedName>
    <definedName name="AV_1">#N/A</definedName>
    <definedName name="AVAC">'[36]Estructuras Concreto'!$D$343</definedName>
    <definedName name="AvbT">'[36]Estructuras Concreto'!$D$148</definedName>
    <definedName name="AVC" localSheetId="1">#REF!</definedName>
    <definedName name="AVC">#REF!</definedName>
    <definedName name="AvcT">'[36]Estructuras Concreto'!$D$139</definedName>
    <definedName name="AvcTc">'[36]Estructuras Concreto'!$D$178</definedName>
    <definedName name="AvcTZ" localSheetId="1">'[36]Estructuras Concreto'!#REF!</definedName>
    <definedName name="AvcTZ">'[36]Estructuras Concreto'!#REF!</definedName>
    <definedName name="AVIGA" localSheetId="1">#REF!</definedName>
    <definedName name="AVIGA">#REF!</definedName>
    <definedName name="AvITZ" localSheetId="1">'[43]Estructuras Concreto'!#REF!</definedName>
    <definedName name="AvITZ">'[43]Estructuras Concreto'!#REF!</definedName>
    <definedName name="AvlT">'[36]Estructuras Concreto'!$D$140</definedName>
    <definedName name="AvlTZ" localSheetId="1">'[36]Estructuras Concreto'!#REF!</definedName>
    <definedName name="AvlTZ">'[36]Estructuras Concreto'!#REF!</definedName>
    <definedName name="AvtT">'[36]Estructuras Concreto'!$D$141</definedName>
    <definedName name="AvtTZ" localSheetId="1">'[36]Estructuras Concreto'!#REF!</definedName>
    <definedName name="AvtTZ">'[36]Estructuras Concreto'!#REF!</definedName>
    <definedName name="ax" localSheetId="1">#REF!</definedName>
    <definedName name="ax">#REF!</definedName>
    <definedName name="Ay" localSheetId="1">#REF!</definedName>
    <definedName name="Ay">#REF!</definedName>
    <definedName name="ayu">'[85]MANO DE OBRA'!$D$10</definedName>
    <definedName name="AYUDA">[34]BASE!$D$12</definedName>
    <definedName name="AYUDA_">[64]BASE!$D$12</definedName>
    <definedName name="AyudanteHR">[86]F.Prestacional!$E$11</definedName>
    <definedName name="AYUDR">[34]BASE!$D$13</definedName>
    <definedName name="AZC">'[36]Estructuras Concreto'!$D$336</definedName>
    <definedName name="B">[87]RESUMEN!$D$35</definedName>
    <definedName name="B.DATOS">[10]BS.DATOS!$B$5:$N$30</definedName>
    <definedName name="B.T1" localSheetId="1">#REF!</definedName>
    <definedName name="B.T1">#REF!</definedName>
    <definedName name="B_1" localSheetId="1">#REF!</definedName>
    <definedName name="B_1">#REF!</definedName>
    <definedName name="B_FLG" localSheetId="1">#REF!</definedName>
    <definedName name="B_FLG">#REF!</definedName>
    <definedName name="B_impresión_IM" localSheetId="1">#REF!</definedName>
    <definedName name="B_impresión_IM">#REF!</definedName>
    <definedName name="B_T1" localSheetId="1">#REF!</definedName>
    <definedName name="B_T1">#REF!</definedName>
    <definedName name="B10512." localSheetId="1">#REF!</definedName>
    <definedName name="B10512.">#REF!</definedName>
    <definedName name="B13.120" localSheetId="1">#REF!</definedName>
    <definedName name="B13.120">#REF!</definedName>
    <definedName name="B15138." localSheetId="1">'[42]APU  ADICIONALES'!#REF!</definedName>
    <definedName name="B15138.">'[42]APU  ADICIONALES'!#REF!</definedName>
    <definedName name="B15177anclaje" localSheetId="1">'[42]APU  ADICIONALES'!#REF!</definedName>
    <definedName name="B15177anclaje">'[42]APU  ADICIONALES'!#REF!</definedName>
    <definedName name="B35.62" localSheetId="1">#REF!</definedName>
    <definedName name="B35.62">#REF!</definedName>
    <definedName name="B60PR" localSheetId="1">'[43]Estructuras Concreto'!#REF!</definedName>
    <definedName name="B60PR">'[43]Estructuras Concreto'!#REF!</definedName>
    <definedName name="Ba" localSheetId="1">#REF!</definedName>
    <definedName name="Ba">#REF!</definedName>
    <definedName name="back_pressure" localSheetId="1">#REF!</definedName>
    <definedName name="back_pressure">#REF!</definedName>
    <definedName name="BAJA" localSheetId="1">#REF!</definedName>
    <definedName name="BAJA">#REF!</definedName>
    <definedName name="ball" localSheetId="1">#REF!</definedName>
    <definedName name="ball">#REF!</definedName>
    <definedName name="Ballincourt">'[88]REF - Listas'!$B$13:$B$23</definedName>
    <definedName name="band">[46]PrecRec!$D$54</definedName>
    <definedName name="Banda2" localSheetId="1">#REF!</definedName>
    <definedName name="Banda2">#REF!</definedName>
    <definedName name="Banda2a" localSheetId="1">#REF!</definedName>
    <definedName name="Banda2a">#REF!</definedName>
    <definedName name="bandera" localSheetId="1">#REF!</definedName>
    <definedName name="bandera">#REF!</definedName>
    <definedName name="Base" localSheetId="1">#REF!</definedName>
    <definedName name="Base">#REF!</definedName>
    <definedName name="Base_datos_IM" localSheetId="1">#REF!</definedName>
    <definedName name="Base_datos_IM">#REF!</definedName>
    <definedName name="base_datos_t45" localSheetId="1">[89]CALIDAD!#REF!</definedName>
    <definedName name="base_datos_t45">[89]CALIDAD!#REF!</definedName>
    <definedName name="Base_Mat" localSheetId="1">#REF!</definedName>
    <definedName name="Base_Mat">#REF!</definedName>
    <definedName name="Base_MO" localSheetId="1">#REF!</definedName>
    <definedName name="Base_MO">#REF!</definedName>
    <definedName name="Base_Precios">[44]PRECIOS!$B$1:$D$65536</definedName>
    <definedName name="base_VaR" localSheetId="1">#REF!</definedName>
    <definedName name="base_VaR">#REF!</definedName>
    <definedName name="BaseDate">[90]Parameters!$D$17</definedName>
    <definedName name="BaseDatos_Ore1" localSheetId="1">'[91]BD100-45'!#REF!</definedName>
    <definedName name="BaseDatos_Ore1">'[91]BD100-45'!#REF!</definedName>
    <definedName name="BaseDatos_T831" localSheetId="1">'[92]BD100-45-P1'!#REF!</definedName>
    <definedName name="BaseDatos_T831">'[92]BD100-45-P1'!#REF!</definedName>
    <definedName name="_xlnm.Database" localSheetId="1">#REF!</definedName>
    <definedName name="_xlnm.Database">#REF!</definedName>
    <definedName name="BASEG">[34]BASE!$D$54</definedName>
    <definedName name="BaseGeneral" localSheetId="1">#REF!</definedName>
    <definedName name="BaseGeneral">#REF!</definedName>
    <definedName name="BasePeriod" localSheetId="1">#REF!</definedName>
    <definedName name="BasePeriod">#REF!</definedName>
    <definedName name="baul" localSheetId="1">OBRA!ERR</definedName>
    <definedName name="baul">[0]!ERR</definedName>
    <definedName name="bb" localSheetId="1">#REF!</definedName>
    <definedName name="bb">#REF!</definedName>
    <definedName name="bbb" localSheetId="1">#REF!</definedName>
    <definedName name="bbb">#REF!</definedName>
    <definedName name="Bc" localSheetId="1">#REF!</definedName>
    <definedName name="Bc">#REF!</definedName>
    <definedName name="Bd" localSheetId="1">#REF!</definedName>
    <definedName name="Bd">#REF!</definedName>
    <definedName name="Bd__2" localSheetId="1">#REF!</definedName>
    <definedName name="Bd__2">#REF!</definedName>
    <definedName name="Bd_2" localSheetId="1">[93]FACTORES!#REF!</definedName>
    <definedName name="Bd_2">[93]FACTORES!#REF!</definedName>
    <definedName name="BDD" localSheetId="1">#REF!</definedName>
    <definedName name="BDD">#REF!</definedName>
    <definedName name="Be" localSheetId="1">#REF!</definedName>
    <definedName name="Be">#REF!</definedName>
    <definedName name="beneficios">[56]Listado!$AH$2:$AH$3</definedName>
    <definedName name="BETA0" localSheetId="1">#REF!</definedName>
    <definedName name="BETA0">#REF!</definedName>
    <definedName name="BETA1" localSheetId="1">#REF!</definedName>
    <definedName name="BETA1">#REF!</definedName>
    <definedName name="Bf" localSheetId="1">#REF!</definedName>
    <definedName name="Bf">#REF!</definedName>
    <definedName name="bfbfdhfdhdfgh" hidden="1">{#N/A,#N/A,FALSE,"CCTV"}</definedName>
    <definedName name="bfgxddvd" localSheetId="1">#REF!</definedName>
    <definedName name="bfgxddvd">#REF!</definedName>
    <definedName name="Bg" localSheetId="1">#REF!</definedName>
    <definedName name="Bg">#REF!</definedName>
    <definedName name="bgh" localSheetId="1">#REF!</definedName>
    <definedName name="bgh">#REF!</definedName>
    <definedName name="Bh" localSheetId="1">#REF!</definedName>
    <definedName name="Bh">#REF!</definedName>
    <definedName name="bhjk" localSheetId="1">#REF!</definedName>
    <definedName name="bhjk">#REF!</definedName>
    <definedName name="BHT" localSheetId="1">#REF!</definedName>
    <definedName name="BHT">#REF!</definedName>
    <definedName name="BHT_F">#N/A</definedName>
    <definedName name="Bi" localSheetId="1">#REF!</definedName>
    <definedName name="Bi">#REF!</definedName>
    <definedName name="BI60kv" localSheetId="1">'[43]Estructuras Concreto'!#REF!</definedName>
    <definedName name="BI60kv">'[43]Estructuras Concreto'!#REF!</definedName>
    <definedName name="BID" localSheetId="1">[94]EVALPRO!#REF!</definedName>
    <definedName name="BID">[94]EVALPRO!#REF!</definedName>
    <definedName name="bid_expiration" localSheetId="1">#REF!</definedName>
    <definedName name="bid_expiration">#REF!</definedName>
    <definedName name="Bid_Received" localSheetId="1">#REF!</definedName>
    <definedName name="Bid_Received">#REF!</definedName>
    <definedName name="BID_SENT" localSheetId="1">#REF!</definedName>
    <definedName name="BID_SENT">#REF!</definedName>
    <definedName name="Bid1DOD" localSheetId="1">#REF!</definedName>
    <definedName name="Bid1DOD">#REF!</definedName>
    <definedName name="Bid1Ext" localSheetId="1">#REF!</definedName>
    <definedName name="Bid1Ext">#REF!</definedName>
    <definedName name="Bid1Qty" localSheetId="1">#REF!</definedName>
    <definedName name="Bid1Qty">#REF!</definedName>
    <definedName name="Bid1TAC" localSheetId="1">#REF!</definedName>
    <definedName name="Bid1TAC">#REF!</definedName>
    <definedName name="Bid1Unevalcost" localSheetId="1">#REF!</definedName>
    <definedName name="Bid1Unevalcost">#REF!</definedName>
    <definedName name="Bid1UNIT" localSheetId="1">#REF!</definedName>
    <definedName name="Bid1UNIT">#REF!</definedName>
    <definedName name="Bid2DOD" localSheetId="1">#REF!</definedName>
    <definedName name="Bid2DOD">#REF!</definedName>
    <definedName name="Bid2Ext" localSheetId="1">#REF!</definedName>
    <definedName name="Bid2Ext">#REF!</definedName>
    <definedName name="Bid2Qty" localSheetId="1">#REF!</definedName>
    <definedName name="Bid2Qty">#REF!</definedName>
    <definedName name="Bid2TAC" localSheetId="1">#REF!</definedName>
    <definedName name="Bid2TAC">#REF!</definedName>
    <definedName name="Bid2Unevalcost" localSheetId="1">#REF!</definedName>
    <definedName name="Bid2Unevalcost">#REF!</definedName>
    <definedName name="Bid2UNIT" localSheetId="1">#REF!</definedName>
    <definedName name="Bid2UNIT">#REF!</definedName>
    <definedName name="Bid3DOD" localSheetId="1">#REF!</definedName>
    <definedName name="Bid3DOD">#REF!</definedName>
    <definedName name="Bid3Ext" localSheetId="1">#REF!</definedName>
    <definedName name="Bid3Ext">#REF!</definedName>
    <definedName name="Bid3Qty" localSheetId="1">#REF!</definedName>
    <definedName name="Bid3Qty">#REF!</definedName>
    <definedName name="Bid3TAC" localSheetId="1">#REF!</definedName>
    <definedName name="Bid3TAC">#REF!</definedName>
    <definedName name="Bid3unevalcost" localSheetId="1">#REF!</definedName>
    <definedName name="Bid3unevalcost">#REF!</definedName>
    <definedName name="Bid3Unit" localSheetId="1">#REF!</definedName>
    <definedName name="Bid3Unit">#REF!</definedName>
    <definedName name="Bid4DOD" localSheetId="1">#REF!</definedName>
    <definedName name="Bid4DOD">#REF!</definedName>
    <definedName name="Bid4Ext" localSheetId="1">#REF!</definedName>
    <definedName name="Bid4Ext">#REF!</definedName>
    <definedName name="Bid4Qty" localSheetId="1">#REF!</definedName>
    <definedName name="Bid4Qty">#REF!</definedName>
    <definedName name="Bid4TAC" localSheetId="1">#REF!</definedName>
    <definedName name="Bid4TAC">#REF!</definedName>
    <definedName name="Bid4unevalcost" localSheetId="1">#REF!</definedName>
    <definedName name="Bid4unevalcost">#REF!</definedName>
    <definedName name="Bid4Unit" localSheetId="1">#REF!</definedName>
    <definedName name="Bid4Unit">#REF!</definedName>
    <definedName name="Bidlist">"List Box 6"</definedName>
    <definedName name="BidRange" localSheetId="1">#REF!</definedName>
    <definedName name="BidRange">#REF!</definedName>
    <definedName name="bienvenido" localSheetId="1">#REF!</definedName>
    <definedName name="bienvenido">#REF!</definedName>
    <definedName name="bimestre">'[95]ESTADO RED'!$E$8</definedName>
    <definedName name="BIN">'[36]Estructuras Concreto'!$D$69</definedName>
    <definedName name="BISCO" localSheetId="1">#REF!</definedName>
    <definedName name="BISCO">#REF!</definedName>
    <definedName name="Bk" localSheetId="1">#REF!</definedName>
    <definedName name="Bk">#REF!</definedName>
    <definedName name="bl" localSheetId="1">#REF!</definedName>
    <definedName name="bl">#REF!</definedName>
    <definedName name="BLOCT">[63]BASE!$D$503</definedName>
    <definedName name="bloque" localSheetId="1">#REF!</definedName>
    <definedName name="bloque">#REF!</definedName>
    <definedName name="BLPH1" hidden="1">#N/A</definedName>
    <definedName name="Bm" localSheetId="1">#REF!</definedName>
    <definedName name="Bm">#REF!</definedName>
    <definedName name="BMBTU">[90]Parameters!$K$18</definedName>
    <definedName name="BMCoalPrice" localSheetId="1">#REF!</definedName>
    <definedName name="BMCoalPrice">#REF!</definedName>
    <definedName name="Bn" localSheetId="1">#REF!</definedName>
    <definedName name="Bn">#REF!</definedName>
    <definedName name="bnm" localSheetId="1">#REF!</definedName>
    <definedName name="bnm">#REF!</definedName>
    <definedName name="BO_ACERO">[55]A!$D$37</definedName>
    <definedName name="BO_ARENA">[55]A!$D$21</definedName>
    <definedName name="BO_CEMENTO">[55]A!$D$27</definedName>
    <definedName name="BO_FORMALETA">[55]A!$D$33</definedName>
    <definedName name="BO_GRAVA">[55]A!$D$24</definedName>
    <definedName name="BO_OTROS">[55]A!$D$30</definedName>
    <definedName name="BO_SUMINISTRO">[55]A!$D$41</definedName>
    <definedName name="BOBCAT" localSheetId="1">#REF!</definedName>
    <definedName name="BOBCAT">#REF!</definedName>
    <definedName name="bolívar" localSheetId="1">#REF!</definedName>
    <definedName name="bolívar">#REF!</definedName>
    <definedName name="BOLT" localSheetId="1">#REF!</definedName>
    <definedName name="BOLT">#REF!</definedName>
    <definedName name="BOMB2">#N/A</definedName>
    <definedName name="BOMBA">[34]BASE!$D$487</definedName>
    <definedName name="BOMBAS">#N/A</definedName>
    <definedName name="BOMBASTABLA2.2" localSheetId="1">#REF!</definedName>
    <definedName name="BOMBASTABLA2.2">#REF!</definedName>
    <definedName name="BOMBEOALCANTARILLADOTABLA1.9">'[10]INFORMACIÓN REFERENCIA'!$B$415:$N$426</definedName>
    <definedName name="bonny">[40]APU!$G$1181</definedName>
    <definedName name="bonny2">[40]APU!$G$3251</definedName>
    <definedName name="BOQ" localSheetId="1">#REF!</definedName>
    <definedName name="BOQ">#REF!</definedName>
    <definedName name="BORDE1" localSheetId="1">'[2]APU PVC'!#REF!</definedName>
    <definedName name="BORDE1">'[2]APU PVC'!#REF!</definedName>
    <definedName name="BORDE2" localSheetId="1">'[2]APU PVC'!#REF!</definedName>
    <definedName name="BORDE2">'[2]APU PVC'!#REF!</definedName>
    <definedName name="BORDE3" localSheetId="1">#REF!</definedName>
    <definedName name="BORDE3">#REF!</definedName>
    <definedName name="Bordevia" localSheetId="1">#REF!</definedName>
    <definedName name="Bordevia">#REF!</definedName>
    <definedName name="BorraR" localSheetId="1">#REF!</definedName>
    <definedName name="BorraR">#REF!</definedName>
    <definedName name="BOSS" localSheetId="1">#REF!</definedName>
    <definedName name="BOSS">#REF!</definedName>
    <definedName name="BOTAD">[34]BASE!$D$498</definedName>
    <definedName name="BOTADA" localSheetId="1">#REF!</definedName>
    <definedName name="BOTADA">#REF!</definedName>
    <definedName name="BOTES">[34]BASE!$D$507</definedName>
    <definedName name="BP">'[36]Estructuras Concreto'!$D$46</definedName>
    <definedName name="BPOR" localSheetId="1">#REF!</definedName>
    <definedName name="BPOR">#REF!</definedName>
    <definedName name="BPOR2">'[36]Estructuras Concreto'!$D$269</definedName>
    <definedName name="BPOR3">'[36]Estructuras Concreto'!$D$392</definedName>
    <definedName name="BPSRate_Month" localSheetId="1">#REF!</definedName>
    <definedName name="BPSRate_Month">#REF!</definedName>
    <definedName name="BQ238em237" localSheetId="1">'[96]Cant Obra'!#REF!</definedName>
    <definedName name="BQ238em237">'[96]Cant Obra'!#REF!</definedName>
    <definedName name="Breaker_Indus.Merlin_G.3x150A" localSheetId="1">'[72]L. MAT.'!#REF!</definedName>
    <definedName name="Breaker_Indus.Merlin_G.3x150A">'[72]L. MAT.'!#REF!</definedName>
    <definedName name="Brida" localSheetId="1">#REF!</definedName>
    <definedName name="Brida">#REF!</definedName>
    <definedName name="Brilladora" localSheetId="1">'[72]L. MAT.'!#REF!</definedName>
    <definedName name="Brilladora">'[72]L. MAT.'!#REF!</definedName>
    <definedName name="BRKRKRTDKDK" localSheetId="1">#REF!</definedName>
    <definedName name="BRKRKRTDKDK">#REF!</definedName>
    <definedName name="BROCH" localSheetId="1">#REF!</definedName>
    <definedName name="BROCH">#REF!</definedName>
    <definedName name="BS">'[36]Estructuras Concreto'!$D$13</definedName>
    <definedName name="BS_Data_Col" localSheetId="1" hidden="1">#REF!</definedName>
    <definedName name="BS_Data_Col" hidden="1">#REF!</definedName>
    <definedName name="BS60kv" localSheetId="1">'[43]Estructuras Concreto'!#REF!</definedName>
    <definedName name="BS60kv">'[43]Estructuras Concreto'!#REF!</definedName>
    <definedName name="BSEC">'[36]Estructuras Concreto'!$D$80</definedName>
    <definedName name="BSpb" localSheetId="1" hidden="1">#REF!</definedName>
    <definedName name="BSpb" hidden="1">#REF!</definedName>
    <definedName name="BT">'[36]Estructuras Concreto'!$D$24</definedName>
    <definedName name="BTC">'[36]Estructuras Concreto'!$D$102</definedName>
    <definedName name="BTO" localSheetId="1">#REF!</definedName>
    <definedName name="BTO">#REF!</definedName>
    <definedName name="BTP" localSheetId="1">#REF!</definedName>
    <definedName name="BTP">#REF!</definedName>
    <definedName name="BTT">'[36]Estructuras Concreto'!$D$35</definedName>
    <definedName name="BUDGET" localSheetId="1">#REF!</definedName>
    <definedName name="BUDGET">#REF!</definedName>
    <definedName name="BUDGET_VALUE" localSheetId="1">#REF!</definedName>
    <definedName name="BUDGET_VALUE">#REF!</definedName>
    <definedName name="budgeted" localSheetId="1">#REF!</definedName>
    <definedName name="budgeted">#REF!</definedName>
    <definedName name="BuiltIn_Print_Area" localSheetId="1">#REF!</definedName>
    <definedName name="BuiltIn_Print_Area">#REF!</definedName>
    <definedName name="BuiltIn_Print_Area___0" localSheetId="1">#REF!</definedName>
    <definedName name="BuiltIn_Print_Area___0">#REF!</definedName>
    <definedName name="BuiltIn_Print_Area___0___0" localSheetId="1">#REF!</definedName>
    <definedName name="BuiltIn_Print_Area___0___0">#REF!</definedName>
    <definedName name="BuiltIn_Print_Area___0___0___0" localSheetId="1">#REF!</definedName>
    <definedName name="BuiltIn_Print_Area___0___0___0">#REF!</definedName>
    <definedName name="BuiltIn_Print_Area___0_7" localSheetId="1">'[97]Form5 _Pág_ 2'!#REF!</definedName>
    <definedName name="BuiltIn_Print_Area___0_7">'[97]Form5 _Pág_ 2'!#REF!</definedName>
    <definedName name="BuiltIn_Print_Area_7" localSheetId="1">'[97]Form5 _Pág_ 1'!#REF!</definedName>
    <definedName name="BuiltIn_Print_Area_7">'[97]Form5 _Pág_ 1'!#REF!</definedName>
    <definedName name="BuiltIn_Print_Titles" localSheetId="1">#REF!</definedName>
    <definedName name="BuiltIn_Print_Titles">#REF!</definedName>
    <definedName name="buld">[46]PrecRec!$D$7</definedName>
    <definedName name="BULL" localSheetId="1">#REF!</definedName>
    <definedName name="BULL">#REF!</definedName>
    <definedName name="BULLDOZ" localSheetId="1">#REF!</definedName>
    <definedName name="BULLDOZ">#REF!</definedName>
    <definedName name="burr">[85]EQUIPO!$D$21</definedName>
    <definedName name="BUSQUEDA1">'[98]Dep y Mun'!$AW$2:$AY$131</definedName>
    <definedName name="BUSQUEDEPTO">'[98]Dep y Mun'!$BA$2:$BC$34</definedName>
    <definedName name="BUSQUEDEPTO1">'[98]Dep y Mun'!$BB$2:$BB$34</definedName>
    <definedName name="BUSQUEMUNI1">'[98]Dep y Mun'!$AX$2:$AX$131</definedName>
    <definedName name="butterfly" localSheetId="1">#REF!</definedName>
    <definedName name="butterfly">#REF!</definedName>
    <definedName name="Button_3">"vlvlist_vlvlist_List"</definedName>
    <definedName name="bw" localSheetId="1">#REF!</definedName>
    <definedName name="bw">#REF!</definedName>
    <definedName name="byhyj" localSheetId="1">#REF!</definedName>
    <definedName name="byhyj">#REF!</definedName>
    <definedName name="BytMesInicioInctoMmto" localSheetId="1">#REF!</definedName>
    <definedName name="BytMesInicioInctoMmto">#REF!</definedName>
    <definedName name="C.1" localSheetId="1">#REF!</definedName>
    <definedName name="C.1">#REF!</definedName>
    <definedName name="C.10" localSheetId="1">#REF!</definedName>
    <definedName name="C.10">#REF!</definedName>
    <definedName name="C.11" localSheetId="1">#REF!</definedName>
    <definedName name="C.11">#REF!</definedName>
    <definedName name="C.2" localSheetId="1">#REF!</definedName>
    <definedName name="C.2">#REF!</definedName>
    <definedName name="C.3" localSheetId="1">#REF!</definedName>
    <definedName name="C.3">#REF!</definedName>
    <definedName name="C.4" localSheetId="1">#REF!</definedName>
    <definedName name="C.4">#REF!</definedName>
    <definedName name="C.5" localSheetId="1">#REF!</definedName>
    <definedName name="C.5">#REF!</definedName>
    <definedName name="C.6" localSheetId="1">#REF!</definedName>
    <definedName name="C.6">#REF!</definedName>
    <definedName name="C.7" localSheetId="1">#REF!</definedName>
    <definedName name="C.7">#REF!</definedName>
    <definedName name="C.8" localSheetId="1">#REF!</definedName>
    <definedName name="C.8">#REF!</definedName>
    <definedName name="C.9" localSheetId="1">#REF!</definedName>
    <definedName name="C.9">#REF!</definedName>
    <definedName name="C.CLAV" localSheetId="1">#REF!</definedName>
    <definedName name="C.CLAV">#REF!</definedName>
    <definedName name="C.FON" localSheetId="1">#REF!</definedName>
    <definedName name="C.FON">#REF!</definedName>
    <definedName name="C.LOM" localSheetId="1">#REF!</definedName>
    <definedName name="C.LOM">#REF!</definedName>
    <definedName name="C.RAS" localSheetId="1">#REF!</definedName>
    <definedName name="C.RAS">#REF!</definedName>
    <definedName name="C.TERR" localSheetId="1">#REF!</definedName>
    <definedName name="C.TERR">#REF!</definedName>
    <definedName name="C_" localSheetId="1">#REF!</definedName>
    <definedName name="C_">#REF!</definedName>
    <definedName name="C_BK" localSheetId="1">#REF!</definedName>
    <definedName name="C_BK">#REF!</definedName>
    <definedName name="C_DP" localSheetId="1">#REF!</definedName>
    <definedName name="C_DP">#REF!</definedName>
    <definedName name="C_EX" localSheetId="1">#REF!</definedName>
    <definedName name="C_EX">#REF!</definedName>
    <definedName name="C_HC" localSheetId="1">#REF!</definedName>
    <definedName name="C_HC">#REF!</definedName>
    <definedName name="C_LOM" localSheetId="1">#REF!</definedName>
    <definedName name="C_LOM">#REF!</definedName>
    <definedName name="C_min">[28]D_AWG!$H$40</definedName>
    <definedName name="C0NC212" localSheetId="1">#REF!</definedName>
    <definedName name="C0NC212">#REF!</definedName>
    <definedName name="C90445L" localSheetId="1">#REF!</definedName>
    <definedName name="C90445L">#REF!</definedName>
    <definedName name="Ca" localSheetId="1">#REF!</definedName>
    <definedName name="Ca">#REF!</definedName>
    <definedName name="ÇÃ">#N/A</definedName>
    <definedName name="caa" localSheetId="1">#REF!</definedName>
    <definedName name="caa">#REF!</definedName>
    <definedName name="CAB">#N/A</definedName>
    <definedName name="CABAL" localSheetId="1">#REF!</definedName>
    <definedName name="CABAL">#REF!</definedName>
    <definedName name="CABCELAR" hidden="1">{#N/A,#N/A,FALSE,"Costos Productos 6A";#N/A,#N/A,FALSE,"Costo Unitario Total H-94-12"}</definedName>
    <definedName name="Cabezas" localSheetId="1">#REF!</definedName>
    <definedName name="Cabezas">#REF!</definedName>
    <definedName name="caja" localSheetId="1">#REF!,#REF!,#REF!,#REF!,#REF!</definedName>
    <definedName name="caja">#REF!,#REF!,#REF!,#REF!,#REF!</definedName>
    <definedName name="CAJAC" localSheetId="1">#REF!</definedName>
    <definedName name="CAJAC">#REF!</definedName>
    <definedName name="cajainver" localSheetId="1">#REF!</definedName>
    <definedName name="cajainver">#REF!</definedName>
    <definedName name="CAJAV" localSheetId="1">#REF!</definedName>
    <definedName name="CAJAV">#REF!</definedName>
    <definedName name="CAJMI" localSheetId="1">#REF!</definedName>
    <definedName name="CAJMI">#REF!</definedName>
    <definedName name="CalcAgencyPrice" localSheetId="1">#REF!</definedName>
    <definedName name="CalcAgencyPrice">#REF!</definedName>
    <definedName name="CALCULAR" localSheetId="1">#REF!</definedName>
    <definedName name="CALCULAR">#REF!</definedName>
    <definedName name="CALCULO" localSheetId="1">'[10]CALCULO POI'!#REF!</definedName>
    <definedName name="CALCULO">'[10]CALCULO POI'!#REF!</definedName>
    <definedName name="calculopozo1" localSheetId="1">'[10]CALCULO POI'!#REF!</definedName>
    <definedName name="calculopozo1">'[10]CALCULO POI'!#REF!</definedName>
    <definedName name="CALCULOPOZOS" localSheetId="1">'[10]CALCULO POI'!#REF!</definedName>
    <definedName name="CALCULOPOZOS">'[10]CALCULO POI'!#REF!</definedName>
    <definedName name="calculopozos1">'[10]CALCULO POI'!$B$120:$C$154</definedName>
    <definedName name="CALCULOS">'[10]CALCULO POI'!$B$118:$CV$154</definedName>
    <definedName name="CALCULOSALCANTARILLADO">'[10]CALCULO POI'!$B$324:$BP$360</definedName>
    <definedName name="CALE" localSheetId="1">'[99]Datos del 2005 CONTRATO'!#REF!</definedName>
    <definedName name="CALE">'[99]Datos del 2005 CONTRATO'!#REF!</definedName>
    <definedName name="CALEND" localSheetId="1">'[99]Datos del 2005 CONTRATO'!#REF!</definedName>
    <definedName name="CALEND">'[99]Datos del 2005 CONTRATO'!#REF!</definedName>
    <definedName name="CALENDA" localSheetId="1">'[99]Datos del 2005 CONTRATO'!#REF!</definedName>
    <definedName name="CALENDA">'[99]Datos del 2005 CONTRATO'!#REF!</definedName>
    <definedName name="Calendar" localSheetId="1">'[99]Datos del 2005 CONTRATO'!#REF!</definedName>
    <definedName name="Calendar">'[99]Datos del 2005 CONTRATO'!#REF!</definedName>
    <definedName name="CALENDARIO" localSheetId="1">'[99]Datos del 2005 CONTRATO'!#REF!</definedName>
    <definedName name="CALENDARIO">'[99]Datos del 2005 CONTRATO'!#REF!</definedName>
    <definedName name="Caliche" localSheetId="1">#REF!</definedName>
    <definedName name="Caliche">#REF!</definedName>
    <definedName name="CalP" localSheetId="1">'[10]CALCULO POI'!#REF!</definedName>
    <definedName name="CalP">'[10]CALCULO POI'!#REF!</definedName>
    <definedName name="CAM" localSheetId="1">#REF!</definedName>
    <definedName name="CAM">#REF!</definedName>
    <definedName name="CAM_CAIDA" localSheetId="1">#REF!</definedName>
    <definedName name="CAM_CAIDA">#REF!</definedName>
    <definedName name="cambio">'[100]PSM05-055'!$C$289</definedName>
    <definedName name="CANAL" localSheetId="1">#REF!</definedName>
    <definedName name="CANAL">#REF!</definedName>
    <definedName name="cang">[46]PrecRec!$D$16</definedName>
    <definedName name="CANGU">[34]BASE!$D$466</definedName>
    <definedName name="CANGURO" localSheetId="1">#REF!</definedName>
    <definedName name="CANGURO">#REF!</definedName>
    <definedName name="CanonesMedida" localSheetId="1">#REF!</definedName>
    <definedName name="CanonesMedida">#REF!</definedName>
    <definedName name="CanonFcro" localSheetId="1">#REF!</definedName>
    <definedName name="CanonFcro">#REF!</definedName>
    <definedName name="CanonImpuestos" localSheetId="1">#REF!</definedName>
    <definedName name="CanonImpuestos">#REF!</definedName>
    <definedName name="CanonMedidaEspecial" localSheetId="1">#REF!</definedName>
    <definedName name="CanonMedidaEspecial">#REF!</definedName>
    <definedName name="CanonMmto" localSheetId="1">#REF!</definedName>
    <definedName name="CanonMmto">#REF!</definedName>
    <definedName name="CanonSeguro" localSheetId="1">#REF!</definedName>
    <definedName name="CanonSeguro">#REF!</definedName>
    <definedName name="CanonSoat" localSheetId="1">#REF!</definedName>
    <definedName name="CanonSoat">#REF!</definedName>
    <definedName name="CanonTotal" localSheetId="1">#REF!</definedName>
    <definedName name="CanonTotal">#REF!</definedName>
    <definedName name="CanonTramites" localSheetId="1">#REF!</definedName>
    <definedName name="CanonTramites">#REF!</definedName>
    <definedName name="CANT" localSheetId="1">#REF!</definedName>
    <definedName name="CANT">#REF!</definedName>
    <definedName name="CANT_10" localSheetId="1">#REF!</definedName>
    <definedName name="CANT_10">#REF!</definedName>
    <definedName name="CANT_18" localSheetId="1">#REF!</definedName>
    <definedName name="CANT_18">#REF!</definedName>
    <definedName name="CANT_20" localSheetId="1">#REF!</definedName>
    <definedName name="CANT_20">#REF!</definedName>
    <definedName name="CANT_21" localSheetId="1">#REF!</definedName>
    <definedName name="CANT_21">#REF!</definedName>
    <definedName name="CANT_22" localSheetId="1">#REF!</definedName>
    <definedName name="CANT_22">#REF!</definedName>
    <definedName name="CANT_7" localSheetId="1">#REF!</definedName>
    <definedName name="CANT_7">#REF!</definedName>
    <definedName name="CANT_8" localSheetId="1">#REF!</definedName>
    <definedName name="CANT_8">#REF!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ntidad" localSheetId="1">#REF!</definedName>
    <definedName name="Cantidad">#REF!</definedName>
    <definedName name="CANTIDADESDEOBRA">'[10]CALCULO POI'!$B$161:$R$196</definedName>
    <definedName name="CAP" localSheetId="1">#REF!</definedName>
    <definedName name="CAP">#REF!</definedName>
    <definedName name="CAPATAZ_I">"TABLA1"</definedName>
    <definedName name="Capex" localSheetId="1">#REF!</definedName>
    <definedName name="Capex">#REF!</definedName>
    <definedName name="CapexFac">[90]Sensitivities!$I$13</definedName>
    <definedName name="CAPITAL_RESERVA" localSheetId="1">#REF!</definedName>
    <definedName name="CAPITAL_RESERVA">#REF!</definedName>
    <definedName name="CapitalCongelado" localSheetId="1">#REF!</definedName>
    <definedName name="CapitalCongelado">#REF!</definedName>
    <definedName name="Capitalpb" localSheetId="1" hidden="1">#REF!</definedName>
    <definedName name="Capitalpb" hidden="1">#REF!</definedName>
    <definedName name="CapitalStructure" localSheetId="1" hidden="1">#REF!</definedName>
    <definedName name="CapitalStructure" hidden="1">#REF!</definedName>
    <definedName name="CapituloII" localSheetId="1">#REF!</definedName>
    <definedName name="CapituloII">#REF!</definedName>
    <definedName name="CapituloIII" localSheetId="1">#REF!</definedName>
    <definedName name="CapituloIII">#REF!</definedName>
    <definedName name="CapituloIV" localSheetId="1">#REF!</definedName>
    <definedName name="CapituloIV">#REF!</definedName>
    <definedName name="capt">[46]PrecRec!$D$52</definedName>
    <definedName name="CapTarget" localSheetId="1">#REF!</definedName>
    <definedName name="CapTarget">#REF!</definedName>
    <definedName name="CapTotalCol" localSheetId="1">#REF!</definedName>
    <definedName name="CapTotalCol">#REF!</definedName>
    <definedName name="car">[85]EQUIPO!$D$17</definedName>
    <definedName name="CARACTERISTICAS" localSheetId="1">#REF!</definedName>
    <definedName name="CARACTERISTICAS">#REF!</definedName>
    <definedName name="CARBON" localSheetId="1">'[101]BASE DE DATOS ORIG'!#REF!</definedName>
    <definedName name="CARBON">'[101]BASE DE DATOS ORIG'!#REF!</definedName>
    <definedName name="CARCAT">'[36]Estructuras Concreto'!$D$187</definedName>
    <definedName name="carg">[46]PrecRec!$D$8</definedName>
    <definedName name="CARGA">#N/A</definedName>
    <definedName name="CARGAD" localSheetId="1">#REF!</definedName>
    <definedName name="CARGAD">#REF!</definedName>
    <definedName name="CARGADOR">[77]EQUIPO!$D$17</definedName>
    <definedName name="cargas">[102]PRESUPUESTOS!$S$5</definedName>
    <definedName name="CARGO" localSheetId="1">#REF!</definedName>
    <definedName name="CARGO">#REF!</definedName>
    <definedName name="CARGUER">[103]BASE!$D$392</definedName>
    <definedName name="CARLOS" localSheetId="1">#REF!</definedName>
    <definedName name="CARLOS">#REF!</definedName>
    <definedName name="carr">[85]EQUIPO!$D$16</definedName>
    <definedName name="CARRETERA" localSheetId="1">#REF!</definedName>
    <definedName name="CARRETERA">#REF!</definedName>
    <definedName name="CARRO" localSheetId="1">#REF!</definedName>
    <definedName name="CARRO">#REF!</definedName>
    <definedName name="CARROTANQUE">[77]EQUIPO!$D$16</definedName>
    <definedName name="CARRTA" localSheetId="1">#REF!</definedName>
    <definedName name="CARRTA">#REF!</definedName>
    <definedName name="CART">'[36]Estructuras Concreto'!$D$157</definedName>
    <definedName name="CARTZ" localSheetId="1">'[36]Estructuras Concreto'!#REF!</definedName>
    <definedName name="CARTZ">'[36]Estructuras Concreto'!#REF!</definedName>
    <definedName name="Casa">[100]Hoja1!$A$4:$F$211</definedName>
    <definedName name="CASA1" localSheetId="1">#REF!</definedName>
    <definedName name="CASA1">#REF!</definedName>
    <definedName name="Case" localSheetId="1">'[58]INGRESOS - COP'!#REF!</definedName>
    <definedName name="Case">'[58]INGRESOS - COP'!#REF!</definedName>
    <definedName name="Cashpb" localSheetId="1" hidden="1">#REF!</definedName>
    <definedName name="Cashpb" hidden="1">#REF!</definedName>
    <definedName name="CASQ" localSheetId="1">[104]FACTORES!#REF!</definedName>
    <definedName name="CASQ">[104]FACTORES!#REF!</definedName>
    <definedName name="cat">[105]Parameters!$I$31</definedName>
    <definedName name="Cat1Life">[106]Parameters!$I$31</definedName>
    <definedName name="Cat1Rate">[106]Parameters!$J$31</definedName>
    <definedName name="Cat1Salvage">[90]Deprec!$H$58</definedName>
    <definedName name="Cat2Life">[107]Index!$T$66</definedName>
    <definedName name="Cat2Rate">[107]Index!$U$66</definedName>
    <definedName name="Cat2Salvage" localSheetId="1">#REF!</definedName>
    <definedName name="Cat2Salvage">#REF!</definedName>
    <definedName name="Cat3Life">[106]Parameters!$I$33</definedName>
    <definedName name="Cat3Rate">[106]Parameters!$J$33</definedName>
    <definedName name="Cat3Salvage">[90]Deprec!$H$132</definedName>
    <definedName name="Cat4Life">[106]Parameters!$I$34</definedName>
    <definedName name="Cat4Rate">[106]Parameters!$J$34</definedName>
    <definedName name="Cat4Salvage">[90]Deprec!$H$132</definedName>
    <definedName name="cata" localSheetId="1">'[2]APU PVC'!#REF!</definedName>
    <definedName name="cata">'[2]APU PVC'!#REF!</definedName>
    <definedName name="categoria" localSheetId="1">#REF!</definedName>
    <definedName name="categoria">#REF!</definedName>
    <definedName name="Category_All" localSheetId="1">#REF!</definedName>
    <definedName name="Category_All">#REF!</definedName>
    <definedName name="CATIN">#N/A</definedName>
    <definedName name="CATJYOU">#N/A</definedName>
    <definedName name="CATREC">#N/A</definedName>
    <definedName name="CATSYU">#N/A</definedName>
    <definedName name="causa" localSheetId="1">#REF!</definedName>
    <definedName name="causa">#REF!</definedName>
    <definedName name="causinver" localSheetId="1">#REF!</definedName>
    <definedName name="causinver">#REF!</definedName>
    <definedName name="CB" localSheetId="1">#REF!</definedName>
    <definedName name="CB">#REF!</definedName>
    <definedName name="cc" localSheetId="1">#REF!</definedName>
    <definedName name="cc">#REF!</definedName>
    <definedName name="CCC" localSheetId="1">#REF!</definedName>
    <definedName name="CCC">#REF!</definedName>
    <definedName name="CCCCCC" localSheetId="1">'[108]A. P. U.'!#REF!</definedName>
    <definedName name="CCCCCC">'[108]A. P. U.'!#REF!</definedName>
    <definedName name="CContLab" localSheetId="1">#REF!</definedName>
    <definedName name="CContLab">#REF!</definedName>
    <definedName name="CContParts" localSheetId="1">#REF!</definedName>
    <definedName name="CContParts">#REF!</definedName>
    <definedName name="ccto210" localSheetId="1">#REF!</definedName>
    <definedName name="ccto210">#REF!</definedName>
    <definedName name="cd" localSheetId="1">#REF!</definedName>
    <definedName name="cd">#REF!</definedName>
    <definedName name="CD454JH" localSheetId="1">#REF!</definedName>
    <definedName name="CD454JH">#REF!</definedName>
    <definedName name="CDCT" localSheetId="1">#REF!</definedName>
    <definedName name="CDCT">#REF!</definedName>
    <definedName name="CDIRECTO" localSheetId="1">#REF!</definedName>
    <definedName name="CDIRECTO">#REF!</definedName>
    <definedName name="Ce" localSheetId="1">#REF!</definedName>
    <definedName name="Ce">#REF!</definedName>
    <definedName name="CEDE">#N/A</definedName>
    <definedName name="CelActiCor" localSheetId="1">#REF!</definedName>
    <definedName name="CelActiCor">#REF!</definedName>
    <definedName name="CelActiNoCor" localSheetId="1">#REF!</definedName>
    <definedName name="CelActiNoCor">#REF!</definedName>
    <definedName name="Celador" localSheetId="1">#REF!</definedName>
    <definedName name="Celador">#REF!</definedName>
    <definedName name="CeldCanti" localSheetId="1">#REF!</definedName>
    <definedName name="CeldCanti">#REF!</definedName>
    <definedName name="CELDVRUNIT1" localSheetId="1">#REF!</definedName>
    <definedName name="CELDVRUNIT1">#REF!</definedName>
    <definedName name="CelOTRINGREGR" localSheetId="1">#REF!</definedName>
    <definedName name="CelOTRINGREGR">#REF!</definedName>
    <definedName name="CelPasCor" localSheetId="1">#REF!</definedName>
    <definedName name="CelPasCor">#REF!</definedName>
    <definedName name="CelPasNoCor" localSheetId="1">#REF!</definedName>
    <definedName name="CelPasNoCor">#REF!</definedName>
    <definedName name="cem">[46]PrecRec!$D$31</definedName>
    <definedName name="CEMEG">[34]BASE!$D$62</definedName>
    <definedName name="CEMENTO">[109]Insum!$A$3:$H$63</definedName>
    <definedName name="Cera_para_pisos" localSheetId="1">'[72]L. MAT.'!#REF!</definedName>
    <definedName name="Cera_para_pisos">'[72]L. MAT.'!#REF!</definedName>
    <definedName name="cert" localSheetId="1">#REF!</definedName>
    <definedName name="cert">#REF!</definedName>
    <definedName name="CESAR" hidden="1">{#N/A,#N/A,FALSE,"Costos Productos 6A";#N/A,#N/A,FALSE,"Costo Unitario Total H-94-12"}</definedName>
    <definedName name="cesped">[46]PrecRec!$D$64</definedName>
    <definedName name="Cf" localSheetId="1">#REF!</definedName>
    <definedName name="Cf">#REF!</definedName>
    <definedName name="cfcffgfgfg" localSheetId="1">#REF!</definedName>
    <definedName name="cfcffgfgfg">#REF!</definedName>
    <definedName name="Cg" localSheetId="1">#REF!</definedName>
    <definedName name="Cg">#REF!</definedName>
    <definedName name="CGET" localSheetId="1">#REF!</definedName>
    <definedName name="CGET">#REF!</definedName>
    <definedName name="CGZNFGMH" localSheetId="1">#REF!</definedName>
    <definedName name="CGZNFGMH">#REF!</definedName>
    <definedName name="Ch" localSheetId="1">#REF!</definedName>
    <definedName name="Ch">#REF!</definedName>
    <definedName name="CH_Infra_Capex">[110]Workings!$H$299:$BR$299</definedName>
    <definedName name="CHACA" hidden="1">#N/A</definedName>
    <definedName name="Change_in_Cash" localSheetId="1" hidden="1">#REF!</definedName>
    <definedName name="Change_in_Cash" hidden="1">#REF!</definedName>
    <definedName name="CHAPA" localSheetId="1">#REF!</definedName>
    <definedName name="CHAPA">#REF!</definedName>
    <definedName name="check" localSheetId="1">#REF!</definedName>
    <definedName name="check">#REF!</definedName>
    <definedName name="Check_to_Cash" localSheetId="1" hidden="1">#REF!</definedName>
    <definedName name="Check_to_Cash" hidden="1">#REF!</definedName>
    <definedName name="chiqui" localSheetId="1">#REF!</definedName>
    <definedName name="chiqui">#REF!</definedName>
    <definedName name="CHP">#N/A</definedName>
    <definedName name="Ci" localSheetId="1">#REF!</definedName>
    <definedName name="Ci">#REF!</definedName>
    <definedName name="CILIND">[111]TUBERIA!$AE$10:$AE$14</definedName>
    <definedName name="CIndPresup" localSheetId="1">#REF!</definedName>
    <definedName name="CIndPresup">#REF!</definedName>
    <definedName name="CIRCUITOS">[112]Circuitos!$C$2:$C$891</definedName>
    <definedName name="civil" localSheetId="1">#REF!</definedName>
    <definedName name="civil">#REF!</definedName>
    <definedName name="Cj" localSheetId="1">#REF!</definedName>
    <definedName name="Cj">#REF!</definedName>
    <definedName name="Ck" localSheetId="1">#REF!</definedName>
    <definedName name="Ck">#REF!</definedName>
    <definedName name="CL" localSheetId="1">#REF!</definedName>
    <definedName name="CL">#REF!</definedName>
    <definedName name="clase" localSheetId="1">#REF!</definedName>
    <definedName name="clase">#REF!</definedName>
    <definedName name="class2">'[88]REF - Listas'!$D$27:$D$28</definedName>
    <definedName name="class3">'[88]REF - Listas'!$F$4:$F$7</definedName>
    <definedName name="classification">'[88]REF - Listas'!$D$15:$D$24</definedName>
    <definedName name="CLAUSULA" localSheetId="1">#REF!</definedName>
    <definedName name="CLAUSULA">#REF!</definedName>
    <definedName name="CLAVO">[34]BASE!$D$76</definedName>
    <definedName name="cldCoordinador">[113]Formato!$J$43</definedName>
    <definedName name="cldDepartamento">[113]Formato!$E$43</definedName>
    <definedName name="cldResumen">[113]Formato!$C$44</definedName>
    <definedName name="Client" localSheetId="1">#REF!</definedName>
    <definedName name="Client">#REF!</definedName>
    <definedName name="Client_name" localSheetId="1">#REF!</definedName>
    <definedName name="Client_name">#REF!</definedName>
    <definedName name="Client_ref_number" localSheetId="1">#REF!</definedName>
    <definedName name="Client_ref_number">#REF!</definedName>
    <definedName name="Cll" localSheetId="1">#REF!</definedName>
    <definedName name="Cll">#REF!</definedName>
    <definedName name="CLube" localSheetId="1">#REF!</definedName>
    <definedName name="CLube">#REF!</definedName>
    <definedName name="Cm" localSheetId="1">#REF!</definedName>
    <definedName name="Cm">#REF!</definedName>
    <definedName name="CMina">[114]Cuentas!$P$11:$P$111</definedName>
    <definedName name="CMMO">[34]BASE!$D$464</definedName>
    <definedName name="CMMOA">[115]BASE!$D$455</definedName>
    <definedName name="cmuooo5" localSheetId="1">#REF!</definedName>
    <definedName name="cmuooo5">#REF!</definedName>
    <definedName name="Cn" localSheetId="1">#REF!</definedName>
    <definedName name="Cn">#REF!</definedName>
    <definedName name="Cñ" localSheetId="1">#REF!</definedName>
    <definedName name="Cñ">#REF!</definedName>
    <definedName name="co" localSheetId="1">#REF!</definedName>
    <definedName name="co">#REF!</definedName>
    <definedName name="CO22JH" localSheetId="1">#REF!</definedName>
    <definedName name="CO22JH">#REF!</definedName>
    <definedName name="CO23JH" localSheetId="1">#REF!</definedName>
    <definedName name="CO23JH">#REF!</definedName>
    <definedName name="CO456JH" localSheetId="1">#REF!</definedName>
    <definedName name="CO456JH">#REF!</definedName>
    <definedName name="CO458JH" localSheetId="1">#REF!</definedName>
    <definedName name="CO458JH">#REF!</definedName>
    <definedName name="CO45S2" localSheetId="1">#REF!</definedName>
    <definedName name="CO45S2">#REF!</definedName>
    <definedName name="CO45S3" localSheetId="1">#REF!</definedName>
    <definedName name="CO45S3">#REF!</definedName>
    <definedName name="CO45S4" localSheetId="1">#REF!</definedName>
    <definedName name="CO45S4">#REF!</definedName>
    <definedName name="CO45S6" localSheetId="1">#REF!</definedName>
    <definedName name="CO45S6">#REF!</definedName>
    <definedName name="CO902JH" localSheetId="1">#REF!</definedName>
    <definedName name="CO902JH">#REF!</definedName>
    <definedName name="CO903JH" localSheetId="1">#REF!</definedName>
    <definedName name="CO903JH">#REF!</definedName>
    <definedName name="CO904JH" localSheetId="1">#REF!</definedName>
    <definedName name="CO904JH">#REF!</definedName>
    <definedName name="CO906JH" localSheetId="1">#REF!</definedName>
    <definedName name="CO906JH">#REF!</definedName>
    <definedName name="CO908JH" localSheetId="1">#REF!</definedName>
    <definedName name="CO908JH">#REF!</definedName>
    <definedName name="CO90P4" localSheetId="1">#REF!</definedName>
    <definedName name="CO90P4">#REF!</definedName>
    <definedName name="CO90S2" localSheetId="1">#REF!</definedName>
    <definedName name="CO90S2">#REF!</definedName>
    <definedName name="CO90S3" localSheetId="1">#REF!</definedName>
    <definedName name="CO90S3">#REF!</definedName>
    <definedName name="CO90S4" localSheetId="1">#REF!</definedName>
    <definedName name="CO90S4">#REF!</definedName>
    <definedName name="CO90S6" localSheetId="1">#REF!</definedName>
    <definedName name="CO90S6">#REF!</definedName>
    <definedName name="CO910JH" localSheetId="1">#REF!</definedName>
    <definedName name="CO910JH">#REF!</definedName>
    <definedName name="COA_51" localSheetId="1">#REF!</definedName>
    <definedName name="COA_51">#REF!</definedName>
    <definedName name="COA_52" localSheetId="1">#REF!</definedName>
    <definedName name="COA_52">#REF!</definedName>
    <definedName name="COA_53" localSheetId="1">#REF!</definedName>
    <definedName name="COA_53">#REF!</definedName>
    <definedName name="COA_54" localSheetId="1">#REF!</definedName>
    <definedName name="COA_54">#REF!</definedName>
    <definedName name="COA_55" localSheetId="1">#REF!</definedName>
    <definedName name="COA_55">#REF!</definedName>
    <definedName name="COA_60" localSheetId="1">#REF!</definedName>
    <definedName name="COA_60">#REF!</definedName>
    <definedName name="COA_70" localSheetId="1">#REF!</definedName>
    <definedName name="COA_70">#REF!</definedName>
    <definedName name="COA_80" localSheetId="1">#REF!</definedName>
    <definedName name="COA_80">#REF!</definedName>
    <definedName name="COA_90" localSheetId="1">#REF!</definedName>
    <definedName name="COA_90">#REF!</definedName>
    <definedName name="COA50A" localSheetId="1">#REF!</definedName>
    <definedName name="COA50A">#REF!</definedName>
    <definedName name="COA50B" localSheetId="1">#REF!</definedName>
    <definedName name="COA50B">#REF!</definedName>
    <definedName name="Coal" localSheetId="1">#REF!</definedName>
    <definedName name="Coal">#REF!</definedName>
    <definedName name="Coal_Closing_Stock" localSheetId="1">[116]INPUT_TEMP!#REF!</definedName>
    <definedName name="Coal_Closing_Stock">[116]INPUT_TEMP!#REF!</definedName>
    <definedName name="Coal_DB" localSheetId="1">#REF!</definedName>
    <definedName name="Coal_DB">#REF!</definedName>
    <definedName name="Coal1" localSheetId="1">#REF!</definedName>
    <definedName name="Coal1">#REF!</definedName>
    <definedName name="Coal2" localSheetId="1">'[107]NPV Summary'!#REF!</definedName>
    <definedName name="Coal2">'[107]NPV Summary'!#REF!</definedName>
    <definedName name="Coal3" localSheetId="1">'[107]NPV Summary'!#REF!</definedName>
    <definedName name="Coal3">'[107]NPV Summary'!#REF!</definedName>
    <definedName name="Coal4" localSheetId="1">#REF!</definedName>
    <definedName name="Coal4">#REF!</definedName>
    <definedName name="CoalFleet" localSheetId="1">#REF!</definedName>
    <definedName name="CoalFleet">#REF!</definedName>
    <definedName name="CoalLoad" localSheetId="1">#REF!</definedName>
    <definedName name="CoalLoad">#REF!</definedName>
    <definedName name="CoalOpCost" localSheetId="1">#REF!</definedName>
    <definedName name="CoalOpCost">#REF!</definedName>
    <definedName name="CoalOverCap" localSheetId="1">#REF!</definedName>
    <definedName name="CoalOverCap">#REF!</definedName>
    <definedName name="CoalPriceFac">[90]Sensitivities!$I$10</definedName>
    <definedName name="CoalRepl" localSheetId="1">#REF!</definedName>
    <definedName name="CoalRepl">#REF!</definedName>
    <definedName name="CoalUtil" localSheetId="1">#REF!</definedName>
    <definedName name="CoalUtil">#REF!</definedName>
    <definedName name="Cod" localSheetId="1">#REF!</definedName>
    <definedName name="Cod">#REF!</definedName>
    <definedName name="codigo">#N/A</definedName>
    <definedName name="codigo_cuadrilla">'[117]LISTADO DE CUADRILLA'!$A$5:$A$65</definedName>
    <definedName name="CODIGO_CUADRILLA2">'[118]LISTADO DE CUADRILLA'!$A$5:$A$65</definedName>
    <definedName name="Codigos">#N/A</definedName>
    <definedName name="CODOS" localSheetId="1">#REF!</definedName>
    <definedName name="CODOS">#REF!</definedName>
    <definedName name="Codos_PVC_3" localSheetId="1">'[72]L. MAT.'!#REF!</definedName>
    <definedName name="Codos_PVC_3">'[72]L. MAT.'!#REF!</definedName>
    <definedName name="coeficienterugosidad">'[10]INFORMACIÓN REFERENCIA'!$B$90:$C$101</definedName>
    <definedName name="COHaul" localSheetId="1">#REF!</definedName>
    <definedName name="COHaul">#REF!</definedName>
    <definedName name="COLBOR" localSheetId="1">#REF!</definedName>
    <definedName name="COLBOR">#REF!</definedName>
    <definedName name="ColTap">'[10]Coloc. e Interc. Tapones'!$E:$E</definedName>
    <definedName name="com">[85]EQUIPO!$D$19</definedName>
    <definedName name="COM.LIM" localSheetId="1">#REF!</definedName>
    <definedName name="COM.LIM">#REF!</definedName>
    <definedName name="ComBid1" localSheetId="1">#REF!</definedName>
    <definedName name="ComBid1">#REF!</definedName>
    <definedName name="ComBid1CurrCode" localSheetId="1">#REF!</definedName>
    <definedName name="ComBid1CurrCode">#REF!</definedName>
    <definedName name="ComBid1EvalTotal" localSheetId="1">#REF!</definedName>
    <definedName name="ComBid1EvalTotal">#REF!</definedName>
    <definedName name="ComBid1LeadTime" localSheetId="1">#REF!</definedName>
    <definedName name="ComBid1LeadTime">#REF!</definedName>
    <definedName name="ComBid1Number" localSheetId="1">#REF!</definedName>
    <definedName name="ComBid1Number">#REF!</definedName>
    <definedName name="ComBid1PayTerms" localSheetId="1">#REF!</definedName>
    <definedName name="ComBid1PayTerms">#REF!</definedName>
    <definedName name="ComBid1Penalty" localSheetId="1">#REF!</definedName>
    <definedName name="ComBid1Penalty">#REF!</definedName>
    <definedName name="ComBid1PromiseDate" localSheetId="1">#REF!</definedName>
    <definedName name="ComBid1PromiseDate">#REF!</definedName>
    <definedName name="ComBid1Rate" localSheetId="1">#REF!</definedName>
    <definedName name="ComBid1Rate">#REF!</definedName>
    <definedName name="ComBid1Retention" localSheetId="1">#REF!</definedName>
    <definedName name="ComBid1Retention">#REF!</definedName>
    <definedName name="ComBid1Total" localSheetId="1">#REF!</definedName>
    <definedName name="ComBid1Total">#REF!</definedName>
    <definedName name="ComBid2" localSheetId="1">#REF!</definedName>
    <definedName name="ComBid2">#REF!</definedName>
    <definedName name="ComBid2CurrCode" localSheetId="1">#REF!</definedName>
    <definedName name="ComBid2CurrCode">#REF!</definedName>
    <definedName name="ComBid2EvalTotal" localSheetId="1">#REF!</definedName>
    <definedName name="ComBid2EvalTotal">#REF!</definedName>
    <definedName name="ComBid2LeadTime" localSheetId="1">#REF!</definedName>
    <definedName name="ComBid2LeadTime">#REF!</definedName>
    <definedName name="ComBid2Number" localSheetId="1">#REF!</definedName>
    <definedName name="ComBid2Number">#REF!</definedName>
    <definedName name="ComBid2PayTerms" localSheetId="1">#REF!</definedName>
    <definedName name="ComBid2PayTerms">#REF!</definedName>
    <definedName name="ComBid2Penalty" localSheetId="1">#REF!</definedName>
    <definedName name="ComBid2Penalty">#REF!</definedName>
    <definedName name="ComBid2PromiseDate" localSheetId="1">#REF!</definedName>
    <definedName name="ComBid2PromiseDate">#REF!</definedName>
    <definedName name="ComBid2Rate" localSheetId="1">#REF!</definedName>
    <definedName name="ComBid2Rate">#REF!</definedName>
    <definedName name="ComBid2Retention" localSheetId="1">#REF!</definedName>
    <definedName name="ComBid2Retention">#REF!</definedName>
    <definedName name="ComBid2Total" localSheetId="1">#REF!</definedName>
    <definedName name="ComBid2Total">#REF!</definedName>
    <definedName name="ComBid3" localSheetId="1">#REF!</definedName>
    <definedName name="ComBid3">#REF!</definedName>
    <definedName name="ComBid3CurrCode" localSheetId="1">#REF!</definedName>
    <definedName name="ComBid3CurrCode">#REF!</definedName>
    <definedName name="ComBid3EvalTotal" localSheetId="1">#REF!</definedName>
    <definedName name="ComBid3EvalTotal">#REF!</definedName>
    <definedName name="ComBid3LeadTime" localSheetId="1">#REF!</definedName>
    <definedName name="ComBid3LeadTime">#REF!</definedName>
    <definedName name="comBid3Number" localSheetId="1">#REF!</definedName>
    <definedName name="comBid3Number">#REF!</definedName>
    <definedName name="ComBid3PayTerms" localSheetId="1">#REF!</definedName>
    <definedName name="ComBid3PayTerms">#REF!</definedName>
    <definedName name="ComBid3Penalty" localSheetId="1">#REF!</definedName>
    <definedName name="ComBid3Penalty">#REF!</definedName>
    <definedName name="ComBid3PromiseDate" localSheetId="1">#REF!</definedName>
    <definedName name="ComBid3PromiseDate">#REF!</definedName>
    <definedName name="ComBid3Rate" localSheetId="1">#REF!</definedName>
    <definedName name="ComBid3Rate">#REF!</definedName>
    <definedName name="ComBid3Retention" localSheetId="1">#REF!</definedName>
    <definedName name="ComBid3Retention">#REF!</definedName>
    <definedName name="ComBid3Total" localSheetId="1">#REF!</definedName>
    <definedName name="ComBid3Total">#REF!</definedName>
    <definedName name="ComBid4" localSheetId="1">#REF!</definedName>
    <definedName name="ComBid4">#REF!</definedName>
    <definedName name="ComBid4CurrCode" localSheetId="1">#REF!</definedName>
    <definedName name="ComBid4CurrCode">#REF!</definedName>
    <definedName name="ComBid4EvalTotal" localSheetId="1">#REF!</definedName>
    <definedName name="ComBid4EvalTotal">#REF!</definedName>
    <definedName name="ComBid4LeadTime" localSheetId="1">#REF!</definedName>
    <definedName name="ComBid4LeadTime">#REF!</definedName>
    <definedName name="ComBid4Number" localSheetId="1">#REF!</definedName>
    <definedName name="ComBid4Number">#REF!</definedName>
    <definedName name="ComBid4PayTerms" localSheetId="1">#REF!</definedName>
    <definedName name="ComBid4PayTerms">#REF!</definedName>
    <definedName name="ComBid4Penalty" localSheetId="1">#REF!</definedName>
    <definedName name="ComBid4Penalty">#REF!</definedName>
    <definedName name="ComBid4PromiseDate" localSheetId="1">#REF!</definedName>
    <definedName name="ComBid4PromiseDate">#REF!</definedName>
    <definedName name="ComBid4Rate" localSheetId="1">#REF!</definedName>
    <definedName name="ComBid4Rate">#REF!</definedName>
    <definedName name="ComBid4Retention" localSheetId="1">#REF!</definedName>
    <definedName name="ComBid4Retention">#REF!</definedName>
    <definedName name="ComBid4Total" localSheetId="1">#REF!</definedName>
    <definedName name="ComBid4Total">#REF!</definedName>
    <definedName name="ComBidRange" localSheetId="1">#REF!</definedName>
    <definedName name="ComBidRange">#REF!</definedName>
    <definedName name="Combustible" localSheetId="1">#REF!</definedName>
    <definedName name="Combustible">#REF!</definedName>
    <definedName name="CombustibleCostos" localSheetId="1">#REF!</definedName>
    <definedName name="CombustibleCostos">#REF!</definedName>
    <definedName name="COMEstAward_date" localSheetId="1">#REF!</definedName>
    <definedName name="COMEstAward_date">#REF!</definedName>
    <definedName name="COMJob_Number" localSheetId="1">#REF!</definedName>
    <definedName name="COMJob_Number">#REF!</definedName>
    <definedName name="comm" localSheetId="1">#REF!</definedName>
    <definedName name="comm">#REF!</definedName>
    <definedName name="Commission" localSheetId="1">#REF!</definedName>
    <definedName name="Commission">#REF!</definedName>
    <definedName name="COMMR_description" localSheetId="1">#REF!</definedName>
    <definedName name="COMMR_description">#REF!</definedName>
    <definedName name="COMMRNumber" localSheetId="1">#REF!</definedName>
    <definedName name="COMMRNumber">#REF!</definedName>
    <definedName name="COMN1" localSheetId="1">[119]BASE!#REF!</definedName>
    <definedName name="COMN1">[119]BASE!#REF!</definedName>
    <definedName name="comp">[120]PRESUP!$A:$IV</definedName>
    <definedName name="COMPenalty" localSheetId="1">#REF!</definedName>
    <definedName name="COMPenalty">#REF!</definedName>
    <definedName name="compneu">[46]PrecRec!$D$13</definedName>
    <definedName name="componentes">[56]Listado!$U$2:$U$9</definedName>
    <definedName name="COMPR">[34]BASE!$D$463</definedName>
    <definedName name="COMPRE" localSheetId="1">#REF!</definedName>
    <definedName name="COMPRE">#REF!</definedName>
    <definedName name="COMPRESOR">[121]EQUIPO!$D$5</definedName>
    <definedName name="COMProject_Currency" localSheetId="1">#REF!</definedName>
    <definedName name="COMProject_Currency">#REF!</definedName>
    <definedName name="COMProject_name" localSheetId="1">#REF!</definedName>
    <definedName name="COMProject_name">#REF!</definedName>
    <definedName name="CON.FUN" localSheetId="1">#REF!</definedName>
    <definedName name="CON.FUN">#REF!</definedName>
    <definedName name="CON.LIM" localSheetId="1">#REF!</definedName>
    <definedName name="CON.LIM">#REF!</definedName>
    <definedName name="CON.POZ" localSheetId="1">#REF!</definedName>
    <definedName name="CON.POZ">#REF!</definedName>
    <definedName name="CON.TUB" localSheetId="1">[93]TUBERIA!#REF!</definedName>
    <definedName name="CON.TUB">[93]TUBERIA!#REF!</definedName>
    <definedName name="CONC" localSheetId="1">#REF!</definedName>
    <definedName name="CONC">#REF!</definedName>
    <definedName name="CONC21" localSheetId="1">#REF!</definedName>
    <definedName name="CONC21">#REF!</definedName>
    <definedName name="CONC211" localSheetId="1">#REF!</definedName>
    <definedName name="CONC211">#REF!</definedName>
    <definedName name="CONC231" localSheetId="1">#REF!</definedName>
    <definedName name="CONC231">#REF!</definedName>
    <definedName name="CONC232" localSheetId="1">#REF!</definedName>
    <definedName name="CONC232">#REF!</definedName>
    <definedName name="conceptos">[56]Listado!$AG$2:$AG$4</definedName>
    <definedName name="CONCRETO" localSheetId="1">#REF!</definedName>
    <definedName name="CONCRETO">#REF!</definedName>
    <definedName name="CONCRETO_F.C_4" localSheetId="1">#REF!</definedName>
    <definedName name="CONCRETO_F.C_4">#REF!</definedName>
    <definedName name="concreto_FC_2.2" localSheetId="1">#REF!</definedName>
    <definedName name="concreto_FC_2.2">#REF!</definedName>
    <definedName name="concreto3000" localSheetId="1">'[122]APU''s'!#REF!</definedName>
    <definedName name="concreto3000">'[122]APU''s'!#REF!</definedName>
    <definedName name="Condicionpoblacional" localSheetId="1">#REF!</definedName>
    <definedName name="Condicionpoblacional">#REF!</definedName>
    <definedName name="CONDUCCION331">'[10]INFORMACIÓN REFERENCIA'!$B$122:$E$133</definedName>
    <definedName name="CONDUCCIONES" localSheetId="1">#REF!</definedName>
    <definedName name="CONDUCCIONES">#REF!</definedName>
    <definedName name="CONDUCCIONTABLA3.3.1">'[10]INFORMACIÓN REFERENCIA'!$B$122:$D$133</definedName>
    <definedName name="Conductores" localSheetId="1">#REF!</definedName>
    <definedName name="Conductores">#REF!</definedName>
    <definedName name="ConductoresCostos" localSheetId="1">#REF!</definedName>
    <definedName name="ConductoresCostos">#REF!</definedName>
    <definedName name="Conexion" localSheetId="1">#REF!</definedName>
    <definedName name="Conexion">#REF!</definedName>
    <definedName name="Congelar_Capital_Vencido" localSheetId="1">#REF!</definedName>
    <definedName name="Congelar_Capital_Vencido">#REF!</definedName>
    <definedName name="CONM1">[34]BASE!$D$467</definedName>
    <definedName name="CONM2">[34]BASE!$D$468</definedName>
    <definedName name="CONMI" localSheetId="1">[119]BASE!#REF!</definedName>
    <definedName name="CONMI">[119]BASE!#REF!</definedName>
    <definedName name="CONMX">[34]BASE!$D$516</definedName>
    <definedName name="cons" localSheetId="1">#REF!</definedName>
    <definedName name="cons">#REF!</definedName>
    <definedName name="CONSOLIDADO" localSheetId="1">#REF!</definedName>
    <definedName name="CONSOLIDADO">#REF!</definedName>
    <definedName name="CONSORCIO" localSheetId="1">[35]UNIT081!#REF!</definedName>
    <definedName name="CONSORCIO">[35]UNIT081!#REF!</definedName>
    <definedName name="CONSTRUCCION_DE_DOS_GALPONES" localSheetId="1">#REF!</definedName>
    <definedName name="CONSTRUCCION_DE_DOS_GALPONES">#REF!</definedName>
    <definedName name="consum" localSheetId="1">#REF!</definedName>
    <definedName name="consum">#REF!</definedName>
    <definedName name="consumo">[123]consumo1!$A$1:$IV$65536</definedName>
    <definedName name="CONSUMO_ESTRATO_3" localSheetId="1">#REF!</definedName>
    <definedName name="CONSUMO_ESTRATO_3">#REF!</definedName>
    <definedName name="CONT" localSheetId="1">#REF!</definedName>
    <definedName name="CONT">#REF!</definedName>
    <definedName name="CONTAB">[75]dts!$B$11</definedName>
    <definedName name="CONTABLE" hidden="1">{#N/A,#N/A,FALSE,"CIBHA05A";#N/A,#N/A,FALSE,"CIBHA05B"}</definedName>
    <definedName name="CONTABLES" hidden="1">{#N/A,#N/A,FALSE,"Costos Productos 6A";#N/A,#N/A,FALSE,"Costo Unitario Total H-94-12"}</definedName>
    <definedName name="CONTADO" localSheetId="1">#REF!</definedName>
    <definedName name="CONTADO">#REF!</definedName>
    <definedName name="ContLabCostOutput" localSheetId="1">#REF!</definedName>
    <definedName name="ContLabCostOutput">#REF!</definedName>
    <definedName name="ContPartsCostOutput" localSheetId="1">#REF!</definedName>
    <definedName name="ContPartsCostOutput">#REF!</definedName>
    <definedName name="contra" localSheetId="1">#REF!</definedName>
    <definedName name="contra">#REF!</definedName>
    <definedName name="CONTRATISTA">[44]MODELO!$A$2</definedName>
    <definedName name="Contrato" localSheetId="1">#REF!</definedName>
    <definedName name="Contrato">#REF!</definedName>
    <definedName name="CONTROL" localSheetId="1">#REF!</definedName>
    <definedName name="CONTROL">#REF!</definedName>
    <definedName name="controlV" localSheetId="1">#REF!</definedName>
    <definedName name="controlV">#REF!</definedName>
    <definedName name="COORDENADAS" localSheetId="1">#REF!</definedName>
    <definedName name="COORDENADAS">#REF!</definedName>
    <definedName name="COORDENADAS1" localSheetId="1">#REF!</definedName>
    <definedName name="COORDENADAS1">#REF!</definedName>
    <definedName name="copia" localSheetId="1">#REF!</definedName>
    <definedName name="copia">#REF!</definedName>
    <definedName name="Coraza" localSheetId="1">#REF!</definedName>
    <definedName name="Coraza">#REF!</definedName>
    <definedName name="Corriente">[124]AMPACITY!$B$6:$I$28</definedName>
    <definedName name="CORTA" localSheetId="1">#REF!</definedName>
    <definedName name="CORTA">#REF!</definedName>
    <definedName name="cost_analysis" localSheetId="1">#REF!</definedName>
    <definedName name="cost_analysis">#REF!</definedName>
    <definedName name="COST_CENTRES">'[125]C - CENTROS DE COSTO Y GASTOS'!$A$5:$B$248</definedName>
    <definedName name="cost04" hidden="1">{#N/A,#N/A,FALSE,"Costos Productos 6A";#N/A,#N/A,FALSE,"Costo Unitario Total H-94-12"}</definedName>
    <definedName name="costa" localSheetId="1">#REF!</definedName>
    <definedName name="costa">#REF!</definedName>
    <definedName name="CostCode">'[126]cost codes'!$B$2:$F$54</definedName>
    <definedName name="COSTCONTAB" hidden="1">{#N/A,#N/A,FALSE,"Costos Productos 6A";#N/A,#N/A,FALSE,"Costo Unitario Total H-94-12"}</definedName>
    <definedName name="COSTIND" localSheetId="1">#REF!</definedName>
    <definedName name="COSTIND">#REF!</definedName>
    <definedName name="costivos" hidden="1">{#N/A,#N/A,FALSE,"Costos Productos 6A";#N/A,#N/A,FALSE,"Costo Unitario Total H-94-12"}</definedName>
    <definedName name="COSTODIRECTO" localSheetId="1">#REF!</definedName>
    <definedName name="COSTODIRECTO">#REF!</definedName>
    <definedName name="CostoEquipos" localSheetId="1">#REF!</definedName>
    <definedName name="CostoEquipos">#REF!</definedName>
    <definedName name="costoperativos" hidden="1">{#N/A,#N/A,FALSE,"Costos Productos 6A";#N/A,#N/A,FALSE,"Costo Unitario Total H-94-12"}</definedName>
    <definedName name="COSTOPERSONALTABLA1.5.3">'[10]INFORMACIÓN REFERENCIA'!$B$542:$F$545</definedName>
    <definedName name="COSTOPERSONALTABLA1.5.4">'[10]INFORMACIÓN REFERENCIA'!$B$549:$G$560</definedName>
    <definedName name="COSTOPERSONALTABLA1.5.5">'[10]INFORMACIÓN REFERENCIA'!$B$564:$G$621</definedName>
    <definedName name="COSTOREDESALCTABLA7.4" localSheetId="1">#REF!</definedName>
    <definedName name="COSTOREDESALCTABLA7.4">#REF!</definedName>
    <definedName name="COSTOREDESTABLA7.3" localSheetId="1">#REF!</definedName>
    <definedName name="COSTOREDESTABLA7.3">#REF!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CONDUCCIONACU">'[10]BD COSTOS UNIDAD CONSTRUCTIVA'!$B$34:$J$49</definedName>
    <definedName name="cota">'[127]Base de Diseño'!$A$1:$D$290</definedName>
    <definedName name="COTAS">[128]Hoja3!$A$5:$B$154</definedName>
    <definedName name="count">'[110]Inputs-SUMMARY'!$H$3:$BR$3</definedName>
    <definedName name="counter">[116]ASSUMPTIONS!$H$6:$AP$6</definedName>
    <definedName name="COUNTRY_OF_ORIGIN" localSheetId="1">#REF!</definedName>
    <definedName name="COUNTRY_OF_ORIGIN">#REF!</definedName>
    <definedName name="COVER1" localSheetId="1">#REF!</definedName>
    <definedName name="COVER1">#REF!</definedName>
    <definedName name="COYLL" localSheetId="1">[34]BASE!#REF!</definedName>
    <definedName name="COYLL">[34]BASE!#REF!</definedName>
    <definedName name="cp" localSheetId="1">#REF!</definedName>
    <definedName name="cp">#REF!</definedName>
    <definedName name="CP452L" localSheetId="1">#REF!</definedName>
    <definedName name="CP452L">#REF!</definedName>
    <definedName name="CP453L" localSheetId="1">#REF!</definedName>
    <definedName name="CP453L">#REF!</definedName>
    <definedName name="CP902L" localSheetId="1">#REF!</definedName>
    <definedName name="CP902L">#REF!</definedName>
    <definedName name="CP903L" localSheetId="1">#REF!</definedName>
    <definedName name="CP903L">#REF!</definedName>
    <definedName name="CP904L" localSheetId="1">#REF!</definedName>
    <definedName name="CP904L">#REF!</definedName>
    <definedName name="CPlanta">[114]Cuentas!$S$11:$S$56</definedName>
    <definedName name="CPLG" localSheetId="1">#REF!</definedName>
    <definedName name="CPLG">#REF!</definedName>
    <definedName name="CPM">[83]AUXILIARES!$A$2:$D$4</definedName>
    <definedName name="cpSC">'[36]Estructuras Concreto'!$D$203</definedName>
    <definedName name="cpSC1">'[36]Estructuras Concreto'!$D$219</definedName>
    <definedName name="cpSC2" localSheetId="1">#REF!</definedName>
    <definedName name="cpSC2">#REF!</definedName>
    <definedName name="Cq" localSheetId="1">#REF!</definedName>
    <definedName name="Cq">#REF!</definedName>
    <definedName name="Cr" localSheetId="1">#REF!</definedName>
    <definedName name="Cr">#REF!</definedName>
    <definedName name="CR22JH" localSheetId="1">#REF!</definedName>
    <definedName name="CR22JH">#REF!</definedName>
    <definedName name="CR42JH" localSheetId="1">#REF!</definedName>
    <definedName name="CR42JH">#REF!</definedName>
    <definedName name="CR44JH" localSheetId="1">#REF!</definedName>
    <definedName name="CR44JH">#REF!</definedName>
    <definedName name="CRandM" localSheetId="1">#REF!</definedName>
    <definedName name="CRandM">#REF!</definedName>
    <definedName name="CRAS" localSheetId="1">#REF!</definedName>
    <definedName name="CRAS">#REF!</definedName>
    <definedName name="CREDITO" localSheetId="1">#REF!</definedName>
    <definedName name="CREDITO">#REF!</definedName>
    <definedName name="CRGAPR">[75]dts!$B$26</definedName>
    <definedName name="CRGELB">[75]dts!$B$22</definedName>
    <definedName name="CRGRVS">[75]dts!$B$24</definedName>
    <definedName name="Criteria_MI" localSheetId="1">#REF!</definedName>
    <definedName name="Criteria_MI">#REF!</definedName>
    <definedName name="_xlnm.Criteria" localSheetId="1">#REF!</definedName>
    <definedName name="_xlnm.Criteria">#REF!</definedName>
    <definedName name="Criterios_IM" localSheetId="1">'[2]APU PVC'!#REF!</definedName>
    <definedName name="Criterios_IM">'[2]APU PVC'!#REF!</definedName>
    <definedName name="CRITICA" localSheetId="1">#REF!</definedName>
    <definedName name="CRITICA">#REF!</definedName>
    <definedName name="Criticos" localSheetId="1">#REF!</definedName>
    <definedName name="Criticos">#REF!</definedName>
    <definedName name="CRONO">[83]INSUMOS!$A$2:$L$116</definedName>
    <definedName name="CRP" localSheetId="1">#REF!</definedName>
    <definedName name="CRP">#REF!</definedName>
    <definedName name="CRUCE_200_CANAL_S1" localSheetId="1">#REF!</definedName>
    <definedName name="CRUCE_200_CANAL_S1">#REF!</definedName>
    <definedName name="CRUCE_200_CANAL_S2" localSheetId="1">#REF!</definedName>
    <definedName name="CRUCE_200_CANAL_S2">#REF!</definedName>
    <definedName name="CRUCE_200_CANAL_S3" localSheetId="1">#REF!</definedName>
    <definedName name="CRUCE_200_CANAL_S3">#REF!</definedName>
    <definedName name="CRUCE_200_CANAL_S4" localSheetId="1">#REF!</definedName>
    <definedName name="CRUCE_200_CANAL_S4">#REF!</definedName>
    <definedName name="CRUCE_200_CANAL_S5" localSheetId="1">#REF!</definedName>
    <definedName name="CRUCE_200_CANAL_S5">#REF!</definedName>
    <definedName name="CRUCE_200_CANAL_S6" localSheetId="1">#REF!</definedName>
    <definedName name="CRUCE_200_CANAL_S6">#REF!</definedName>
    <definedName name="CRUCE_8__A_S1" localSheetId="1">#REF!</definedName>
    <definedName name="CRUCE_8__A_S1">#REF!</definedName>
    <definedName name="CRUCE_8__A_S2" localSheetId="1">#REF!</definedName>
    <definedName name="CRUCE_8__A_S2">#REF!</definedName>
    <definedName name="CRUCE_8__A_S3" localSheetId="1">#REF!</definedName>
    <definedName name="CRUCE_8__A_S3">#REF!</definedName>
    <definedName name="CRUCE_8__A_S4" localSheetId="1">#REF!</definedName>
    <definedName name="CRUCE_8__A_S4">#REF!</definedName>
    <definedName name="CRUCE_8__A_S5" localSheetId="1">#REF!</definedName>
    <definedName name="CRUCE_8__A_S5">#REF!</definedName>
    <definedName name="CRUCE_8__A_S6" localSheetId="1">#REF!</definedName>
    <definedName name="CRUCE_8__A_S6">#REF!</definedName>
    <definedName name="CRUCE12__A_S1" localSheetId="1">#REF!</definedName>
    <definedName name="CRUCE12__A_S1">#REF!</definedName>
    <definedName name="CRUCE12__A_S2" localSheetId="1">#REF!</definedName>
    <definedName name="CRUCE12__A_S2">#REF!</definedName>
    <definedName name="CRUCE12__A_S3" localSheetId="1">#REF!</definedName>
    <definedName name="CRUCE12__A_S3">#REF!</definedName>
    <definedName name="CRUCE12__A_S4" localSheetId="1">#REF!</definedName>
    <definedName name="CRUCE12__A_S4">#REF!</definedName>
    <definedName name="CRUCE12__A_S5" localSheetId="1">#REF!</definedName>
    <definedName name="CRUCE12__A_S5">#REF!</definedName>
    <definedName name="CRUCE12__A_S6" localSheetId="1">#REF!</definedName>
    <definedName name="CRUCE12__A_S6">#REF!</definedName>
    <definedName name="CRUCE12_B_S1" localSheetId="1">#REF!</definedName>
    <definedName name="CRUCE12_B_S1">#REF!</definedName>
    <definedName name="CRUCE12_B_S2" localSheetId="1">#REF!</definedName>
    <definedName name="CRUCE12_B_S2">#REF!</definedName>
    <definedName name="CRUCE12_B_S3" localSheetId="1">#REF!</definedName>
    <definedName name="CRUCE12_B_S3">#REF!</definedName>
    <definedName name="CRUCE12_B_S4" localSheetId="1">#REF!</definedName>
    <definedName name="CRUCE12_B_S4">#REF!</definedName>
    <definedName name="CRUCE12_B_S5" localSheetId="1">#REF!</definedName>
    <definedName name="CRUCE12_B_S5">#REF!</definedName>
    <definedName name="CRUCE12_B_S6" localSheetId="1">#REF!</definedName>
    <definedName name="CRUCE12_B_S6">#REF!</definedName>
    <definedName name="CRUCE160_CANAL_S1" localSheetId="1">#REF!</definedName>
    <definedName name="CRUCE160_CANAL_S1">#REF!</definedName>
    <definedName name="CRUCE160_CANAL_S2" localSheetId="1">#REF!</definedName>
    <definedName name="CRUCE160_CANAL_S2">#REF!</definedName>
    <definedName name="CRUCE160_CANAL_S3" localSheetId="1">#REF!</definedName>
    <definedName name="CRUCE160_CANAL_S3">#REF!</definedName>
    <definedName name="CRUCE160_CANAL_S4" localSheetId="1">#REF!</definedName>
    <definedName name="CRUCE160_CANAL_S4">#REF!</definedName>
    <definedName name="CRUCE160_CANAL_S5" localSheetId="1">#REF!</definedName>
    <definedName name="CRUCE160_CANAL_S5">#REF!</definedName>
    <definedName name="CRUCE160_CANAL_S6" localSheetId="1">#REF!</definedName>
    <definedName name="CRUCE160_CANAL_S6">#REF!</definedName>
    <definedName name="CRUCE90_CANAL_S1" localSheetId="1">#REF!</definedName>
    <definedName name="CRUCE90_CANAL_S1">#REF!</definedName>
    <definedName name="CRUCE90_CANAL_S2" localSheetId="1">#REF!</definedName>
    <definedName name="CRUCE90_CANAL_S2">#REF!</definedName>
    <definedName name="CRUCE90_CANAL_S3" localSheetId="1">#REF!</definedName>
    <definedName name="CRUCE90_CANAL_S3">#REF!</definedName>
    <definedName name="CRUCE90_CANAL_S4" localSheetId="1">#REF!</definedName>
    <definedName name="CRUCE90_CANAL_S4">#REF!</definedName>
    <definedName name="CRUCE90_CANAL_S5" localSheetId="1">#REF!</definedName>
    <definedName name="CRUCE90_CANAL_S5">#REF!</definedName>
    <definedName name="CRUCE90_CANAL_S6" localSheetId="1">#REF!</definedName>
    <definedName name="CRUCE90_CANAL_S6">#REF!</definedName>
    <definedName name="CRUCE90_S1" localSheetId="1">#REF!</definedName>
    <definedName name="CRUCE90_S1">#REF!</definedName>
    <definedName name="CRUCE90_S2" localSheetId="1">#REF!</definedName>
    <definedName name="CRUCE90_S2">#REF!</definedName>
    <definedName name="CRUCE90_S3" localSheetId="1">#REF!</definedName>
    <definedName name="CRUCE90_S3">#REF!</definedName>
    <definedName name="CRUCE90_S4" localSheetId="1">#REF!</definedName>
    <definedName name="CRUCE90_S4">#REF!</definedName>
    <definedName name="CRUCE90_S5" localSheetId="1">#REF!</definedName>
    <definedName name="CRUCE90_S5">#REF!</definedName>
    <definedName name="CRUCE90_S6" localSheetId="1">#REF!</definedName>
    <definedName name="CRUCE90_S6">#REF!</definedName>
    <definedName name="Cruceta_metálica_en_ángulo_de__2m_x_2_5__x_2_5__x_1_4_.">"Prueba1"</definedName>
    <definedName name="CRUDOS" hidden="1">{#N/A,#N/A,FALSE,"CIBHA05A";#N/A,#N/A,FALSE,"CIBHA05B"}</definedName>
    <definedName name="Cs" localSheetId="1">#REF!</definedName>
    <definedName name="Cs">#REF!</definedName>
    <definedName name="CSIKA">[34]BASE!$D$382</definedName>
    <definedName name="Ct" localSheetId="1">#REF!</definedName>
    <definedName name="Ct">#REF!</definedName>
    <definedName name="CT070KG" localSheetId="1">#REF!</definedName>
    <definedName name="CT070KG">#REF!</definedName>
    <definedName name="CT080KG" localSheetId="1">#REF!</definedName>
    <definedName name="CT080KG">#REF!</definedName>
    <definedName name="CT110K" localSheetId="1">'[34]BASE CTOS'!#REF!</definedName>
    <definedName name="CT110K">'[34]BASE CTOS'!#REF!</definedName>
    <definedName name="CT110KG" localSheetId="1">#REF!</definedName>
    <definedName name="CT110KG">#REF!</definedName>
    <definedName name="CT140K" localSheetId="1">'[34]BASE CTOS'!#REF!</definedName>
    <definedName name="CT140K">'[34]BASE CTOS'!#REF!</definedName>
    <definedName name="CT140KG">[34]BASE!$D$39</definedName>
    <definedName name="CT170KG">[34]BASE!$D$38</definedName>
    <definedName name="CT180K" localSheetId="1">'[34]BASE CTOS'!#REF!</definedName>
    <definedName name="CT180K">'[34]BASE CTOS'!#REF!</definedName>
    <definedName name="CT180KG" localSheetId="1">#REF!</definedName>
    <definedName name="CT180KG">#REF!</definedName>
    <definedName name="CT210K" localSheetId="1">'[34]BASE CTOS'!#REF!</definedName>
    <definedName name="CT210K">'[34]BASE CTOS'!#REF!</definedName>
    <definedName name="CT210KG">[34]BASE!$D$36</definedName>
    <definedName name="CT245K" localSheetId="1">'[34]BASE CTOS'!#REF!</definedName>
    <definedName name="CT245K">'[34]BASE CTOS'!#REF!</definedName>
    <definedName name="CT245KG">[34]BASE!$D$35</definedName>
    <definedName name="CT280KG">[65]BASE!$D$44</definedName>
    <definedName name="CTyre" localSheetId="1">#REF!</definedName>
    <definedName name="CTyre">#REF!</definedName>
    <definedName name="Cu" localSheetId="1">#REF!</definedName>
    <definedName name="Cu">#REF!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pav">[46]PrecRec!$D$26</definedName>
    <definedName name="cuadr" localSheetId="1">#REF!</definedName>
    <definedName name="cuadr">#REF!</definedName>
    <definedName name="CUADRIA" localSheetId="1">#REF!</definedName>
    <definedName name="CUADRIA">#REF!</definedName>
    <definedName name="CUADRIB" localSheetId="1">#REF!</definedName>
    <definedName name="CUADRIB">#REF!</definedName>
    <definedName name="CUADRIC" localSheetId="1">#REF!</definedName>
    <definedName name="CUADRIC">#REF!</definedName>
    <definedName name="CUADRILLA" localSheetId="1">#REF!</definedName>
    <definedName name="CUADRILLA">#REF!</definedName>
    <definedName name="cuadrillas" localSheetId="1">#REF!</definedName>
    <definedName name="cuadrillas">#REF!</definedName>
    <definedName name="CUADRILLASTOTAL">'[83]MANO DE OBRA'!$G$8:$M$20</definedName>
    <definedName name="Cuadro" localSheetId="1">#REF!</definedName>
    <definedName name="Cuadro">#REF!</definedName>
    <definedName name="CUADRO1" localSheetId="1">#REF!</definedName>
    <definedName name="CUADRO1">#REF!</definedName>
    <definedName name="CUAL" localSheetId="1">OBRA!ERR</definedName>
    <definedName name="CUAL">[0]!ERR</definedName>
    <definedName name="CUATRO" localSheetId="1">#REF!</definedName>
    <definedName name="CUATRO">#REF!</definedName>
    <definedName name="cube" localSheetId="1">#REF!</definedName>
    <definedName name="cube">#REF!</definedName>
    <definedName name="CUBE_UNIT" localSheetId="1">#REF!</definedName>
    <definedName name="CUBE_UNIT">#REF!</definedName>
    <definedName name="cubs">[129]Hoja1!$A:$IV</definedName>
    <definedName name="cUCA" localSheetId="1">#REF!</definedName>
    <definedName name="cUCA">#REF!</definedName>
    <definedName name="CUE" localSheetId="1">#REF!</definedName>
    <definedName name="CUE">#REF!</definedName>
    <definedName name="CUER" localSheetId="1">#REF!</definedName>
    <definedName name="CUER">#REF!</definedName>
    <definedName name="CUERDA" localSheetId="1">#REF!</definedName>
    <definedName name="CUERDA">#REF!</definedName>
    <definedName name="Cultivos">[130]Cultivos!$B$2:$E$50</definedName>
    <definedName name="Cultivos1">[130]Cultivos!$C$2:$C$49</definedName>
    <definedName name="Cultivos2">[130]Cultivos!$A$2:$E$50</definedName>
    <definedName name="Cumm_Us_inf">[110]Workings!$H$8:$BR$8</definedName>
    <definedName name="cumplimiento">[131]Viabilidad!$H$2:$H$4</definedName>
    <definedName name="Cunetavia" localSheetId="1">#REF!</definedName>
    <definedName name="Cunetavia">#REF!</definedName>
    <definedName name="cunVE" localSheetId="1">#REF!</definedName>
    <definedName name="cunVE">#REF!</definedName>
    <definedName name="cunVN" localSheetId="1">#REF!</definedName>
    <definedName name="cunVN">#REF!</definedName>
    <definedName name="curAsisCarr1A" localSheetId="1">#REF!</definedName>
    <definedName name="curAsisCarr1A">#REF!</definedName>
    <definedName name="curCanDTFSemana" localSheetId="1">#REF!</definedName>
    <definedName name="curCanDTFSemana">#REF!</definedName>
    <definedName name="CurCanonPorMillon" localSheetId="1">#REF!</definedName>
    <definedName name="CurCanonPorMillon">#REF!</definedName>
    <definedName name="CurCostComGl1a" localSheetId="1">#REF!</definedName>
    <definedName name="CurCostComGl1a">#REF!</definedName>
    <definedName name="CurCostoCondMes" localSheetId="1">#REF!</definedName>
    <definedName name="CurCostoCondMes">#REF!</definedName>
    <definedName name="CurCostoImptoTimbre" localSheetId="1">#REF!</definedName>
    <definedName name="CurCostoImptoTimbre">#REF!</definedName>
    <definedName name="CurCostoKm10A" localSheetId="1">#REF!</definedName>
    <definedName name="CurCostoKm10A">#REF!</definedName>
    <definedName name="CurCostoKm11A" localSheetId="1">#REF!</definedName>
    <definedName name="CurCostoKm11A">#REF!</definedName>
    <definedName name="CurCostoKm1A" localSheetId="1">#REF!</definedName>
    <definedName name="CurCostoKm1A">#REF!</definedName>
    <definedName name="CurCostoKm2A" localSheetId="1">#REF!</definedName>
    <definedName name="CurCostoKm2A">#REF!</definedName>
    <definedName name="CurCostoKm3A" localSheetId="1">#REF!</definedName>
    <definedName name="CurCostoKm3A">#REF!</definedName>
    <definedName name="CurCostoKm4A" localSheetId="1">#REF!</definedName>
    <definedName name="CurCostoKm4A">#REF!</definedName>
    <definedName name="CurCostoKm5A" localSheetId="1">#REF!</definedName>
    <definedName name="CurCostoKm5A">#REF!</definedName>
    <definedName name="CurCostoKm6A" localSheetId="1">#REF!</definedName>
    <definedName name="CurCostoKm6A">#REF!</definedName>
    <definedName name="CurCostoKm7A" localSheetId="1">#REF!</definedName>
    <definedName name="CurCostoKm7A">#REF!</definedName>
    <definedName name="CurCostoKm8A" localSheetId="1">#REF!</definedName>
    <definedName name="CurCostoKm8A">#REF!</definedName>
    <definedName name="CurCostoKm9A" localSheetId="1">#REF!</definedName>
    <definedName name="CurCostoKm9A">#REF!</definedName>
    <definedName name="CurCostoLlantas" localSheetId="1">#REF!</definedName>
    <definedName name="CurCostoLlantas">#REF!</definedName>
    <definedName name="CurCostoMttoFKm10A" localSheetId="1">#REF!</definedName>
    <definedName name="CurCostoMttoFKm10A">#REF!</definedName>
    <definedName name="CurCostoMttoFKm1A" localSheetId="1">#REF!</definedName>
    <definedName name="CurCostoMttoFKm1A">#REF!</definedName>
    <definedName name="CurCostoMttoFKm2A" localSheetId="1">#REF!</definedName>
    <definedName name="CurCostoMttoFKm2A">#REF!</definedName>
    <definedName name="CurCostoMttoFKm3A" localSheetId="1">#REF!</definedName>
    <definedName name="CurCostoMttoFKm3A">#REF!</definedName>
    <definedName name="CurCostoMttoFKm4A" localSheetId="1">#REF!</definedName>
    <definedName name="CurCostoMttoFKm4A">#REF!</definedName>
    <definedName name="CurCostoMttoFKm5A" localSheetId="1">#REF!</definedName>
    <definedName name="CurCostoMttoFKm5A">#REF!</definedName>
    <definedName name="CurCostoMttoFKm6A" localSheetId="1">#REF!</definedName>
    <definedName name="CurCostoMttoFKm6A">#REF!</definedName>
    <definedName name="CurCostoMttoFKm7A" localSheetId="1">#REF!</definedName>
    <definedName name="CurCostoMttoFKm7A">#REF!</definedName>
    <definedName name="CurCostoMttoFKm8A" localSheetId="1">#REF!</definedName>
    <definedName name="CurCostoMttoFKm8A">#REF!</definedName>
    <definedName name="CurCostoMttoFKm9A" localSheetId="1">#REF!</definedName>
    <definedName name="CurCostoMttoFKm9A">#REF!</definedName>
    <definedName name="CurCostoOportunidadFcroEntrega" localSheetId="1">#REF!</definedName>
    <definedName name="CurCostoOportunidadFcroEntrega">#REF!</definedName>
    <definedName name="CurCostosMargendeNegociacion" localSheetId="1">#REF!</definedName>
    <definedName name="CurCostosMargendeNegociacion">#REF!</definedName>
    <definedName name="CurCostoVentaVehCliente" localSheetId="1">#REF!</definedName>
    <definedName name="CurCostoVentaVehCliente">#REF!</definedName>
    <definedName name="CurDescuentoAccesorio" localSheetId="1">#REF!</definedName>
    <definedName name="CurDescuentoAccesorio">#REF!</definedName>
    <definedName name="CurDTFMaxima" localSheetId="1">#REF!</definedName>
    <definedName name="CurDTFMaxima">#REF!</definedName>
    <definedName name="CurDTFminima" localSheetId="1">#REF!</definedName>
    <definedName name="CurDTFminima">#REF!</definedName>
    <definedName name="CurDTFSemaTriAntic" localSheetId="1">#REF!</definedName>
    <definedName name="CurDTFSemaTriAntic">#REF!</definedName>
    <definedName name="CurFuelCargoMensual" localSheetId="1">#REF!</definedName>
    <definedName name="CurFuelCargoMensual">#REF!</definedName>
    <definedName name="CurFuelEquipo" localSheetId="1">#REF!</definedName>
    <definedName name="CurFuelEquipo">#REF!</definedName>
    <definedName name="CurGPSCargoMensual" localSheetId="1">#REF!</definedName>
    <definedName name="CurGPSCargoMensual">#REF!</definedName>
    <definedName name="CurGPSEquipo" localSheetId="1">#REF!</definedName>
    <definedName name="CurGPSEquipo">#REF!</definedName>
    <definedName name="CurImptoRod1A" localSheetId="1">#REF!</definedName>
    <definedName name="CurImptoRod1A">#REF!</definedName>
    <definedName name="CurImptoTimRetoma" localSheetId="1">#REF!</definedName>
    <definedName name="CurImptoTimRetoma">#REF!</definedName>
    <definedName name="curIpcProye10A" localSheetId="1">#REF!</definedName>
    <definedName name="curIpcProye10A">#REF!</definedName>
    <definedName name="curIpcProye1A" localSheetId="1">#REF!</definedName>
    <definedName name="curIpcProye1A">#REF!</definedName>
    <definedName name="CurIpcProye2A" localSheetId="1">#REF!</definedName>
    <definedName name="CurIpcProye2A">#REF!</definedName>
    <definedName name="CurIpcProye3A" localSheetId="1">#REF!</definedName>
    <definedName name="CurIpcProye3A">#REF!</definedName>
    <definedName name="CurIpcProye4A" localSheetId="1">#REF!</definedName>
    <definedName name="CurIpcProye4A">#REF!</definedName>
    <definedName name="CurIpcProye5A" localSheetId="1">#REF!</definedName>
    <definedName name="CurIpcProye5A">#REF!</definedName>
    <definedName name="curIpcProye6A" localSheetId="1">#REF!</definedName>
    <definedName name="curIpcProye6A">#REF!</definedName>
    <definedName name="curIpcProye7A" localSheetId="1">#REF!</definedName>
    <definedName name="curIpcProye7A">#REF!</definedName>
    <definedName name="curIpcProye8A" localSheetId="1">#REF!</definedName>
    <definedName name="curIpcProye8A">#REF!</definedName>
    <definedName name="curIpcProye9A" localSheetId="1">#REF!</definedName>
    <definedName name="curIpcProye9A">#REF!</definedName>
    <definedName name="CurIvaAccesorios" localSheetId="1">#REF!</definedName>
    <definedName name="CurIvaAccesorios">#REF!</definedName>
    <definedName name="CurKitCarretera" localSheetId="1">#REF!</definedName>
    <definedName name="CurKitCarretera">#REF!</definedName>
    <definedName name="CurMerchand" localSheetId="1">#REF!</definedName>
    <definedName name="CurMerchand">#REF!</definedName>
    <definedName name="CurMontoMinImptoTimbre" localSheetId="1">#REF!</definedName>
    <definedName name="CurMontoMinImptoTimbre">#REF!</definedName>
    <definedName name="CurPickup" localSheetId="1">#REF!</definedName>
    <definedName name="CurPickup">#REF!</definedName>
    <definedName name="currency_code" localSheetId="1">#REF!</definedName>
    <definedName name="currency_code">#REF!</definedName>
    <definedName name="currency_conversion_factor" localSheetId="1">#REF!</definedName>
    <definedName name="currency_conversion_factor">#REF!</definedName>
    <definedName name="CurSeguroCanon" localSheetId="1">#REF!</definedName>
    <definedName name="CurSeguroCanon">#REF!</definedName>
    <definedName name="CurServicioGPSDelClienteMensual" localSheetId="1">#REF!</definedName>
    <definedName name="CurServicioGPSDelClienteMensual">#REF!</definedName>
    <definedName name="curSOAT1A" localSheetId="1">#REF!</definedName>
    <definedName name="curSOAT1A">#REF!</definedName>
    <definedName name="CurStandby" localSheetId="1">#REF!</definedName>
    <definedName name="CurStandby">#REF!</definedName>
    <definedName name="CurTramiteAnual" localSheetId="1">#REF!</definedName>
    <definedName name="CurTramiteAnual">#REF!</definedName>
    <definedName name="CurTramTransito" localSheetId="1">#REF!</definedName>
    <definedName name="CurTramTransito">#REF!</definedName>
    <definedName name="CurUtilidadNominal" localSheetId="1">#REF!</definedName>
    <definedName name="CurUtilidadNominal">#REF!</definedName>
    <definedName name="curva">"Chart 11"</definedName>
    <definedName name="CurValorAccesConIva" localSheetId="1">#REF!</definedName>
    <definedName name="CurValorAccesConIva">#REF!</definedName>
    <definedName name="CurValorMinAccriosReventa" localSheetId="1">#REF!</definedName>
    <definedName name="CurValorMinAccriosReventa">#REF!</definedName>
    <definedName name="CurVariable1" localSheetId="1">#REF!</definedName>
    <definedName name="CurVariable1">#REF!</definedName>
    <definedName name="CurVariable2" localSheetId="1">#REF!</definedName>
    <definedName name="CurVariable2">#REF!</definedName>
    <definedName name="CurVariable3" localSheetId="1">#REF!</definedName>
    <definedName name="CurVariable3">#REF!</definedName>
    <definedName name="CurVlrAsegurado" localSheetId="1">#REF!</definedName>
    <definedName name="CurVlrAsegurado">#REF!</definedName>
    <definedName name="CurVlrVentaVehCliente" localSheetId="1">#REF!</definedName>
    <definedName name="CurVlrVentaVehCliente">#REF!</definedName>
    <definedName name="curVPN" localSheetId="1">#REF!</definedName>
    <definedName name="curVPN">#REF!</definedName>
    <definedName name="CurVrVehicPrecPubConIvaSinDtos" localSheetId="1">#REF!</definedName>
    <definedName name="CurVrVehicPrecPubConIvaSinDtos">#REF!</definedName>
    <definedName name="CurVrVehícPrecPubConIvaSinDtos" localSheetId="1">#REF!</definedName>
    <definedName name="CurVrVehícPrecPubConIvaSinDtos">#REF!</definedName>
    <definedName name="cv" localSheetId="1">#REF!</definedName>
    <definedName name="cv">#REF!</definedName>
    <definedName name="CV2.Daily_Tonnes" localSheetId="1">#REF!</definedName>
    <definedName name="CV2.Daily_Tonnes">#REF!</definedName>
    <definedName name="CV2.Moisture" localSheetId="1">#REF!</definedName>
    <definedName name="CV2.Moisture">#REF!</definedName>
    <definedName name="CVa">'[10]Cambio de Valv.'!$E:$E</definedName>
    <definedName name="cvcvcvcv" localSheetId="1">#REF!</definedName>
    <definedName name="cvcvcvcv">#REF!</definedName>
    <definedName name="cvSC">'[36]Estructuras Concreto'!$D$201</definedName>
    <definedName name="cvSC1">'[36]Estructuras Concreto'!$D$217</definedName>
    <definedName name="cvSC2" localSheetId="1">#REF!</definedName>
    <definedName name="cvSC2">#REF!</definedName>
    <definedName name="cvvvv" localSheetId="1">#REF!</definedName>
    <definedName name="cvvvv">#REF!</definedName>
    <definedName name="Cw" localSheetId="1">#REF!</definedName>
    <definedName name="Cw">#REF!</definedName>
    <definedName name="cx" localSheetId="1">#REF!</definedName>
    <definedName name="cx">#REF!</definedName>
    <definedName name="cxcxcxc" localSheetId="1">#REF!</definedName>
    <definedName name="cxcxcxc">#REF!</definedName>
    <definedName name="cxgd">{"Book1","DOC&amp;DWG.xls"}</definedName>
    <definedName name="Cy" localSheetId="1">#REF!</definedName>
    <definedName name="Cy">#REF!</definedName>
    <definedName name="CYLL2" localSheetId="1">#REF!</definedName>
    <definedName name="CYLL2">#REF!</definedName>
    <definedName name="CYLL3">[34]BASE!$D$372</definedName>
    <definedName name="CYLL4" localSheetId="1">#REF!</definedName>
    <definedName name="CYLL4">#REF!</definedName>
    <definedName name="CYLL6" localSheetId="1">#REF!</definedName>
    <definedName name="CYLL6">#REF!</definedName>
    <definedName name="CZN_north_perc">50</definedName>
    <definedName name="CZN_south_perc">0</definedName>
    <definedName name="d" localSheetId="1">#REF!</definedName>
    <definedName name="d">#REF!</definedName>
    <definedName name="D_EXT" localSheetId="1">#REF!</definedName>
    <definedName name="D_EXT">#REF!</definedName>
    <definedName name="D_INT" localSheetId="1">#REF!</definedName>
    <definedName name="D_INT">#REF!</definedName>
    <definedName name="d_PH">[28]D_AWG!$V$37</definedName>
    <definedName name="D1S" localSheetId="1">#REF!</definedName>
    <definedName name="D1S">#REF!</definedName>
    <definedName name="D220TT" localSheetId="1">'[43]Estructuras Concreto'!#REF!</definedName>
    <definedName name="D220TT">'[43]Estructuras Concreto'!#REF!</definedName>
    <definedName name="D2S" localSheetId="1">#REF!</definedName>
    <definedName name="D2S">#REF!</definedName>
    <definedName name="D6.PVC">'[51]factores A.N.'!$N$8:$N$33</definedName>
    <definedName name="D60PR" localSheetId="1">'[43]Estructuras Concreto'!#REF!</definedName>
    <definedName name="D60PR">'[43]Estructuras Concreto'!#REF!</definedName>
    <definedName name="D60TT" localSheetId="1">'[43]Estructuras Concreto'!#REF!</definedName>
    <definedName name="D60TT">'[43]Estructuras Concreto'!#REF!</definedName>
    <definedName name="D61S" localSheetId="1">#REF!</definedName>
    <definedName name="D61S">#REF!</definedName>
    <definedName name="D62S" localSheetId="1">#REF!</definedName>
    <definedName name="D62S">#REF!</definedName>
    <definedName name="D6R" localSheetId="1">#REF!</definedName>
    <definedName name="D6R">#REF!</definedName>
    <definedName name="D81S" localSheetId="1">#REF!</definedName>
    <definedName name="D81S">#REF!</definedName>
    <definedName name="D82S" localSheetId="1">#REF!</definedName>
    <definedName name="D82S">#REF!</definedName>
    <definedName name="D8R" localSheetId="1">#REF!</definedName>
    <definedName name="D8R">#REF!</definedName>
    <definedName name="DA">'[36]Estructuras Concreto'!$D$62</definedName>
    <definedName name="dario" localSheetId="1">'[132]GPI 526'!#REF!</definedName>
    <definedName name="dario">'[132]GPI 526'!#REF!</definedName>
    <definedName name="DaRWk1" localSheetId="1">#REF!</definedName>
    <definedName name="DaRWk1">#REF!</definedName>
    <definedName name="DaRWk10" localSheetId="1">#REF!</definedName>
    <definedName name="DaRWk10">#REF!</definedName>
    <definedName name="DaRWk11" localSheetId="1">#REF!</definedName>
    <definedName name="DaRWk11">#REF!</definedName>
    <definedName name="DaRWk12" localSheetId="1">#REF!</definedName>
    <definedName name="DaRWk12">#REF!</definedName>
    <definedName name="DaRWk2" localSheetId="1">#REF!</definedName>
    <definedName name="DaRWk2">#REF!</definedName>
    <definedName name="DaRWk3" localSheetId="1">#REF!</definedName>
    <definedName name="DaRWk3">#REF!</definedName>
    <definedName name="DaRWk4" localSheetId="1">#REF!</definedName>
    <definedName name="DaRWk4">#REF!</definedName>
    <definedName name="DaRWk5" localSheetId="1">#REF!</definedName>
    <definedName name="DaRWk5">#REF!</definedName>
    <definedName name="DaRWk6" localSheetId="1">#REF!</definedName>
    <definedName name="DaRWk6">#REF!</definedName>
    <definedName name="DaRWk8" localSheetId="1">#REF!</definedName>
    <definedName name="DaRWk8">#REF!</definedName>
    <definedName name="DaRwk9" localSheetId="1">#REF!</definedName>
    <definedName name="DaRwk9">#REF!</definedName>
    <definedName name="daszafdsf" localSheetId="1">#REF!</definedName>
    <definedName name="daszafdsf">#REF!</definedName>
    <definedName name="DAT" localSheetId="1">#REF!</definedName>
    <definedName name="DAT">#REF!</definedName>
    <definedName name="data" localSheetId="1">#REF!</definedName>
    <definedName name="data">#REF!</definedName>
    <definedName name="Data_Base" localSheetId="1">#REF!</definedName>
    <definedName name="Data_Base">#REF!</definedName>
    <definedName name="Database_MI" localSheetId="1">#REF!</definedName>
    <definedName name="Database_MI">#REF!</definedName>
    <definedName name="Date">[133]Constants!$B$9</definedName>
    <definedName name="DATOS">'[134]DATOS EPANET'!$A$5:$B$189</definedName>
    <definedName name="Datos_G1" localSheetId="1">#REF!</definedName>
    <definedName name="Datos_G1">#REF!</definedName>
    <definedName name="Datos_G2" localSheetId="1">#REF!</definedName>
    <definedName name="Datos_G2">#REF!</definedName>
    <definedName name="Datos_SW_G1" localSheetId="1">#REF!</definedName>
    <definedName name="Datos_SW_G1">#REF!</definedName>
    <definedName name="Datos_SW_G2" localSheetId="1">#REF!</definedName>
    <definedName name="Datos_SW_G2">#REF!</definedName>
    <definedName name="datos1">'[135]Base de Diseño'!$A$1:$D$204</definedName>
    <definedName name="datos2" localSheetId="1">#REF!</definedName>
    <definedName name="datos2">#REF!</definedName>
    <definedName name="datos3" localSheetId="1">#REF!</definedName>
    <definedName name="datos3">#REF!</definedName>
    <definedName name="DaWk7" localSheetId="1">#REF!</definedName>
    <definedName name="DaWk7">#REF!</definedName>
    <definedName name="Days_in_Month" localSheetId="1">#REF!</definedName>
    <definedName name="Days_in_Month">#REF!</definedName>
    <definedName name="DaysOfMonth" localSheetId="1">#REF!</definedName>
    <definedName name="DaysOfMonth">#REF!</definedName>
    <definedName name="dbb" localSheetId="1">'[9]Gabinetes ctrol, prot. y med. '!#REF!</definedName>
    <definedName name="dbb">'[9]Gabinetes ctrol, prot. y med. '!#REF!</definedName>
    <definedName name="DBHH" localSheetId="1">#REF!</definedName>
    <definedName name="DBHH">#REF!</definedName>
    <definedName name="dblgarantiaExtendida" localSheetId="1">#REF!</definedName>
    <definedName name="dblgarantiaExtendida">#REF!</definedName>
    <definedName name="dblPunRentabilidad" localSheetId="1">#REF!</definedName>
    <definedName name="dblPunRentabilidad">#REF!</definedName>
    <definedName name="dblUtilVehiculo" localSheetId="1">#REF!</definedName>
    <definedName name="dblUtilVehiculo">#REF!</definedName>
    <definedName name="dbrwk1" localSheetId="1">#REF!</definedName>
    <definedName name="dbrwk1">#REF!</definedName>
    <definedName name="dbrwk10" localSheetId="1">#REF!</definedName>
    <definedName name="dbrwk10">#REF!</definedName>
    <definedName name="dbrwk11" localSheetId="1">#REF!</definedName>
    <definedName name="dbrwk11">#REF!</definedName>
    <definedName name="dbrwk12" localSheetId="1">#REF!</definedName>
    <definedName name="dbrwk12">#REF!</definedName>
    <definedName name="dbrwk2" localSheetId="1">#REF!</definedName>
    <definedName name="dbrwk2">#REF!</definedName>
    <definedName name="dbrwk3" localSheetId="1">#REF!</definedName>
    <definedName name="dbrwk3">#REF!</definedName>
    <definedName name="dbrwk4" localSheetId="1">#REF!</definedName>
    <definedName name="dbrwk4">#REF!</definedName>
    <definedName name="dbrwk5" localSheetId="1">#REF!</definedName>
    <definedName name="dbrwk5">#REF!</definedName>
    <definedName name="dbrwk6" localSheetId="1">#REF!</definedName>
    <definedName name="dbrwk6">#REF!</definedName>
    <definedName name="dbrwk7" localSheetId="1">#REF!</definedName>
    <definedName name="dbrwk7">#REF!</definedName>
    <definedName name="dbrwk8" localSheetId="1">#REF!</definedName>
    <definedName name="dbrwk8">#REF!</definedName>
    <definedName name="dbrwk9" localSheetId="1">#REF!</definedName>
    <definedName name="dbrwk9">#REF!</definedName>
    <definedName name="DBT" localSheetId="1">#REF!</definedName>
    <definedName name="DBT">#REF!</definedName>
    <definedName name="dc" localSheetId="1">#REF!</definedName>
    <definedName name="dc">#REF!</definedName>
    <definedName name="DCEE">[136]RECURSOS!$A$2:$C$476</definedName>
    <definedName name="DCF" localSheetId="1">#REF!</definedName>
    <definedName name="DCF">#REF!</definedName>
    <definedName name="dcrwk1" localSheetId="1">#REF!</definedName>
    <definedName name="dcrwk1">#REF!</definedName>
    <definedName name="dcrwk10" localSheetId="1">#REF!</definedName>
    <definedName name="dcrwk10">#REF!</definedName>
    <definedName name="dcrwk11" localSheetId="1">#REF!</definedName>
    <definedName name="dcrwk11">#REF!</definedName>
    <definedName name="dcrwk12" localSheetId="1">#REF!</definedName>
    <definedName name="dcrwk12">#REF!</definedName>
    <definedName name="dcrwk2" localSheetId="1">#REF!</definedName>
    <definedName name="dcrwk2">#REF!</definedName>
    <definedName name="dcrwk3" localSheetId="1">#REF!</definedName>
    <definedName name="dcrwk3">#REF!</definedName>
    <definedName name="dcrwk4" localSheetId="1">#REF!</definedName>
    <definedName name="dcrwk4">#REF!</definedName>
    <definedName name="dcrwk5" localSheetId="1">#REF!</definedName>
    <definedName name="dcrwk5">#REF!</definedName>
    <definedName name="dcrwk6" localSheetId="1">#REF!</definedName>
    <definedName name="dcrwk6">#REF!</definedName>
    <definedName name="dcrwk7" localSheetId="1">#REF!</definedName>
    <definedName name="dcrwk7">#REF!</definedName>
    <definedName name="dcrwk8" localSheetId="1">#REF!</definedName>
    <definedName name="dcrwk8">#REF!</definedName>
    <definedName name="dcrwk9" localSheetId="1">#REF!</definedName>
    <definedName name="dcrwk9">#REF!</definedName>
    <definedName name="dcvbbn" localSheetId="1">#REF!</definedName>
    <definedName name="dcvbbn">#REF!</definedName>
    <definedName name="dd" localSheetId="1">#REF!</definedName>
    <definedName name="dd">#REF!</definedName>
    <definedName name="ddd" hidden="1">{"'Sheet1'!$A$1:$G$85"}</definedName>
    <definedName name="DDDD" hidden="1">{#N/A,#N/A,FALSE,"Costos Productos 6A";#N/A,#N/A,FALSE,"Costo Unitario Total H-94-12"}</definedName>
    <definedName name="ddddd" localSheetId="1">#REF!</definedName>
    <definedName name="ddddd">#REF!</definedName>
    <definedName name="DDDDDD" localSheetId="1">#REF!</definedName>
    <definedName name="DDDDDD">#REF!</definedName>
    <definedName name="ddddddddd" localSheetId="1">#REF!</definedName>
    <definedName name="ddddddddd">#REF!</definedName>
    <definedName name="DDDDDDDDDDDDDDDDDDD" localSheetId="1">#REF!</definedName>
    <definedName name="DDDDDDDDDDDDDDDDDDD">#REF!</definedName>
    <definedName name="DDFD" hidden="1">{#N/A,#N/A,FALSE,"CCTV"}</definedName>
    <definedName name="ddfgfgfgf" localSheetId="1">#REF!</definedName>
    <definedName name="ddfgfgfgf">#REF!</definedName>
    <definedName name="ddfhgxd" localSheetId="1">#REF!</definedName>
    <definedName name="ddfhgxd">#REF!</definedName>
    <definedName name="DE">[40]APU!$G$1353</definedName>
    <definedName name="De_6" localSheetId="1">#REF!</definedName>
    <definedName name="De_6">#REF!</definedName>
    <definedName name="De_8" localSheetId="1">#REF!</definedName>
    <definedName name="De_8">#REF!</definedName>
    <definedName name="Dealpb" localSheetId="1" hidden="1">#REF!</definedName>
    <definedName name="Dealpb" hidden="1">#REF!</definedName>
    <definedName name="Debt_Purchase_Price_Funding">[137]CONTROL!$G$45</definedName>
    <definedName name="Debt_S5_EA_Sch" localSheetId="1">[116]INPUT_TEMP!#REF!</definedName>
    <definedName name="Debt_S5_EA_Sch">[116]INPUT_TEMP!#REF!</definedName>
    <definedName name="Debt_S6_EA_Sch" localSheetId="1">[116]INPUT_TEMP!#REF!</definedName>
    <definedName name="Debt_S6_EA_Sch">[116]INPUT_TEMP!#REF!</definedName>
    <definedName name="DEC" localSheetId="1">#REF!</definedName>
    <definedName name="DEC">#REF!</definedName>
    <definedName name="DEC.GH" localSheetId="1">#REF!</definedName>
    <definedName name="DEC.GH">#REF!</definedName>
    <definedName name="Decameron">#N/A</definedName>
    <definedName name="decbs" localSheetId="1">#REF!</definedName>
    <definedName name="decbs">#REF!</definedName>
    <definedName name="DECI" localSheetId="1">#REF!</definedName>
    <definedName name="DECI">#REF!</definedName>
    <definedName name="decision">[131]Viabilidad!$I$2:$I$3</definedName>
    <definedName name="Decjv" localSheetId="1">#REF!</definedName>
    <definedName name="Decjv">#REF!</definedName>
    <definedName name="Decjv2" localSheetId="1">#REF!</definedName>
    <definedName name="Decjv2">#REF!</definedName>
    <definedName name="DEDE">[136]RECURSOS!$A$2:$C$476</definedName>
    <definedName name="dedicacion" localSheetId="1">#REF!</definedName>
    <definedName name="dedicacion">#REF!</definedName>
    <definedName name="def">[46]PrecRec!$D$50</definedName>
    <definedName name="default_leadtime" localSheetId="1">#REF!</definedName>
    <definedName name="default_leadtime">#REF!</definedName>
    <definedName name="DelDC" localSheetId="1">#REF!</definedName>
    <definedName name="DelDC">#REF!</definedName>
    <definedName name="DelDm" localSheetId="1">#REF!</definedName>
    <definedName name="DelDm">#REF!</definedName>
    <definedName name="delin">[46]PrecRec!$D$55</definedName>
    <definedName name="Delivery" localSheetId="1">#REF!</definedName>
    <definedName name="Delivery">#REF!</definedName>
    <definedName name="DelType" localSheetId="1">#REF!</definedName>
    <definedName name="DelType">#REF!</definedName>
    <definedName name="dem.pav">'[51]factores A.N.'!$E$15:$E$306</definedName>
    <definedName name="DEMANDA" localSheetId="1">#REF!</definedName>
    <definedName name="DEMANDA">#REF!</definedName>
    <definedName name="demanto" localSheetId="1">#REF!</definedName>
    <definedName name="demanto">#REF!</definedName>
    <definedName name="demarc">[46]PrecRec!$D$19</definedName>
    <definedName name="DEMO" localSheetId="1">#REF!</definedName>
    <definedName name="DEMO">#REF!</definedName>
    <definedName name="den_1a">[28]D_AWG!$N$26</definedName>
    <definedName name="den_2da">[28]D_AWG!$N$27</definedName>
    <definedName name="den_aisl">[28]D_AWG!$O$35</definedName>
    <definedName name="den_ch">[28]D_AWG!$AA$47</definedName>
    <definedName name="den_cond">[28]D_AWG!$D$29</definedName>
    <definedName name="DENS" localSheetId="1">#REF!</definedName>
    <definedName name="DENS">#REF!</definedName>
    <definedName name="DENS_1">"#n"/"a"</definedName>
    <definedName name="DENS_10">"#n"/"a"</definedName>
    <definedName name="DENS_2">"#n"/"a"</definedName>
    <definedName name="DENS_3">"#n"/"a"</definedName>
    <definedName name="DENS_4">"#n"/"a"</definedName>
    <definedName name="DENS_5">"#n"/"a"</definedName>
    <definedName name="DENS_6">"#n"/"a"</definedName>
    <definedName name="DENS_7">"#n"/"a"</definedName>
    <definedName name="DENS_8">"#n"/"a"</definedName>
    <definedName name="DENS_9">"#n"/"a"</definedName>
    <definedName name="densi" localSheetId="1">#REF!</definedName>
    <definedName name="densi">#REF!</definedName>
    <definedName name="densi_1">"#n"/"a"</definedName>
    <definedName name="densi_10">"#n"/"a"</definedName>
    <definedName name="densi_2">"#n"/"a"</definedName>
    <definedName name="densi_3">"#n"/"a"</definedName>
    <definedName name="densi_4">"#n"/"a"</definedName>
    <definedName name="densi_5">"#n"/"a"</definedName>
    <definedName name="densi_6">"#n"/"a"</definedName>
    <definedName name="densi_7">"#n"/"a"</definedName>
    <definedName name="densi_8">"#n"/"a"</definedName>
    <definedName name="densi_9">"#n"/"a"</definedName>
    <definedName name="DENSIDAD" localSheetId="1">#REF!</definedName>
    <definedName name="DENSIDAD">#REF!</definedName>
    <definedName name="Dep_IAS_tot" localSheetId="1">[110]Tax!#REF!</definedName>
    <definedName name="Dep_IAS_tot">[110]Tax!#REF!</definedName>
    <definedName name="Deparatamentos1">'[130]Dep y Mun'!$A$2:$C$34</definedName>
    <definedName name="Departamentos">'[130]Dep y Mun'!$B$2:$C$34</definedName>
    <definedName name="Department">'[138]REF - Listas'!$D$4:$D$12</definedName>
    <definedName name="Depreciation" localSheetId="1">#REF!</definedName>
    <definedName name="Depreciation">#REF!</definedName>
    <definedName name="DepreciationPB" localSheetId="1" hidden="1">#REF!</definedName>
    <definedName name="DepreciationPB" hidden="1">#REF!</definedName>
    <definedName name="deptLookup" localSheetId="1">#REF!</definedName>
    <definedName name="deptLookup">#REF!</definedName>
    <definedName name="Depto">'[139]Dep y Mun'!$C$2:$C$35</definedName>
    <definedName name="Depto1">'[139]Dep y Mun'!$A$2:$C$35</definedName>
    <definedName name="DEPTO2" localSheetId="1">#REF!</definedName>
    <definedName name="DEPTO2">#REF!</definedName>
    <definedName name="DEPTO3" localSheetId="1">#REF!</definedName>
    <definedName name="DEPTO3">#REF!</definedName>
    <definedName name="DEPTO4" localSheetId="1">#REF!</definedName>
    <definedName name="DEPTO4">#REF!</definedName>
    <definedName name="DES" localSheetId="1">#REF!</definedName>
    <definedName name="DES">#REF!</definedName>
    <definedName name="desarrolladas">#N/A</definedName>
    <definedName name="DESC" localSheetId="1">#REF!</definedName>
    <definedName name="DESC">#REF!</definedName>
    <definedName name="desc_rps">[56]des_rps!$A$1:$A$364</definedName>
    <definedName name="DESC521">[140]ITEMS!$B$522</definedName>
    <definedName name="Descrip_cuadrillas" localSheetId="1">#REF!</definedName>
    <definedName name="Descrip_cuadrillas">#REF!</definedName>
    <definedName name="Descrip_equipos" localSheetId="1">#REF!</definedName>
    <definedName name="Descrip_equipos">#REF!</definedName>
    <definedName name="descrip_mat" localSheetId="1">#REF!</definedName>
    <definedName name="descrip_mat">#REF!</definedName>
    <definedName name="Descrip_transporte" localSheetId="1">#REF!</definedName>
    <definedName name="Descrip_transporte">#REF!</definedName>
    <definedName name="Descripción" localSheetId="1">#REF!</definedName>
    <definedName name="Descripción">#REF!</definedName>
    <definedName name="DescripPpto" localSheetId="1">#REF!</definedName>
    <definedName name="DescripPpto">#REF!</definedName>
    <definedName name="description" localSheetId="1">#REF!</definedName>
    <definedName name="description">#REF!</definedName>
    <definedName name="DESFALT" localSheetId="1">#REF!</definedName>
    <definedName name="DESFALT">#REF!</definedName>
    <definedName name="design">'[141]Design (3)'!$A$12:$CM$71</definedName>
    <definedName name="design2">[141]Design!$A$24:$CM$66</definedName>
    <definedName name="Designer" localSheetId="1">#REF!</definedName>
    <definedName name="Designer">#REF!</definedName>
    <definedName name="DetailsBid1" localSheetId="1">#REF!</definedName>
    <definedName name="DetailsBid1">#REF!</definedName>
    <definedName name="DetailsBid2" localSheetId="1">#REF!</definedName>
    <definedName name="DetailsBid2">#REF!</definedName>
    <definedName name="DetailsBid3" localSheetId="1">#REF!</definedName>
    <definedName name="DetailsBid3">#REF!</definedName>
    <definedName name="DetailsBid4" localSheetId="1">#REF!</definedName>
    <definedName name="DetailsBid4">#REF!</definedName>
    <definedName name="DetailsBidRange" localSheetId="1">#REF!</definedName>
    <definedName name="DetailsBidRange">#REF!</definedName>
    <definedName name="Detalle" localSheetId="1">#REF!</definedName>
    <definedName name="Detalle">#REF!</definedName>
    <definedName name="DEUDA" localSheetId="1">#REF!</definedName>
    <definedName name="DEUDA">#REF!</definedName>
    <definedName name="deuda2">[142]deuda!$A$1:$IV$65536</definedName>
    <definedName name="DEUDAL" localSheetId="1">#REF!</definedName>
    <definedName name="DEUDAL">#REF!</definedName>
    <definedName name="DEX" localSheetId="1">#REF!</definedName>
    <definedName name="DEX">#REF!</definedName>
    <definedName name="DEX_10" localSheetId="1">#REF!</definedName>
    <definedName name="DEX_10">#REF!</definedName>
    <definedName name="DEX_18" localSheetId="1">#REF!</definedName>
    <definedName name="DEX_18">#REF!</definedName>
    <definedName name="DEX_20" localSheetId="1">#REF!</definedName>
    <definedName name="DEX_20">#REF!</definedName>
    <definedName name="DEX_21" localSheetId="1">#REF!</definedName>
    <definedName name="DEX_21">#REF!</definedName>
    <definedName name="DEX_22" localSheetId="1">#REF!</definedName>
    <definedName name="DEX_22">#REF!</definedName>
    <definedName name="DEX_7" localSheetId="1">#REF!</definedName>
    <definedName name="DEX_7">#REF!</definedName>
    <definedName name="DEX_8" localSheetId="1">#REF!</definedName>
    <definedName name="DEX_8">#REF!</definedName>
    <definedName name="df" localSheetId="1">#REF!</definedName>
    <definedName name="df">#REF!</definedName>
    <definedName name="DFBGHS" localSheetId="1">#REF!</definedName>
    <definedName name="DFBGHS">#REF!</definedName>
    <definedName name="dfcvc" localSheetId="1">#REF!</definedName>
    <definedName name="dfcvc">#REF!</definedName>
    <definedName name="dfd">[143]RECURSOS!$A$3:$I$478</definedName>
    <definedName name="dfdaa" localSheetId="1">#REF!</definedName>
    <definedName name="dfdaa">#REF!</definedName>
    <definedName name="dfdf" localSheetId="1">#REF!</definedName>
    <definedName name="dfdf">#REF!</definedName>
    <definedName name="dfdfg">[143]RECURSOS!$A$3:$I$478</definedName>
    <definedName name="dfdsafdsaf">[143]RECURSOS!$A$3:$I$478</definedName>
    <definedName name="dfdsf">[143]RECURSOS!$A$3:$I$478</definedName>
    <definedName name="dfgdf">[143]RECURSOS!$A$3:$I$478</definedName>
    <definedName name="dfgsd">[143]RECURSOS!$A$3:$I$478</definedName>
    <definedName name="dfhfd">[143]RECURSOS!$A$3:$I$478</definedName>
    <definedName name="dfsdf">[143]RECURSOS!$A$3:$I$478</definedName>
    <definedName name="DFSDGDFG" localSheetId="1">#REF!</definedName>
    <definedName name="DFSDGDFG">#REF!</definedName>
    <definedName name="DG" localSheetId="1">#REF!</definedName>
    <definedName name="DG">#REF!</definedName>
    <definedName name="dgfgjgj" hidden="1">{#N/A,#N/A,FALSE,"CCTV"}</definedName>
    <definedName name="dghfs" localSheetId="1">#REF!</definedName>
    <definedName name="dghfs">#REF!</definedName>
    <definedName name="dgsd">[143]RECURSOS!$A$3:$I$478</definedName>
    <definedName name="dhp" localSheetId="1">'[9]Gabinetes ctrol, prot. y med. '!#REF!</definedName>
    <definedName name="dhp">'[9]Gabinetes ctrol, prot. y med. '!#REF!</definedName>
    <definedName name="di" localSheetId="1">#REF!</definedName>
    <definedName name="di">#REF!</definedName>
    <definedName name="DI60kv" localSheetId="1">'[43]Estructuras Concreto'!#REF!</definedName>
    <definedName name="DI60kv">'[43]Estructuras Concreto'!#REF!</definedName>
    <definedName name="día" localSheetId="1">#REF!</definedName>
    <definedName name="día">#REF!</definedName>
    <definedName name="dia16ex" localSheetId="1">#REF!</definedName>
    <definedName name="dia16ex">#REF!</definedName>
    <definedName name="dia24ex" localSheetId="1">#REF!</definedName>
    <definedName name="dia24ex">#REF!</definedName>
    <definedName name="dia24hr" localSheetId="1">#REF!</definedName>
    <definedName name="dia24hr">#REF!</definedName>
    <definedName name="dia24nue" localSheetId="1">#REF!</definedName>
    <definedName name="dia24nue">#REF!</definedName>
    <definedName name="dia25ex" localSheetId="1">#REF!</definedName>
    <definedName name="dia25ex">#REF!</definedName>
    <definedName name="dia26ex" localSheetId="1">#REF!</definedName>
    <definedName name="dia26ex">#REF!</definedName>
    <definedName name="dia36ex" localSheetId="1">#REF!</definedName>
    <definedName name="dia36ex">#REF!</definedName>
    <definedName name="dia36nue" localSheetId="1">#REF!</definedName>
    <definedName name="dia36nue">#REF!</definedName>
    <definedName name="dia37ex" localSheetId="1">#REF!</definedName>
    <definedName name="dia37ex">#REF!</definedName>
    <definedName name="DIAGRAMA">[83]INSUMOS!$A$2:$A$116</definedName>
    <definedName name="DIAME" localSheetId="1">#REF!</definedName>
    <definedName name="DIAME">#REF!</definedName>
    <definedName name="diameter" localSheetId="1">#REF!</definedName>
    <definedName name="diameter">#REF!</definedName>
    <definedName name="diametros" localSheetId="1">#REF!</definedName>
    <definedName name="diametros">#REF!</definedName>
    <definedName name="DiametrosCodos">'[142]L codos'!$B$2:$V$2</definedName>
    <definedName name="DIANA">'[134]DATOS EPANET'!$A$5:$B$189</definedName>
    <definedName name="diaphragm" localSheetId="1">#REF!</definedName>
    <definedName name="diaphragm">#REF!</definedName>
    <definedName name="dias" localSheetId="1">#REF!</definedName>
    <definedName name="dias">#REF!</definedName>
    <definedName name="DIAS_DEL_MES" localSheetId="1">#REF!</definedName>
    <definedName name="DIAS_DEL_MES">#REF!</definedName>
    <definedName name="dias_semana" localSheetId="1">#REF!</definedName>
    <definedName name="dias_semana">#REF!</definedName>
    <definedName name="Dias_semanales" localSheetId="1">#REF!</definedName>
    <definedName name="Dias_semanales">#REF!</definedName>
    <definedName name="DIAS_SEMANAS" localSheetId="1">#REF!</definedName>
    <definedName name="DIAS_SEMANAS">#REF!</definedName>
    <definedName name="DIASDELMES" localSheetId="1">#REF!</definedName>
    <definedName name="DIASDELMES">#REF!</definedName>
    <definedName name="DIASROTACION" localSheetId="1">#REF!</definedName>
    <definedName name="DIASROTACION">#REF!</definedName>
    <definedName name="DiasSupuestosCierre" localSheetId="1">#REF!</definedName>
    <definedName name="DiasSupuestosCierre">#REF!</definedName>
    <definedName name="dic00" localSheetId="1">[22]Dólar!#REF!</definedName>
    <definedName name="dic00">[22]Dólar!#REF!</definedName>
    <definedName name="diego" localSheetId="1">#REF!</definedName>
    <definedName name="diego">#REF!</definedName>
    <definedName name="diego1" localSheetId="1">#REF!</definedName>
    <definedName name="diego1">#REF!</definedName>
    <definedName name="DIN">'[36]Estructuras Concreto'!$D$74</definedName>
    <definedName name="DIQUE" localSheetId="1">#REF!</definedName>
    <definedName name="DIQUE">#REF!</definedName>
    <definedName name="DIRECT" localSheetId="1">#REF!</definedName>
    <definedName name="DIRECT">#REF!</definedName>
    <definedName name="DIRECTO1">[144]APU!$U$132</definedName>
    <definedName name="DIRECTO10">[144]APU!$U$681</definedName>
    <definedName name="DIRECTO100">[144]APU!$U$6171</definedName>
    <definedName name="DIRECTO101">[144]APU!$U$6232</definedName>
    <definedName name="DIRECTO102">[144]APU!$U$6293</definedName>
    <definedName name="DIRECTO103">[144]APU!$U$6354</definedName>
    <definedName name="DIRECTO104">[144]APU!$U$6415</definedName>
    <definedName name="DIRECTO105">[144]APU!$U$6476</definedName>
    <definedName name="DIRECTO11">[144]APU!$U$742</definedName>
    <definedName name="DIRECTO12">[144]APU!$U$803</definedName>
    <definedName name="DIRECTO124">[144]APU!$U$7635</definedName>
    <definedName name="DIRECTO125">[144]APU!$U$7696</definedName>
    <definedName name="DIRECTO126">[144]APU!$U$7757</definedName>
    <definedName name="DIRECTO127">[144]APU!$U$7818</definedName>
    <definedName name="DIRECTO128">[144]APU!$U$7879</definedName>
    <definedName name="DIRECTO129">[144]APU!$U$7940</definedName>
    <definedName name="DIRECTO13">[144]APU!$U$864</definedName>
    <definedName name="DIRECTO130">[144]APU!$U$8001</definedName>
    <definedName name="DIRECTO131">[144]APU!$U$8062</definedName>
    <definedName name="DIRECTO132">[144]APU!$U$8123</definedName>
    <definedName name="DIRECTO133">[144]APU!$U$8184</definedName>
    <definedName name="DIRECTO134">[144]APU!$U$8245</definedName>
    <definedName name="DIRECTO14">[144]APU!$U$925</definedName>
    <definedName name="DIRECTO15">[144]APU!$U$986</definedName>
    <definedName name="DIRECTO16">[144]APU!$U$1047</definedName>
    <definedName name="DIRECTO17">[144]APU!$U$1108</definedName>
    <definedName name="DIRECTO18">[144]APU!$U$1169</definedName>
    <definedName name="DIRECTO2">[144]APU!$U$193</definedName>
    <definedName name="DIRECTO2.10">[144]APU!$U$14889</definedName>
    <definedName name="DIRECTO2.11">[144]APU!$U$14950</definedName>
    <definedName name="DIRECTO2.12">[144]APU!$U$15011</definedName>
    <definedName name="DIRECTO2.9">[144]APU!$U$11839</definedName>
    <definedName name="DIRECTO21">[144]APU!$U$1352</definedName>
    <definedName name="DIRECTO22">[144]APU!$U$1413</definedName>
    <definedName name="DIRECTO23">[144]APU!$U$1474</definedName>
    <definedName name="DIRECTO24">[144]APU!$U$1535</definedName>
    <definedName name="DIRECTO25">[144]APU!$U$1596</definedName>
    <definedName name="DIRECTO26">[144]APU!$U$1657</definedName>
    <definedName name="DIRECTO27">[144]APU!$U$1718</definedName>
    <definedName name="DIRECTO28">[144]APU!$U$1779</definedName>
    <definedName name="DIRECTO29">[144]APU!$U$1840</definedName>
    <definedName name="DIRECTO3">[144]APU!$U$254</definedName>
    <definedName name="DIRECTO3.15">[144]APU!$U$8667</definedName>
    <definedName name="DIRECTO3.16">[144]APU!$U$8728</definedName>
    <definedName name="DIRECTO3.17">[144]APU!$U$8789</definedName>
    <definedName name="DIRECTO3.18">[144]APU!$U$8850</definedName>
    <definedName name="DIRECTO3.19">[144]APU!$U$8911</definedName>
    <definedName name="DIRECTO3.20">[144]APU!$U$8972</definedName>
    <definedName name="DIRECTO3.21">[144]APU!$U$11961</definedName>
    <definedName name="DIRECTO3.22">[144]APU!$U$14523</definedName>
    <definedName name="DIRECTO3.23">[144]APU!$U$15133</definedName>
    <definedName name="DIRECTO3.24">[144]APU!$U$16292</definedName>
    <definedName name="DIRECTO3.25">[144]APU!$U$16353</definedName>
    <definedName name="DIRECTO3.26">[144]APU!$U$16414</definedName>
    <definedName name="DIRECTO3.27">[144]APU!$U$16475</definedName>
    <definedName name="DIRECTO3.28">[144]APU!$U$16536</definedName>
    <definedName name="DIRECTO30">[144]APU!$U$1901</definedName>
    <definedName name="DIRECTO31">[144]APU!$U$1962</definedName>
    <definedName name="DIRECTO32">[144]APU!$U$2023</definedName>
    <definedName name="DIRECTO33">[144]APU!$U$2084</definedName>
    <definedName name="DIRECTO34">[144]APU!$U$2145</definedName>
    <definedName name="DIRECTO35">[144]APU!$U$2206</definedName>
    <definedName name="DIRECTO36">[144]APU!$U$2267</definedName>
    <definedName name="DIRECTO37">[144]APU!$U$2328</definedName>
    <definedName name="DIRECTO38">[144]APU!$U$2389</definedName>
    <definedName name="DIRECTO39">[144]APU!$U$2450</definedName>
    <definedName name="DIRECTO4">[144]APU!$U$315</definedName>
    <definedName name="DIRECTO4.20">[144]APU!$U$9216</definedName>
    <definedName name="DIRECTO4.21">[144]APU!$U$9277</definedName>
    <definedName name="DIRECTO4.22">[144]APU!$U$9338</definedName>
    <definedName name="DIRECTO4.23">[144]APU!$U$9399</definedName>
    <definedName name="DIRECTO4.24">[144]APU!$U$9460</definedName>
    <definedName name="DIRECTO4.25">[144]APU!$U$9521</definedName>
    <definedName name="DIRECTO4.26">[144]APU!$U$9582</definedName>
    <definedName name="DIRECTO4.27">[144]APU!$U$9643</definedName>
    <definedName name="DIRECTO4.28">[144]APU!$U$9704</definedName>
    <definedName name="DIRECTO4.29">[144]APU!$U$9765</definedName>
    <definedName name="DIRECTO4.30">[144]APU!$U$9826</definedName>
    <definedName name="DIRECTO4.31">[144]APU!$U$9887</definedName>
    <definedName name="DIRECTO4.32">[144]APU!$U$9948</definedName>
    <definedName name="DIRECTO4.33">[144]APU!$U$10009</definedName>
    <definedName name="DIRECTO4.34">[144]APU!$U$10070</definedName>
    <definedName name="DIRECTO4.35">[144]APU!$U$11595</definedName>
    <definedName name="DIRECTO4.36">[144]APU!$U$11656</definedName>
    <definedName name="DIRECTO4.37">[144]APU!$U$15987</definedName>
    <definedName name="DIRECTO4.38">[144]APU!$U$15194</definedName>
    <definedName name="DIRECTO4.39">[144]APU!$U$14279</definedName>
    <definedName name="DIRECTO4.40">[144]APU!$U$14340</definedName>
    <definedName name="DIRECTO4.41">[144]APU!$U$14401</definedName>
    <definedName name="DIRECTO4.42">[144]APU!$U$14462</definedName>
    <definedName name="DIRECTO4.43">[144]APU!$U$14584</definedName>
    <definedName name="DIRECTO4.44">[144]APU!$U$16048</definedName>
    <definedName name="DIRECTO4.45">[144]APU!$U$16109</definedName>
    <definedName name="DIRECTO4.46">[144]APU!$U$14706</definedName>
    <definedName name="DIRECTO4.47">[144]APU!$U$15926</definedName>
    <definedName name="DIRECTO4.48">[144]APU!$U$16170</definedName>
    <definedName name="DIRECTO4.49">[144]APU!$U$16231</definedName>
    <definedName name="DIRECTO4.50">[144]APU!$U$16902</definedName>
    <definedName name="DIRECTO4.51">[144]APU!$U$17634</definedName>
    <definedName name="DIRECTO4.52">[144]APU!$U$17695</definedName>
    <definedName name="DIRECTO40">[144]APU!$U$2511</definedName>
    <definedName name="DIRECTO41">[144]APU!$U$2572</definedName>
    <definedName name="DIRECTO42">[144]APU!$U$2633</definedName>
    <definedName name="DIRECTO43">[144]APU!$U$2694</definedName>
    <definedName name="DIRECTO44">[144]APU!$U$2755</definedName>
    <definedName name="DIRECTO45">[144]APU!$U$2816</definedName>
    <definedName name="DIRECTO46">[144]APU!$U$2877</definedName>
    <definedName name="DIRECTO47">[144]APU!$U$2938</definedName>
    <definedName name="DIRECTO48">[144]APU!$U$2999</definedName>
    <definedName name="DIRECTO49">[144]APU!$U$3060</definedName>
    <definedName name="DIRECTO5">[144]APU!$U$376</definedName>
    <definedName name="DIRECTO5.100">[144]APU!$U$12449</definedName>
    <definedName name="DIRECTO5.101">[144]APU!$U$12510</definedName>
    <definedName name="DIRECTO5.104">[144]APU!$U$12571</definedName>
    <definedName name="DIRECTO5.105">[144]APU!$U$12632</definedName>
    <definedName name="DIRECTO5.106">[144]APU!$U$12693</definedName>
    <definedName name="DIRECTO5.107">[144]APU!$U$12754</definedName>
    <definedName name="DIRECTO5.108">[144]APU!$U$12815</definedName>
    <definedName name="DIRECTO5.109">[144]APU!$U$12876</definedName>
    <definedName name="DIRECTO5.111">[144]APU!$U$12937</definedName>
    <definedName name="DIRECTO5.112">[144]APU!$U$12998</definedName>
    <definedName name="DIRECTO5.113">[144]APU!$U$14767</definedName>
    <definedName name="DIRECTO5.114">[144]APU!$U$14828</definedName>
    <definedName name="DIRECTO5.115">[144]APU!$U$15072</definedName>
    <definedName name="DIRECTO5.53">[144]APU!$U$10131</definedName>
    <definedName name="DIRECTO5.54">[144]APU!$U$10192</definedName>
    <definedName name="DIRECTO5.55">[144]APU!$U$10253</definedName>
    <definedName name="DIRECTO5.56">[144]APU!$U$10314</definedName>
    <definedName name="DIRECTO5.57">[144]APU!$U$10375</definedName>
    <definedName name="DIRECTO5.58">[144]APU!$U$10436</definedName>
    <definedName name="DIRECTO5.59">[144]APU!$U$10497</definedName>
    <definedName name="DIRECTO5.60">[144]APU!$U$10558</definedName>
    <definedName name="DIRECTO5.61">[144]APU!$U$10619</definedName>
    <definedName name="DIRECTO5.62">[144]APU!$U$10680</definedName>
    <definedName name="DIRECTO5.63">[144]APU!$U$10741</definedName>
    <definedName name="DIRECTO5.64">[144]APU!$U$10802</definedName>
    <definedName name="DIRECTO5.65">[144]APU!$U$10863</definedName>
    <definedName name="DIRECTO5.66">[144]APU!$U$10924</definedName>
    <definedName name="DIRECTO5.67">[144]APU!$U$10985</definedName>
    <definedName name="DIRECTO5.68">[144]APU!$U$11046</definedName>
    <definedName name="DIRECTO5.69">[144]APU!$U$11107</definedName>
    <definedName name="DIRECTO5.70">[144]APU!$U$11168</definedName>
    <definedName name="DIRECTO5.71">[144]APU!$U$11229</definedName>
    <definedName name="DIRECTO5.72">[144]APU!$U$12022</definedName>
    <definedName name="DIRECTO5.73">[144]APU!$U$12083</definedName>
    <definedName name="DIRECTO5.74">[144]APU!$U$12144</definedName>
    <definedName name="DIRECTO5.77">[144]APU!$U$12205</definedName>
    <definedName name="DIRECTO5.78">[144]APU!$U$12327</definedName>
    <definedName name="DIRECTO5.79">[144]APU!$U$12388</definedName>
    <definedName name="DIRECTO5.80">[144]APU!$U$12266</definedName>
    <definedName name="DIRECTO5.82">[144]APU!$U$14035</definedName>
    <definedName name="DIRECTO5.83">[144]APU!$U$14096</definedName>
    <definedName name="DIRECTO5.84">[144]APU!$U$13364</definedName>
    <definedName name="DIRECTO5.85">[144]APU!$U$13425</definedName>
    <definedName name="DIRECTO5.86">[144]APU!$U$13486</definedName>
    <definedName name="DIRECTO5.87">[144]APU!$U$13547</definedName>
    <definedName name="DIRECTO5.88">[144]APU!$U$13608</definedName>
    <definedName name="DIRECTO5.89">[144]APU!$U$13669</definedName>
    <definedName name="DIRECTO5.90">[144]APU!$U$13730</definedName>
    <definedName name="DIRECTO5.91">[144]APU!$U$13791</definedName>
    <definedName name="DIRECTO5.92">[144]APU!$U$13852</definedName>
    <definedName name="DIRECTO5.93">[144]APU!$U$13913</definedName>
    <definedName name="DIRECTO5.94">[144]APU!$U$13974</definedName>
    <definedName name="DIRECTO5.95">[144]APU!$U$13059</definedName>
    <definedName name="DIRECTO5.96">[144]APU!$U$13120</definedName>
    <definedName name="DIRECTO5.97">[144]APU!$U$13181</definedName>
    <definedName name="DIRECTO5.98">[144]APU!$U$13242</definedName>
    <definedName name="DIRECTO5.99">[144]APU!$U$13303</definedName>
    <definedName name="DIRECTO50">[144]APU!$U$3121</definedName>
    <definedName name="DIRECTO51">[144]APU!$U$3182</definedName>
    <definedName name="DIRECTO52">[144]APU!$U$3243</definedName>
    <definedName name="DIRECTO53">[144]APU!$U$3304</definedName>
    <definedName name="DIRECTO54">[144]APU!$U$3365</definedName>
    <definedName name="DIRECTO55">[144]APU!$U$3426</definedName>
    <definedName name="DIRECTO56">[144]APU!$U$3487</definedName>
    <definedName name="DIRECTO57">[144]APU!$U$3548</definedName>
    <definedName name="DIRECTO58">[144]APU!$U$3609</definedName>
    <definedName name="DIRECTO59">[144]APU!$U$3670</definedName>
    <definedName name="DIRECTO6">[144]APU!$U$437</definedName>
    <definedName name="DIRECTO60">[144]APU!$U$3731</definedName>
    <definedName name="DIRECTO61">[144]APU!$U$3792</definedName>
    <definedName name="DIRECTO62">[144]APU!$U$3853</definedName>
    <definedName name="DIRECTO63">[144]APU!$U$3914</definedName>
    <definedName name="DIRECTO64">[144]APU!$U$3975</definedName>
    <definedName name="DIRECTO65">[144]APU!$U$4036</definedName>
    <definedName name="DIRECTO66">[144]APU!$U$4097</definedName>
    <definedName name="DIRECTO67">[144]APU!$U$4158</definedName>
    <definedName name="DIRECTO68">[144]APU!$U$4219</definedName>
    <definedName name="DIRECTO69">[144]APU!$U$4280</definedName>
    <definedName name="DIRECTO7">[144]APU!$U$498</definedName>
    <definedName name="DIRECTO7.12">[144]APU!$U$8305</definedName>
    <definedName name="DIRECTO7.13">[144]APU!$U$8366</definedName>
    <definedName name="DIRECTO7.14">[144]APU!$U$8427</definedName>
    <definedName name="DIRECTO7.15">[144]APU!$U$8488</definedName>
    <definedName name="DIRECTO7.16">[144]APU!$U$8606</definedName>
    <definedName name="DIRECTO7.17">[144]APU!$U$11290</definedName>
    <definedName name="DIRECTO7.18">[144]APU!$U$11351</definedName>
    <definedName name="DIRECTO7.19">[144]APU!$U$11412</definedName>
    <definedName name="DIRECTO7.20">[144]APU!$U$11473</definedName>
    <definedName name="DIRECTO7.21">[144]APU!$U$11534</definedName>
    <definedName name="DIRECTO7.22">[144]APU!$U$11717</definedName>
    <definedName name="DIRECTO7.23">[144]APU!$U$11778</definedName>
    <definedName name="DIRECTO7.24">[144]APU!$U$14645</definedName>
    <definedName name="DIRECTO7.25">[144]APU!$U$15255</definedName>
    <definedName name="DIRECTO7.26">[144]APU!$U$15316</definedName>
    <definedName name="DIRECTO7.27">[144]APU!$U$15377</definedName>
    <definedName name="DIRECTO7.28">[144]APU!$U$15438</definedName>
    <definedName name="DIRECTO7.29">[144]APU!$U$15499</definedName>
    <definedName name="DIRECTO7.30">[144]APU!$U$15560</definedName>
    <definedName name="DIRECTO7.31">[144]APU!$U$15621</definedName>
    <definedName name="DIRECTO7.32">[144]APU!$U$15682</definedName>
    <definedName name="DIRECTO7.33">[144]APU!$U$15743</definedName>
    <definedName name="DIRECTO7.34">[144]APU!$U$15804</definedName>
    <definedName name="DIRECTO7.35">[144]APU!$U$15865</definedName>
    <definedName name="DIRECTO7.36">[144]APU!$U$17085</definedName>
    <definedName name="DIRECTO7.37">[144]APU!$U$17268</definedName>
    <definedName name="DIRECTO7.38">[144]APU!$U$17207</definedName>
    <definedName name="DIRECTO7.39">[144]APU!$U$17390</definedName>
    <definedName name="DIRECTO7.40">[144]APU!$U$17451</definedName>
    <definedName name="DIRECTO7.41">[144]APU!$U$17512</definedName>
    <definedName name="DIRECTO7.42">[144]APU!$U$17146</definedName>
    <definedName name="DIRECTO7.43">[144]APU!$U$17573</definedName>
    <definedName name="DIRECTO7.44">[144]APU!$U$17329</definedName>
    <definedName name="DIRECTO70">[144]APU!$U$4341</definedName>
    <definedName name="DIRECTO71">[144]APU!$U$4402</definedName>
    <definedName name="DIRECTO72">[144]APU!$U$4463</definedName>
    <definedName name="DIRECTO73">[144]APU!$U$4524</definedName>
    <definedName name="DIRECTO74">[144]APU!$U$4585</definedName>
    <definedName name="DIRECTO75">[144]APU!$U$4646</definedName>
    <definedName name="DIRECTO76">[144]APU!$U$4707</definedName>
    <definedName name="DIRECTO77">[144]APU!$U$4768</definedName>
    <definedName name="DIRECTO78">[144]APU!$U$4829</definedName>
    <definedName name="DIRECTO79">[144]APU!$U$4890</definedName>
    <definedName name="DIRECTO8">[144]APU!$U$559</definedName>
    <definedName name="DIRECTO80">[144]APU!$U$4951</definedName>
    <definedName name="DIRECTO81">[144]APU!$U$5012</definedName>
    <definedName name="DIRECTO82">[144]APU!$U$5073</definedName>
    <definedName name="DIRECTO83">[144]APU!$U$5134</definedName>
    <definedName name="DIRECTO84">[144]APU!$U$5195</definedName>
    <definedName name="DIRECTO85">[144]APU!$U$5256</definedName>
    <definedName name="DIRECTO86">[144]APU!$U$5317</definedName>
    <definedName name="DIRECTO87">[144]APU!$U$5378</definedName>
    <definedName name="DIRECTO88">[144]APU!$U$5439</definedName>
    <definedName name="DIRECTO89">[144]APU!$U$5500</definedName>
    <definedName name="DIRECTO9">[144]APU!$U$620</definedName>
    <definedName name="DIRECTO9.1">[144]APU!$U$16597</definedName>
    <definedName name="DIRECTO9.2">[144]APU!$U$16658</definedName>
    <definedName name="DIRECTO9.3">[144]APU!$U$16719</definedName>
    <definedName name="DIRECTO9.4">[144]APU!$U$16780</definedName>
    <definedName name="DIRECTO9.5">[144]APU!$U$16841</definedName>
    <definedName name="DIRECTO90">[144]APU!$U$5561</definedName>
    <definedName name="DIRECTO91">[144]APU!$U$5622</definedName>
    <definedName name="DIRECTO92">[144]APU!$U$5683</definedName>
    <definedName name="DIRECTO93">[144]APU!$U$5744</definedName>
    <definedName name="DIRECTO94">[144]APU!$U$5805</definedName>
    <definedName name="DIRECTO95">[144]APU!$U$5866</definedName>
    <definedName name="DIRECTO96">[144]APU!$U$5927</definedName>
    <definedName name="DIRECTO97">[144]APU!$U$5988</definedName>
    <definedName name="DIRECTO98">[144]APU!$U$6049</definedName>
    <definedName name="DIRECTO99">[144]APU!$U$6110</definedName>
    <definedName name="Discount_Lumpsum" localSheetId="1">#REF!</definedName>
    <definedName name="Discount_Lumpsum">#REF!</definedName>
    <definedName name="discount_percent" localSheetId="1">#REF!</definedName>
    <definedName name="discount_percent">#REF!</definedName>
    <definedName name="discount2" localSheetId="1">[145]Cover!#REF!</definedName>
    <definedName name="discount2">[145]Cover!#REF!</definedName>
    <definedName name="discount3" localSheetId="1">[145]Cover!#REF!</definedName>
    <definedName name="discount3">[145]Cover!#REF!</definedName>
    <definedName name="discount4" localSheetId="1">[145]Cover!#REF!</definedName>
    <definedName name="discount4">[145]Cover!#REF!</definedName>
    <definedName name="DiscRateHigh" localSheetId="1">#REF!</definedName>
    <definedName name="DiscRateHigh">#REF!</definedName>
    <definedName name="DiscRateMed" localSheetId="1">#REF!</definedName>
    <definedName name="DiscRateMed">#REF!</definedName>
    <definedName name="DISPONIBILIDAD" localSheetId="1">#REF!</definedName>
    <definedName name="DISPONIBILIDAD">#REF!</definedName>
    <definedName name="DISTRIBUCION" localSheetId="1">'[53]PU (2)'!#REF!</definedName>
    <definedName name="DISTRIBUCION">'[53]PU (2)'!#REF!</definedName>
    <definedName name="distrital" localSheetId="1">#REF!</definedName>
    <definedName name="distrital">#REF!</definedName>
    <definedName name="div_pay" localSheetId="1">[116]ASSUMPTIONS!#REF!</definedName>
    <definedName name="div_pay">[116]ASSUMPTIONS!#REF!</definedName>
    <definedName name="dj" localSheetId="1">#REF!</definedName>
    <definedName name="dj">#REF!</definedName>
    <definedName name="DK" localSheetId="1">#REF!</definedName>
    <definedName name="DK">#REF!</definedName>
    <definedName name="dl" localSheetId="1">#REF!</definedName>
    <definedName name="dl">#REF!</definedName>
    <definedName name="dm" localSheetId="1">#REF!</definedName>
    <definedName name="dm">#REF!</definedName>
    <definedName name="DMD" localSheetId="1">#REF!</definedName>
    <definedName name="DMD">#REF!</definedName>
    <definedName name="DMxUS" localSheetId="1">#REF!</definedName>
    <definedName name="DMxUS">#REF!</definedName>
    <definedName name="dnp">[146]Niples!$N$21:$N$32</definedName>
    <definedName name="do" localSheetId="1">#REF!</definedName>
    <definedName name="do">#REF!</definedName>
    <definedName name="DOC" localSheetId="1">#REF!</definedName>
    <definedName name="DOC">#REF!</definedName>
    <definedName name="DOCUMENT">{"Book1","my ddc.xls"}</definedName>
    <definedName name="Document_array">{"Book1","DOC&amp;DWG.xls"}</definedName>
    <definedName name="Documentstatus" localSheetId="1">#REF!</definedName>
    <definedName name="Documentstatus">#REF!</definedName>
    <definedName name="Documentstatus1">'[88]REF - Listas'!$B$4:$B$11</definedName>
    <definedName name="dolar">'[59]PRESUPUESTOS Escenario Optimist'!$Q$5</definedName>
    <definedName name="dólar">'[59]PRESUPUESTOS Escenario Optimist'!$Q$5</definedName>
    <definedName name="dollar" localSheetId="1">#REF!</definedName>
    <definedName name="dollar">#REF!</definedName>
    <definedName name="DOM160X20_S1" localSheetId="1">#REF!</definedName>
    <definedName name="DOM160X20_S1">#REF!</definedName>
    <definedName name="DOM160X20_S2" localSheetId="1">#REF!</definedName>
    <definedName name="DOM160X20_S2">#REF!</definedName>
    <definedName name="DOM160X20_S3" localSheetId="1">#REF!</definedName>
    <definedName name="DOM160X20_S3">#REF!</definedName>
    <definedName name="DOM160X20_S4" localSheetId="1">#REF!</definedName>
    <definedName name="DOM160X20_S4">#REF!</definedName>
    <definedName name="DOM160X20_S5" localSheetId="1">#REF!</definedName>
    <definedName name="DOM160X20_S5">#REF!</definedName>
    <definedName name="DOM160X20_S6" localSheetId="1">#REF!</definedName>
    <definedName name="DOM160X20_S6">#REF!</definedName>
    <definedName name="DOM160X32_S1" localSheetId="1">#REF!</definedName>
    <definedName name="DOM160X32_S1">#REF!</definedName>
    <definedName name="DOM160X32_S2" localSheetId="1">#REF!</definedName>
    <definedName name="DOM160X32_S2">#REF!</definedName>
    <definedName name="DOM160X32_S3" localSheetId="1">#REF!</definedName>
    <definedName name="DOM160X32_S3">#REF!</definedName>
    <definedName name="DOM160X32_S4" localSheetId="1">#REF!</definedName>
    <definedName name="DOM160X32_S4">#REF!</definedName>
    <definedName name="DOM160X32_S5" localSheetId="1">#REF!</definedName>
    <definedName name="DOM160X32_S5">#REF!</definedName>
    <definedName name="DOM160X32_S6" localSheetId="1">#REF!</definedName>
    <definedName name="DOM160X32_S6">#REF!</definedName>
    <definedName name="DOM200X20_S1" localSheetId="1">#REF!</definedName>
    <definedName name="DOM200X20_S1">#REF!</definedName>
    <definedName name="DOM200X20_S2" localSheetId="1">#REF!</definedName>
    <definedName name="DOM200X20_S2">#REF!</definedName>
    <definedName name="DOM200X20_S3" localSheetId="1">#REF!</definedName>
    <definedName name="DOM200X20_S3">#REF!</definedName>
    <definedName name="DOM200X20_S4" localSheetId="1">#REF!</definedName>
    <definedName name="DOM200X20_S4">#REF!</definedName>
    <definedName name="DOM200X20_S5" localSheetId="1">#REF!</definedName>
    <definedName name="DOM200X20_S5">#REF!</definedName>
    <definedName name="DOM200X20_S6" localSheetId="1">#REF!</definedName>
    <definedName name="DOM200X20_S6">#REF!</definedName>
    <definedName name="DOM200X32_S1" localSheetId="1">#REF!</definedName>
    <definedName name="DOM200X32_S1">#REF!</definedName>
    <definedName name="DOM200X32_S2" localSheetId="1">#REF!</definedName>
    <definedName name="DOM200X32_S2">#REF!</definedName>
    <definedName name="DOM200X32_S3" localSheetId="1">#REF!</definedName>
    <definedName name="DOM200X32_S3">#REF!</definedName>
    <definedName name="DOM200X32_S4" localSheetId="1">#REF!</definedName>
    <definedName name="DOM200X32_S4">#REF!</definedName>
    <definedName name="DOM200X32_S5" localSheetId="1">#REF!</definedName>
    <definedName name="DOM200X32_S5">#REF!</definedName>
    <definedName name="DOM200X32_S6" localSheetId="1">#REF!</definedName>
    <definedName name="DOM200X32_S6">#REF!</definedName>
    <definedName name="DOM90X20_S1" localSheetId="1">#REF!</definedName>
    <definedName name="DOM90X20_S1">#REF!</definedName>
    <definedName name="DOM90X20_S2" localSheetId="1">#REF!</definedName>
    <definedName name="DOM90X20_S2">#REF!</definedName>
    <definedName name="DOM90X20_S3" localSheetId="1">#REF!</definedName>
    <definedName name="DOM90X20_S3">#REF!</definedName>
    <definedName name="DOM90X20_S4" localSheetId="1">#REF!</definedName>
    <definedName name="DOM90X20_S4">#REF!</definedName>
    <definedName name="DOM90X20_S5" localSheetId="1">#REF!</definedName>
    <definedName name="DOM90X20_S5">#REF!</definedName>
    <definedName name="DOM90X20_S6" localSheetId="1">#REF!</definedName>
    <definedName name="DOM90X20_S6">#REF!</definedName>
    <definedName name="DOM90X32_S1" localSheetId="1">#REF!</definedName>
    <definedName name="DOM90X32_S1">#REF!</definedName>
    <definedName name="DOM90X32_S2" localSheetId="1">#REF!</definedName>
    <definedName name="DOM90X32_S2">#REF!</definedName>
    <definedName name="DOM90X32_S3" localSheetId="1">#REF!</definedName>
    <definedName name="DOM90X32_S3">#REF!</definedName>
    <definedName name="DOM90X32_S4" localSheetId="1">#REF!</definedName>
    <definedName name="DOM90X32_S4">#REF!</definedName>
    <definedName name="DOM90X32_S5" localSheetId="1">#REF!</definedName>
    <definedName name="DOM90X32_S5">#REF!</definedName>
    <definedName name="DOM90X32_S6" localSheetId="1">#REF!</definedName>
    <definedName name="DOM90X32_S6">#REF!</definedName>
    <definedName name="DOMESP90X63_S1" localSheetId="1">#REF!</definedName>
    <definedName name="DOMESP90X63_S1">#REF!</definedName>
    <definedName name="DOMESP90X63_S2" localSheetId="1">#REF!</definedName>
    <definedName name="DOMESP90X63_S2">#REF!</definedName>
    <definedName name="DOMESP90X63_S3" localSheetId="1">#REF!</definedName>
    <definedName name="DOMESP90X63_S3">#REF!</definedName>
    <definedName name="DOMESP90X63_S4" localSheetId="1">#REF!</definedName>
    <definedName name="DOMESP90X63_S4">#REF!</definedName>
    <definedName name="DOMESP90X63_S5" localSheetId="1">#REF!</definedName>
    <definedName name="DOMESP90X63_S5">#REF!</definedName>
    <definedName name="DOMESP90X63_S6" localSheetId="1">#REF!</definedName>
    <definedName name="DOMESP90X63_S6">#REF!</definedName>
    <definedName name="Domiciliaria" localSheetId="1">#REF!</definedName>
    <definedName name="Domiciliaria">#REF!</definedName>
    <definedName name="DOR" localSheetId="1">#REF!</definedName>
    <definedName name="DOR">#REF!</definedName>
    <definedName name="DOS" localSheetId="1">#REF!</definedName>
    <definedName name="DOS">#REF!</definedName>
    <definedName name="DOT" localSheetId="1">#REF!</definedName>
    <definedName name="DOT">#REF!</definedName>
    <definedName name="DOT_1">"#n"/"a"</definedName>
    <definedName name="DOT_10">"#n"/"a"</definedName>
    <definedName name="DOT_2">"#n"/"a"</definedName>
    <definedName name="DOT_3">"#n"/"a"</definedName>
    <definedName name="DOT_4">"#n"/"a"</definedName>
    <definedName name="DOT_5">"#n"/"a"</definedName>
    <definedName name="DOT_6">"#n"/"a"</definedName>
    <definedName name="DOT_7">"#n"/"a"</definedName>
    <definedName name="DOT_8">"#n"/"a"</definedName>
    <definedName name="DOT_9">"#n"/"a"</definedName>
    <definedName name="dota" localSheetId="1">#REF!</definedName>
    <definedName name="dota">#REF!</definedName>
    <definedName name="dota_1">"#n"/"a"</definedName>
    <definedName name="dota_10">"#n"/"a"</definedName>
    <definedName name="dota_2">"#n"/"a"</definedName>
    <definedName name="dota_3">"#n"/"a"</definedName>
    <definedName name="dota_4">"#n"/"a"</definedName>
    <definedName name="dota_5">"#n"/"a"</definedName>
    <definedName name="dota_6">"#n"/"a"</definedName>
    <definedName name="dota_7">"#n"/"a"</definedName>
    <definedName name="dota_8">"#n"/"a"</definedName>
    <definedName name="dota_9">"#n"/"a"</definedName>
    <definedName name="DP">'[36]Estructuras Concreto'!$D$51</definedName>
    <definedName name="DPCABB" localSheetId="1">#REF!</definedName>
    <definedName name="DPCABB">#REF!</definedName>
    <definedName name="DPOR" localSheetId="1">#REF!</definedName>
    <definedName name="DPOR">#REF!</definedName>
    <definedName name="DPOR2">'[36]Estructuras Concreto'!$D$274</definedName>
    <definedName name="DPOR3">'[36]Estructuras Concreto'!$D$397</definedName>
    <definedName name="DPTO1" localSheetId="1">#REF!</definedName>
    <definedName name="DPTO1">#REF!</definedName>
    <definedName name="Dptos">'[130]Dep y Mun'!$C$2:$C$34</definedName>
    <definedName name="DR" localSheetId="1">#REF!</definedName>
    <definedName name="DR">#REF!</definedName>
    <definedName name="drain_trap" localSheetId="1">#REF!</definedName>
    <definedName name="drain_trap">#REF!</definedName>
    <definedName name="DRAWING_LEAD_TIME" localSheetId="1">#REF!</definedName>
    <definedName name="DRAWING_LEAD_TIME">#REF!</definedName>
    <definedName name="dren4">[46]PrecRec!$D$43</definedName>
    <definedName name="Drenajes" localSheetId="1">[27]CONS!#REF!</definedName>
    <definedName name="Drenajes">[27]CONS!#REF!</definedName>
    <definedName name="drf" localSheetId="1">#REF!</definedName>
    <definedName name="drf">#REF!</definedName>
    <definedName name="drrerr" localSheetId="1">#REF!</definedName>
    <definedName name="drrerr">#REF!</definedName>
    <definedName name="DRTOS1">'[147]Cost Codes'!$B$4:$G$331</definedName>
    <definedName name="DS" localSheetId="1">#REF!</definedName>
    <definedName name="DS">#REF!</definedName>
    <definedName name="DS60kv" localSheetId="1">'[43]Estructuras Concreto'!#REF!</definedName>
    <definedName name="DS60kv">'[43]Estructuras Concreto'!#REF!</definedName>
    <definedName name="DSA" localSheetId="1">#REF!</definedName>
    <definedName name="DSA">#REF!</definedName>
    <definedName name="DSD" localSheetId="1">#REF!</definedName>
    <definedName name="DSD">#REF!</definedName>
    <definedName name="dsdfd" localSheetId="1">#REF!</definedName>
    <definedName name="dsdfd">#REF!</definedName>
    <definedName name="DSEC">'[36]Estructuras Concreto'!$D$85</definedName>
    <definedName name="dsre" localSheetId="1">#REF!</definedName>
    <definedName name="dsre">#REF!</definedName>
    <definedName name="DSSDD">'[148]Paral. 3'!$E:$E</definedName>
    <definedName name="dt" localSheetId="1">#REF!</definedName>
    <definedName name="dt">#REF!</definedName>
    <definedName name="DTC">'[36]Estructuras Concreto'!$D$107</definedName>
    <definedName name="dtf" localSheetId="1">#REF!</definedName>
    <definedName name="dtf">#REF!</definedName>
    <definedName name="DTFSMedida" localSheetId="1">#REF!</definedName>
    <definedName name="DTFSMedida">#REF!</definedName>
    <definedName name="DtmFechaCotizacion" localSheetId="1">#REF!</definedName>
    <definedName name="DtmFechaCotizacion">#REF!</definedName>
    <definedName name="DtmFechVigenCotiza" localSheetId="1">#REF!</definedName>
    <definedName name="DtmFechVigenCotiza">#REF!</definedName>
    <definedName name="DTO" localSheetId="1">#REF!</definedName>
    <definedName name="DTO">#REF!</definedName>
    <definedName name="DTP" localSheetId="1">#REF!</definedName>
    <definedName name="DTP">#REF!</definedName>
    <definedName name="DTS" localSheetId="1">#REF!</definedName>
    <definedName name="DTS">#REF!</definedName>
    <definedName name="DTT">'[36]Estructuras Concreto'!$D$40</definedName>
    <definedName name="dual_plate_check" localSheetId="1">#REF!</definedName>
    <definedName name="dual_plate_check">#REF!</definedName>
    <definedName name="DUCTO" localSheetId="1">[149]CONDUIT!#REF!</definedName>
    <definedName name="DUCTO">[149]CONDUIT!#REF!</definedName>
    <definedName name="dumppr" localSheetId="1">#REF!</definedName>
    <definedName name="dumppr">#REF!</definedName>
    <definedName name="duplex_strainer" localSheetId="1">#REF!</definedName>
    <definedName name="duplex_strainer">#REF!</definedName>
    <definedName name="dxd">[32]CALCULO!$E$75</definedName>
    <definedName name="DZ.Main" localSheetId="1" hidden="1">#REF!</definedName>
    <definedName name="DZ.Main" hidden="1">#REF!</definedName>
    <definedName name="e" localSheetId="1">#REF!</definedName>
    <definedName name="e">#REF!</definedName>
    <definedName name="E_03" localSheetId="1">#REF!</definedName>
    <definedName name="E_03">#REF!</definedName>
    <definedName name="E17083." localSheetId="1">#REF!</definedName>
    <definedName name="E17083.">#REF!</definedName>
    <definedName name="E220TT" localSheetId="1">'[43]Estructuras Concreto'!#REF!</definedName>
    <definedName name="E220TT">'[43]Estructuras Concreto'!#REF!</definedName>
    <definedName name="E60PR" localSheetId="1">'[43]Estructuras Concreto'!#REF!</definedName>
    <definedName name="E60PR">'[43]Estructuras Concreto'!#REF!</definedName>
    <definedName name="E60TT" localSheetId="1">'[43]Estructuras Concreto'!#REF!</definedName>
    <definedName name="E60TT">'[43]Estructuras Concreto'!#REF!</definedName>
    <definedName name="EA">'[36]Estructuras Concreto'!$D$61</definedName>
    <definedName name="eabd2">'[36]Estructuras Concreto'!$D$227</definedName>
    <definedName name="eabd4">'[36]Estructuras Concreto'!$D$235</definedName>
    <definedName name="eabd6">'[36]Estructuras Concreto'!$D$242</definedName>
    <definedName name="ebV">'[36]Obras preliminares'!$D$17</definedName>
    <definedName name="ebV.1" localSheetId="1">#REF!</definedName>
    <definedName name="ebV.1">#REF!</definedName>
    <definedName name="ebV_1">#N/A</definedName>
    <definedName name="ecAD">'[36]Obras preliminares'!$D$4</definedName>
    <definedName name="ecaV">'[36]Obras preliminares'!$D$16</definedName>
    <definedName name="ecaV.1" localSheetId="1">#REF!</definedName>
    <definedName name="ecaV.1">#REF!</definedName>
    <definedName name="ecaV_1">#N/A</definedName>
    <definedName name="ecG">'[36]Obras preliminares'!$D$12</definedName>
    <definedName name="eCIiIi¨­A_I¨￡">#N/A</definedName>
    <definedName name="eCIiIiÞA_Iª">#N/A</definedName>
    <definedName name="èÇÍïÍïÞÀ_Íª">#N/A</definedName>
    <definedName name="ecL">'[36]Obras preliminares'!$D$8</definedName>
    <definedName name="ECON">[44]PRECIOS!$E$2:$E$12</definedName>
    <definedName name="eCSTC60" localSheetId="1">'[43]Estructuras Concreto'!#REF!</definedName>
    <definedName name="eCSTC60">'[43]Estructuras Concreto'!#REF!</definedName>
    <definedName name="ED" localSheetId="1">#REF!</definedName>
    <definedName name="ED">#REF!</definedName>
    <definedName name="edcfdsa" localSheetId="1">#REF!</definedName>
    <definedName name="edcfdsa">#REF!</definedName>
    <definedName name="edfd">[143]RECURSOS!$A$3:$I$478</definedName>
    <definedName name="Edic" localSheetId="1">#REF!</definedName>
    <definedName name="Edic">#REF!</definedName>
    <definedName name="Edivia" localSheetId="1">#REF!</definedName>
    <definedName name="Edivia">#REF!</definedName>
    <definedName name="EDWIN" localSheetId="1">#REF!</definedName>
    <definedName name="EDWIN">#REF!</definedName>
    <definedName name="ee" localSheetId="1">#REF!</definedName>
    <definedName name="ee">#REF!</definedName>
    <definedName name="EEE" localSheetId="1">#REF!</definedName>
    <definedName name="EEE">#REF!</definedName>
    <definedName name="EEEEEEE" localSheetId="1">#REF!</definedName>
    <definedName name="EEEEEEE">#REF!</definedName>
    <definedName name="eeeeeeeeee" localSheetId="1">#REF!</definedName>
    <definedName name="eeeeeeeeee">#REF!</definedName>
    <definedName name="eeeeeeeeeee" localSheetId="1">#REF!</definedName>
    <definedName name="eeeeeeeeeee">#REF!</definedName>
    <definedName name="EEF">[136]RECURSOS!$A$2:$C$476</definedName>
    <definedName name="EER" localSheetId="1">#REF!</definedName>
    <definedName name="EER">#REF!</definedName>
    <definedName name="ef" localSheetId="1">#REF!</definedName>
    <definedName name="ef">#REF!</definedName>
    <definedName name="EFE">[136]RECURSOS!$A$2:$C$476</definedName>
    <definedName name="eh">[146]Ins_EH!$B$2:$D$15</definedName>
    <definedName name="EI">'[36]Estructuras Concreto'!$D$6</definedName>
    <definedName name="EI60kv" localSheetId="1">'[43]Estructuras Concreto'!#REF!</definedName>
    <definedName name="EI60kv">'[43]Estructuras Concreto'!#REF!</definedName>
    <definedName name="EIN">'[36]Estructuras Concreto'!$D$73</definedName>
    <definedName name="EINAR" localSheetId="1">#REF!</definedName>
    <definedName name="EINAR">#REF!</definedName>
    <definedName name="el" localSheetId="1">#REF!</definedName>
    <definedName name="el">#REF!</definedName>
    <definedName name="ELB">[75]dts!$B$21</definedName>
    <definedName name="elec" localSheetId="1">#REF!</definedName>
    <definedName name="elec">#REF!</definedName>
    <definedName name="ElectConsPrice">[90]Parameters!$R$15</definedName>
    <definedName name="ElectDemandPrice" localSheetId="1">#REF!</definedName>
    <definedName name="ElectDemandPrice">#REF!</definedName>
    <definedName name="Electricosptap" hidden="1">{"Acueducto",#N/A,FALSE,"Base"}</definedName>
    <definedName name="electrosoldada" localSheetId="1">#REF!</definedName>
    <definedName name="electrosoldada">#REF!</definedName>
    <definedName name="Element_Forces___Frames" localSheetId="1">#REF!</definedName>
    <definedName name="Element_Forces___Frames">#REF!</definedName>
    <definedName name="elemnto" localSheetId="1">#REF!</definedName>
    <definedName name="elemnto">#REF!</definedName>
    <definedName name="ELITE" localSheetId="1">#REF!</definedName>
    <definedName name="ELITE">#REF!</definedName>
    <definedName name="ELITE1" localSheetId="1">#REF!</definedName>
    <definedName name="ELITE1">#REF!</definedName>
    <definedName name="emanto" localSheetId="1">#REF!</definedName>
    <definedName name="emanto">#REF!</definedName>
    <definedName name="EMET">[44]PRECIOS!$H$2:$H$9</definedName>
    <definedName name="emf">'[36]Estructuras Concreto'!$D$162</definedName>
    <definedName name="emfo1">'[36]Estructuras Concreto'!$D$169</definedName>
    <definedName name="EMPLEADO">#N/A</definedName>
    <definedName name="emul">[46]PrecRec!$D$58</definedName>
    <definedName name="ENCABEZADO" localSheetId="1">#REF!</definedName>
    <definedName name="ENCABEZADO">#REF!</definedName>
    <definedName name="EndTime" localSheetId="1">#REF!</definedName>
    <definedName name="EndTime">#REF!</definedName>
    <definedName name="Ene">[150]ENE!$A$12:$H$34</definedName>
    <definedName name="Ene_C">[150]ENE!$A$35:$H$52</definedName>
    <definedName name="ene00" localSheetId="1">[22]Dólar!#REF!</definedName>
    <definedName name="ene00">[22]Dólar!#REF!</definedName>
    <definedName name="EneFeb">'[151]Ene-Feb'!$A$12:$H$34</definedName>
    <definedName name="ENERGIATABLA1.2.4">'[10]CALCULO COSTOS DE OPERACIÓN'!$B$127:$AF$163</definedName>
    <definedName name="Engine">#N/A</definedName>
    <definedName name="ENT.A1" localSheetId="1">[152]CANT.5921!#REF!</definedName>
    <definedName name="ENT.A1">[152]CANT.5921!#REF!</definedName>
    <definedName name="ENT.ESP" localSheetId="1">[152]CANT.5921!#REF!</definedName>
    <definedName name="ENT.ESP">[152]CANT.5921!#REF!</definedName>
    <definedName name="ENTIB" localSheetId="1">#REF!</definedName>
    <definedName name="ENTIB">#REF!</definedName>
    <definedName name="ENTIBADO" localSheetId="1">[153]TUBERIA!#REF!</definedName>
    <definedName name="ENTIBADO">[153]TUBERIA!#REF!</definedName>
    <definedName name="ENTIDAD">[75]dts!$B$5</definedName>
    <definedName name="EOL" localSheetId="1">#REF!</definedName>
    <definedName name="EOL">#REF!</definedName>
    <definedName name="EP">'[36]Estructuras Concreto'!$D$50</definedName>
    <definedName name="epbT">'[36]Estructuras Concreto'!$D$144</definedName>
    <definedName name="epfC">'[36]Estructuras Concreto'!$D$195</definedName>
    <definedName name="epfC1">'[36]Estructuras Concreto'!$D$211</definedName>
    <definedName name="epfC2" localSheetId="1">#REF!</definedName>
    <definedName name="epfC2">#REF!</definedName>
    <definedName name="epfT">'[36]Estructuras Concreto'!$D$142</definedName>
    <definedName name="epfTc">'[36]Estructuras Concreto'!$D$176</definedName>
    <definedName name="epfTZ" localSheetId="1">'[36]Estructuras Concreto'!#REF!</definedName>
    <definedName name="epfTZ">'[36]Estructuras Concreto'!#REF!</definedName>
    <definedName name="eplaca">'[36]Estructuras Concreto'!$D$251</definedName>
    <definedName name="eplaca2" localSheetId="1">#REF!</definedName>
    <definedName name="eplaca2">#REF!</definedName>
    <definedName name="EPOR" localSheetId="1">#REF!</definedName>
    <definedName name="EPOR">#REF!</definedName>
    <definedName name="EPOR2">'[36]Estructuras Concreto'!$D$273</definedName>
    <definedName name="EPOR3">'[36]Estructuras Concreto'!$D$396</definedName>
    <definedName name="epT" localSheetId="1">#REF!</definedName>
    <definedName name="epT">#REF!</definedName>
    <definedName name="EQ">[154]Equipos!$A$13:$D$50</definedName>
    <definedName name="EQMOB" localSheetId="1">#REF!</definedName>
    <definedName name="EQMOB">#REF!</definedName>
    <definedName name="EQP">[155]Equipos!$A$12:$D$39</definedName>
    <definedName name="EQUI">[156]EQUIPO!$B$2:$B$36</definedName>
    <definedName name="EQUI3">[157]Equipo!$A:$IV</definedName>
    <definedName name="equip" localSheetId="1">#REF!</definedName>
    <definedName name="equip">#REF!</definedName>
    <definedName name="EquipData">'[90]Equip Data'!$B$14:$AQ$75</definedName>
    <definedName name="EquipInput" localSheetId="1">#REF!</definedName>
    <definedName name="EquipInput">#REF!</definedName>
    <definedName name="EquipLifeRank" localSheetId="1">#REF!</definedName>
    <definedName name="EquipLifeRank">#REF!</definedName>
    <definedName name="EQUIPO" localSheetId="1">#REF!</definedName>
    <definedName name="EQUIPO">#REF!</definedName>
    <definedName name="EQUIPO_1">[156]EQUIPO!$B$2:$D$36</definedName>
    <definedName name="equipo_mayor" localSheetId="1">#REF!</definedName>
    <definedName name="equipo_mayor">#REF!</definedName>
    <definedName name="equipomayor2" localSheetId="1">[158]desglose!#REF!</definedName>
    <definedName name="equipomayor2">[158]desglose!#REF!</definedName>
    <definedName name="EquipOpCostOutput" localSheetId="1">#REF!</definedName>
    <definedName name="EquipOpCostOutput">#REF!</definedName>
    <definedName name="EquipOpFleet" localSheetId="1">#REF!</definedName>
    <definedName name="EquipOpFleet">#REF!</definedName>
    <definedName name="equipos" localSheetId="1">#REF!</definedName>
    <definedName name="equipos">#REF!</definedName>
    <definedName name="equiprecord">[159]Sheet1!$A$18:$A$1072</definedName>
    <definedName name="EquipReplOutput" localSheetId="1">#REF!</definedName>
    <definedName name="EquipReplOutput">#REF!</definedName>
    <definedName name="EquipRow" localSheetId="1">#REF!</definedName>
    <definedName name="EquipRow">#REF!</definedName>
    <definedName name="er" localSheetId="1">#REF!</definedName>
    <definedName name="er">#REF!</definedName>
    <definedName name="erer">[143]RECURSOS!$A$3:$I$478</definedName>
    <definedName name="ererre" localSheetId="1">#REF!</definedName>
    <definedName name="ererre">#REF!</definedName>
    <definedName name="ERP" localSheetId="1">#REF!</definedName>
    <definedName name="ERP">#REF!</definedName>
    <definedName name="ERPC" localSheetId="1">#REF!</definedName>
    <definedName name="ERPC">#REF!</definedName>
    <definedName name="ERR" localSheetId="1">#REF!</definedName>
    <definedName name="ERR">#REF!</definedName>
    <definedName name="ERR_1">"#n"/"a"</definedName>
    <definedName name="ERR_10">"#n"/"a"</definedName>
    <definedName name="ERR_2">"#n"/"a"</definedName>
    <definedName name="ERR_3">"#n"/"a"</definedName>
    <definedName name="ERR_4">"#n"/"a"</definedName>
    <definedName name="ERR_5">"#n"/"a"</definedName>
    <definedName name="ERR_6">"#n"/"a"</definedName>
    <definedName name="ERR_7">"#n"/"a"</definedName>
    <definedName name="ERR_8">"#n"/"a"</definedName>
    <definedName name="ERR_9">"#n"/"a"</definedName>
    <definedName name="erra" localSheetId="1">#REF!</definedName>
    <definedName name="erra">#REF!</definedName>
    <definedName name="erra_1">"#n"/"a"</definedName>
    <definedName name="erra_10">"#n"/"a"</definedName>
    <definedName name="erra_2">"#n"/"a"</definedName>
    <definedName name="erra_3">"#n"/"a"</definedName>
    <definedName name="erra_4">"#n"/"a"</definedName>
    <definedName name="erra_5">"#n"/"a"</definedName>
    <definedName name="erra_6">"#n"/"a"</definedName>
    <definedName name="erra_7">"#n"/"a"</definedName>
    <definedName name="erra_8">"#n"/"a"</definedName>
    <definedName name="erra_9">"#n"/"a"</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[160]TARIF2002!#REF!</definedName>
    <definedName name="ERROR3">[160]TARIF2002!#REF!</definedName>
    <definedName name="ERROR5" localSheetId="1">[160]TARIF2002!#REF!</definedName>
    <definedName name="ERROR5">[160]TARIF2002!#REF!</definedName>
    <definedName name="errr" localSheetId="1">#REF!</definedName>
    <definedName name="errr">#REF!</definedName>
    <definedName name="ertert" localSheetId="1">#REF!</definedName>
    <definedName name="ertert">#REF!</definedName>
    <definedName name="ERTERTEWRTWERTWERT">#N/A</definedName>
    <definedName name="eryrttyhtgh" localSheetId="1">#REF!</definedName>
    <definedName name="eryrttyhtgh">#REF!</definedName>
    <definedName name="ES">'[36]Estructuras Concreto'!$D$17</definedName>
    <definedName name="ES1_1" localSheetId="1">#REF!</definedName>
    <definedName name="ES1_1">#REF!</definedName>
    <definedName name="ES1_10" localSheetId="1">#REF!</definedName>
    <definedName name="ES1_10">#REF!</definedName>
    <definedName name="ES1_11" localSheetId="1">#REF!</definedName>
    <definedName name="ES1_11">#REF!</definedName>
    <definedName name="ES1_12" localSheetId="1">#REF!</definedName>
    <definedName name="ES1_12">#REF!</definedName>
    <definedName name="ES1_13" localSheetId="1">#REF!</definedName>
    <definedName name="ES1_13">#REF!</definedName>
    <definedName name="ES1_14" localSheetId="1">#REF!</definedName>
    <definedName name="ES1_14">#REF!</definedName>
    <definedName name="ES1_15" localSheetId="1">#REF!</definedName>
    <definedName name="ES1_15">#REF!</definedName>
    <definedName name="ES1_16" localSheetId="1">#REF!</definedName>
    <definedName name="ES1_16">#REF!</definedName>
    <definedName name="ES1_17" localSheetId="1">#REF!</definedName>
    <definedName name="ES1_17">#REF!</definedName>
    <definedName name="ES1_18" localSheetId="1">#REF!</definedName>
    <definedName name="ES1_18">#REF!</definedName>
    <definedName name="ES1_19" localSheetId="1">#REF!</definedName>
    <definedName name="ES1_19">#REF!</definedName>
    <definedName name="ES1_2" localSheetId="1">#REF!</definedName>
    <definedName name="ES1_2">#REF!</definedName>
    <definedName name="ES1_20" localSheetId="1">#REF!</definedName>
    <definedName name="ES1_20">#REF!</definedName>
    <definedName name="ES1_21" localSheetId="1">#REF!</definedName>
    <definedName name="ES1_21">#REF!</definedName>
    <definedName name="ES1_22" localSheetId="1">#REF!</definedName>
    <definedName name="ES1_22">#REF!</definedName>
    <definedName name="ES1_23" localSheetId="1">#REF!</definedName>
    <definedName name="ES1_23">#REF!</definedName>
    <definedName name="ES1_24" localSheetId="1">#REF!</definedName>
    <definedName name="ES1_24">#REF!</definedName>
    <definedName name="ES1_25" localSheetId="1">#REF!</definedName>
    <definedName name="ES1_25">#REF!</definedName>
    <definedName name="ES1_26" localSheetId="1">#REF!</definedName>
    <definedName name="ES1_26">#REF!</definedName>
    <definedName name="ES1_27" localSheetId="1">#REF!</definedName>
    <definedName name="ES1_27">#REF!</definedName>
    <definedName name="ES1_28" localSheetId="1">#REF!</definedName>
    <definedName name="ES1_28">#REF!</definedName>
    <definedName name="ES1_29" localSheetId="1">#REF!</definedName>
    <definedName name="ES1_29">#REF!</definedName>
    <definedName name="ES1_3" localSheetId="1">#REF!</definedName>
    <definedName name="ES1_3">#REF!</definedName>
    <definedName name="ES1_30" localSheetId="1">#REF!</definedName>
    <definedName name="ES1_30">#REF!</definedName>
    <definedName name="ES1_31" localSheetId="1">#REF!</definedName>
    <definedName name="ES1_31">#REF!</definedName>
    <definedName name="ES1_32" localSheetId="1">#REF!</definedName>
    <definedName name="ES1_32">#REF!</definedName>
    <definedName name="ES1_33" localSheetId="1">#REF!</definedName>
    <definedName name="ES1_33">#REF!</definedName>
    <definedName name="ES1_34" localSheetId="1">#REF!</definedName>
    <definedName name="ES1_34">#REF!</definedName>
    <definedName name="ES1_35" localSheetId="1">#REF!</definedName>
    <definedName name="ES1_35">#REF!</definedName>
    <definedName name="ES1_36" localSheetId="1">#REF!</definedName>
    <definedName name="ES1_36">#REF!</definedName>
    <definedName name="ES1_37" localSheetId="1">#REF!</definedName>
    <definedName name="ES1_37">#REF!</definedName>
    <definedName name="ES1_38" localSheetId="1">#REF!</definedName>
    <definedName name="ES1_38">#REF!</definedName>
    <definedName name="ES1_39" localSheetId="1">#REF!</definedName>
    <definedName name="ES1_39">#REF!</definedName>
    <definedName name="ES1_4" localSheetId="1">#REF!</definedName>
    <definedName name="ES1_4">#REF!</definedName>
    <definedName name="ES1_40" localSheetId="1">#REF!</definedName>
    <definedName name="ES1_40">#REF!</definedName>
    <definedName name="ES1_41" localSheetId="1">#REF!</definedName>
    <definedName name="ES1_41">#REF!</definedName>
    <definedName name="ES1_42" localSheetId="1">#REF!</definedName>
    <definedName name="ES1_42">#REF!</definedName>
    <definedName name="ES1_43" localSheetId="1">#REF!</definedName>
    <definedName name="ES1_43">#REF!</definedName>
    <definedName name="ES1_5" localSheetId="1">#REF!</definedName>
    <definedName name="ES1_5">#REF!</definedName>
    <definedName name="ES1_6" localSheetId="1">#REF!</definedName>
    <definedName name="ES1_6">#REF!</definedName>
    <definedName name="ES1_7" localSheetId="1">#REF!</definedName>
    <definedName name="ES1_7">#REF!</definedName>
    <definedName name="ES1_8" localSheetId="1">#REF!</definedName>
    <definedName name="ES1_8">#REF!</definedName>
    <definedName name="ES1_9" localSheetId="1">#REF!</definedName>
    <definedName name="ES1_9">#REF!</definedName>
    <definedName name="ES2_1" localSheetId="1">#REF!</definedName>
    <definedName name="ES2_1">#REF!</definedName>
    <definedName name="ES2_10" localSheetId="1">#REF!</definedName>
    <definedName name="ES2_10">#REF!</definedName>
    <definedName name="ES2_11" localSheetId="1">#REF!</definedName>
    <definedName name="ES2_11">#REF!</definedName>
    <definedName name="ES2_12" localSheetId="1">#REF!</definedName>
    <definedName name="ES2_12">#REF!</definedName>
    <definedName name="ES2_13" localSheetId="1">#REF!</definedName>
    <definedName name="ES2_13">#REF!</definedName>
    <definedName name="ES2_14" localSheetId="1">#REF!</definedName>
    <definedName name="ES2_14">#REF!</definedName>
    <definedName name="ES2_15" localSheetId="1">#REF!</definedName>
    <definedName name="ES2_15">#REF!</definedName>
    <definedName name="ES2_16" localSheetId="1">#REF!</definedName>
    <definedName name="ES2_16">#REF!</definedName>
    <definedName name="ES2_17" localSheetId="1">#REF!</definedName>
    <definedName name="ES2_17">#REF!</definedName>
    <definedName name="ES2_18" localSheetId="1">#REF!</definedName>
    <definedName name="ES2_18">#REF!</definedName>
    <definedName name="ES2_19" localSheetId="1">#REF!</definedName>
    <definedName name="ES2_19">#REF!</definedName>
    <definedName name="ES2_2" localSheetId="1">#REF!</definedName>
    <definedName name="ES2_2">#REF!</definedName>
    <definedName name="ES2_20" localSheetId="1">#REF!</definedName>
    <definedName name="ES2_20">#REF!</definedName>
    <definedName name="ES2_21" localSheetId="1">#REF!</definedName>
    <definedName name="ES2_21">#REF!</definedName>
    <definedName name="ES2_22" localSheetId="1">#REF!</definedName>
    <definedName name="ES2_22">#REF!</definedName>
    <definedName name="ES2_23" localSheetId="1">#REF!</definedName>
    <definedName name="ES2_23">#REF!</definedName>
    <definedName name="ES2_24" localSheetId="1">#REF!</definedName>
    <definedName name="ES2_24">#REF!</definedName>
    <definedName name="ES2_25" localSheetId="1">#REF!</definedName>
    <definedName name="ES2_25">#REF!</definedName>
    <definedName name="ES2_26" localSheetId="1">#REF!</definedName>
    <definedName name="ES2_26">#REF!</definedName>
    <definedName name="ES2_27" localSheetId="1">#REF!</definedName>
    <definedName name="ES2_27">#REF!</definedName>
    <definedName name="ES2_28" localSheetId="1">#REF!</definedName>
    <definedName name="ES2_28">#REF!</definedName>
    <definedName name="ES2_29" localSheetId="1">#REF!</definedName>
    <definedName name="ES2_29">#REF!</definedName>
    <definedName name="ES2_3" localSheetId="1">#REF!</definedName>
    <definedName name="ES2_3">#REF!</definedName>
    <definedName name="ES2_30" localSheetId="1">#REF!</definedName>
    <definedName name="ES2_30">#REF!</definedName>
    <definedName name="ES2_31" localSheetId="1">#REF!</definedName>
    <definedName name="ES2_31">#REF!</definedName>
    <definedName name="ES2_32" localSheetId="1">#REF!</definedName>
    <definedName name="ES2_32">#REF!</definedName>
    <definedName name="ES2_33" localSheetId="1">#REF!</definedName>
    <definedName name="ES2_33">#REF!</definedName>
    <definedName name="ES2_34" localSheetId="1">#REF!</definedName>
    <definedName name="ES2_34">#REF!</definedName>
    <definedName name="ES2_35" localSheetId="1">#REF!</definedName>
    <definedName name="ES2_35">#REF!</definedName>
    <definedName name="ES2_36" localSheetId="1">#REF!</definedName>
    <definedName name="ES2_36">#REF!</definedName>
    <definedName name="ES2_37" localSheetId="1">#REF!</definedName>
    <definedName name="ES2_37">#REF!</definedName>
    <definedName name="ES2_38" localSheetId="1">#REF!</definedName>
    <definedName name="ES2_38">#REF!</definedName>
    <definedName name="ES2_39" localSheetId="1">#REF!</definedName>
    <definedName name="ES2_39">#REF!</definedName>
    <definedName name="ES2_4" localSheetId="1">#REF!</definedName>
    <definedName name="ES2_4">#REF!</definedName>
    <definedName name="ES2_40" localSheetId="1">#REF!</definedName>
    <definedName name="ES2_40">#REF!</definedName>
    <definedName name="ES2_41" localSheetId="1">#REF!</definedName>
    <definedName name="ES2_41">#REF!</definedName>
    <definedName name="ES2_42" localSheetId="1">#REF!</definedName>
    <definedName name="ES2_42">#REF!</definedName>
    <definedName name="ES2_43" localSheetId="1">#REF!</definedName>
    <definedName name="ES2_43">#REF!</definedName>
    <definedName name="ES2_5" localSheetId="1">#REF!</definedName>
    <definedName name="ES2_5">#REF!</definedName>
    <definedName name="ES2_6" localSheetId="1">#REF!</definedName>
    <definedName name="ES2_6">#REF!</definedName>
    <definedName name="ES2_7" localSheetId="1">#REF!</definedName>
    <definedName name="ES2_7">#REF!</definedName>
    <definedName name="ES2_8" localSheetId="1">#REF!</definedName>
    <definedName name="ES2_8">#REF!</definedName>
    <definedName name="ES2_9" localSheetId="1">#REF!</definedName>
    <definedName name="ES2_9">#REF!</definedName>
    <definedName name="es220TT" localSheetId="1">'[43]Estructuras Concreto'!#REF!</definedName>
    <definedName name="es220TT">'[43]Estructuras Concreto'!#REF!</definedName>
    <definedName name="ES3_1" localSheetId="1">#REF!</definedName>
    <definedName name="ES3_1">#REF!</definedName>
    <definedName name="ES3_10" localSheetId="1">#REF!</definedName>
    <definedName name="ES3_10">#REF!</definedName>
    <definedName name="ES3_11" localSheetId="1">#REF!</definedName>
    <definedName name="ES3_11">#REF!</definedName>
    <definedName name="ES3_12" localSheetId="1">#REF!</definedName>
    <definedName name="ES3_12">#REF!</definedName>
    <definedName name="ES3_13" localSheetId="1">#REF!</definedName>
    <definedName name="ES3_13">#REF!</definedName>
    <definedName name="ES3_14" localSheetId="1">#REF!</definedName>
    <definedName name="ES3_14">#REF!</definedName>
    <definedName name="ES3_15" localSheetId="1">#REF!</definedName>
    <definedName name="ES3_15">#REF!</definedName>
    <definedName name="ES3_16" localSheetId="1">#REF!</definedName>
    <definedName name="ES3_16">#REF!</definedName>
    <definedName name="ES3_17" localSheetId="1">#REF!</definedName>
    <definedName name="ES3_17">#REF!</definedName>
    <definedName name="ES3_18" localSheetId="1">#REF!</definedName>
    <definedName name="ES3_18">#REF!</definedName>
    <definedName name="ES3_19" localSheetId="1">#REF!</definedName>
    <definedName name="ES3_19">#REF!</definedName>
    <definedName name="ES3_2" localSheetId="1">#REF!</definedName>
    <definedName name="ES3_2">#REF!</definedName>
    <definedName name="ES3_20" localSheetId="1">#REF!</definedName>
    <definedName name="ES3_20">#REF!</definedName>
    <definedName name="ES3_21" localSheetId="1">#REF!</definedName>
    <definedName name="ES3_21">#REF!</definedName>
    <definedName name="ES3_22" localSheetId="1">#REF!</definedName>
    <definedName name="ES3_22">#REF!</definedName>
    <definedName name="ES3_23" localSheetId="1">#REF!</definedName>
    <definedName name="ES3_23">#REF!</definedName>
    <definedName name="ES3_24" localSheetId="1">#REF!</definedName>
    <definedName name="ES3_24">#REF!</definedName>
    <definedName name="ES3_25" localSheetId="1">#REF!</definedName>
    <definedName name="ES3_25">#REF!</definedName>
    <definedName name="ES3_26" localSheetId="1">#REF!</definedName>
    <definedName name="ES3_26">#REF!</definedName>
    <definedName name="ES3_27" localSheetId="1">#REF!</definedName>
    <definedName name="ES3_27">#REF!</definedName>
    <definedName name="ES3_28" localSheetId="1">#REF!</definedName>
    <definedName name="ES3_28">#REF!</definedName>
    <definedName name="ES3_29" localSheetId="1">#REF!</definedName>
    <definedName name="ES3_29">#REF!</definedName>
    <definedName name="ES3_3" localSheetId="1">#REF!</definedName>
    <definedName name="ES3_3">#REF!</definedName>
    <definedName name="ES3_30" localSheetId="1">#REF!</definedName>
    <definedName name="ES3_30">#REF!</definedName>
    <definedName name="ES3_31" localSheetId="1">#REF!</definedName>
    <definedName name="ES3_31">#REF!</definedName>
    <definedName name="ES3_32" localSheetId="1">#REF!</definedName>
    <definedName name="ES3_32">#REF!</definedName>
    <definedName name="ES3_33" localSheetId="1">#REF!</definedName>
    <definedName name="ES3_33">#REF!</definedName>
    <definedName name="ES3_34" localSheetId="1">#REF!</definedName>
    <definedName name="ES3_34">#REF!</definedName>
    <definedName name="ES3_35" localSheetId="1">#REF!</definedName>
    <definedName name="ES3_35">#REF!</definedName>
    <definedName name="ES3_36" localSheetId="1">#REF!</definedName>
    <definedName name="ES3_36">#REF!</definedName>
    <definedName name="ES3_37" localSheetId="1">#REF!</definedName>
    <definedName name="ES3_37">#REF!</definedName>
    <definedName name="ES3_38" localSheetId="1">#REF!</definedName>
    <definedName name="ES3_38">#REF!</definedName>
    <definedName name="ES3_39" localSheetId="1">#REF!</definedName>
    <definedName name="ES3_39">#REF!</definedName>
    <definedName name="ES3_4" localSheetId="1">#REF!</definedName>
    <definedName name="ES3_4">#REF!</definedName>
    <definedName name="ES3_40" localSheetId="1">#REF!</definedName>
    <definedName name="ES3_40">#REF!</definedName>
    <definedName name="ES3_41" localSheetId="1">#REF!</definedName>
    <definedName name="ES3_41">#REF!</definedName>
    <definedName name="ES3_42" localSheetId="1">#REF!</definedName>
    <definedName name="ES3_42">#REF!</definedName>
    <definedName name="ES3_43" localSheetId="1">#REF!</definedName>
    <definedName name="ES3_43">#REF!</definedName>
    <definedName name="ES3_5" localSheetId="1">#REF!</definedName>
    <definedName name="ES3_5">#REF!</definedName>
    <definedName name="ES3_6" localSheetId="1">#REF!</definedName>
    <definedName name="ES3_6">#REF!</definedName>
    <definedName name="ES3_7" localSheetId="1">#REF!</definedName>
    <definedName name="ES3_7">#REF!</definedName>
    <definedName name="ES3_8" localSheetId="1">#REF!</definedName>
    <definedName name="ES3_8">#REF!</definedName>
    <definedName name="ES3_9" localSheetId="1">#REF!</definedName>
    <definedName name="ES3_9">#REF!</definedName>
    <definedName name="ES4_1" localSheetId="1">#REF!</definedName>
    <definedName name="ES4_1">#REF!</definedName>
    <definedName name="ES4_10" localSheetId="1">#REF!</definedName>
    <definedName name="ES4_10">#REF!</definedName>
    <definedName name="ES4_11" localSheetId="1">#REF!</definedName>
    <definedName name="ES4_11">#REF!</definedName>
    <definedName name="ES4_12" localSheetId="1">#REF!</definedName>
    <definedName name="ES4_12">#REF!</definedName>
    <definedName name="ES4_13" localSheetId="1">#REF!</definedName>
    <definedName name="ES4_13">#REF!</definedName>
    <definedName name="ES4_14" localSheetId="1">#REF!</definedName>
    <definedName name="ES4_14">#REF!</definedName>
    <definedName name="ES4_15" localSheetId="1">#REF!</definedName>
    <definedName name="ES4_15">#REF!</definedName>
    <definedName name="ES4_16" localSheetId="1">#REF!</definedName>
    <definedName name="ES4_16">#REF!</definedName>
    <definedName name="ES4_17" localSheetId="1">#REF!</definedName>
    <definedName name="ES4_17">#REF!</definedName>
    <definedName name="ES4_18" localSheetId="1">#REF!</definedName>
    <definedName name="ES4_18">#REF!</definedName>
    <definedName name="ES4_19" localSheetId="1">#REF!</definedName>
    <definedName name="ES4_19">#REF!</definedName>
    <definedName name="ES4_2" localSheetId="1">#REF!</definedName>
    <definedName name="ES4_2">#REF!</definedName>
    <definedName name="ES4_20" localSheetId="1">#REF!</definedName>
    <definedName name="ES4_20">#REF!</definedName>
    <definedName name="ES4_21" localSheetId="1">#REF!</definedName>
    <definedName name="ES4_21">#REF!</definedName>
    <definedName name="ES4_22" localSheetId="1">#REF!</definedName>
    <definedName name="ES4_22">#REF!</definedName>
    <definedName name="ES4_23" localSheetId="1">#REF!</definedName>
    <definedName name="ES4_23">#REF!</definedName>
    <definedName name="ES4_24" localSheetId="1">#REF!</definedName>
    <definedName name="ES4_24">#REF!</definedName>
    <definedName name="ES4_25" localSheetId="1">#REF!</definedName>
    <definedName name="ES4_25">#REF!</definedName>
    <definedName name="ES4_26" localSheetId="1">#REF!</definedName>
    <definedName name="ES4_26">#REF!</definedName>
    <definedName name="ES4_27" localSheetId="1">#REF!</definedName>
    <definedName name="ES4_27">#REF!</definedName>
    <definedName name="ES4_28" localSheetId="1">#REF!</definedName>
    <definedName name="ES4_28">#REF!</definedName>
    <definedName name="ES4_29" localSheetId="1">#REF!</definedName>
    <definedName name="ES4_29">#REF!</definedName>
    <definedName name="ES4_3" localSheetId="1">#REF!</definedName>
    <definedName name="ES4_3">#REF!</definedName>
    <definedName name="ES4_30" localSheetId="1">#REF!</definedName>
    <definedName name="ES4_30">#REF!</definedName>
    <definedName name="ES4_31" localSheetId="1">#REF!</definedName>
    <definedName name="ES4_31">#REF!</definedName>
    <definedName name="ES4_32" localSheetId="1">#REF!</definedName>
    <definedName name="ES4_32">#REF!</definedName>
    <definedName name="ES4_33" localSheetId="1">#REF!</definedName>
    <definedName name="ES4_33">#REF!</definedName>
    <definedName name="ES4_34" localSheetId="1">#REF!</definedName>
    <definedName name="ES4_34">#REF!</definedName>
    <definedName name="ES4_35" localSheetId="1">#REF!</definedName>
    <definedName name="ES4_35">#REF!</definedName>
    <definedName name="ES4_36" localSheetId="1">#REF!</definedName>
    <definedName name="ES4_36">#REF!</definedName>
    <definedName name="ES4_37" localSheetId="1">#REF!</definedName>
    <definedName name="ES4_37">#REF!</definedName>
    <definedName name="ES4_38" localSheetId="1">#REF!</definedName>
    <definedName name="ES4_38">#REF!</definedName>
    <definedName name="ES4_39" localSheetId="1">#REF!</definedName>
    <definedName name="ES4_39">#REF!</definedName>
    <definedName name="ES4_4" localSheetId="1">#REF!</definedName>
    <definedName name="ES4_4">#REF!</definedName>
    <definedName name="ES4_40" localSheetId="1">#REF!</definedName>
    <definedName name="ES4_40">#REF!</definedName>
    <definedName name="ES4_41" localSheetId="1">#REF!</definedName>
    <definedName name="ES4_41">#REF!</definedName>
    <definedName name="ES4_42" localSheetId="1">#REF!</definedName>
    <definedName name="ES4_42">#REF!</definedName>
    <definedName name="ES4_43" localSheetId="1">#REF!</definedName>
    <definedName name="ES4_43">#REF!</definedName>
    <definedName name="ES4_5" localSheetId="1">#REF!</definedName>
    <definedName name="ES4_5">#REF!</definedName>
    <definedName name="ES4_6" localSheetId="1">#REF!</definedName>
    <definedName name="ES4_6">#REF!</definedName>
    <definedName name="ES4_7" localSheetId="1">#REF!</definedName>
    <definedName name="ES4_7">#REF!</definedName>
    <definedName name="ES4_8" localSheetId="1">#REF!</definedName>
    <definedName name="ES4_8">#REF!</definedName>
    <definedName name="ES4_9" localSheetId="1">#REF!</definedName>
    <definedName name="ES4_9">#REF!</definedName>
    <definedName name="ES5_1" localSheetId="1">#REF!</definedName>
    <definedName name="ES5_1">#REF!</definedName>
    <definedName name="ES5_10" localSheetId="1">#REF!</definedName>
    <definedName name="ES5_10">#REF!</definedName>
    <definedName name="ES5_11" localSheetId="1">#REF!</definedName>
    <definedName name="ES5_11">#REF!</definedName>
    <definedName name="ES5_12" localSheetId="1">#REF!</definedName>
    <definedName name="ES5_12">#REF!</definedName>
    <definedName name="ES5_13" localSheetId="1">#REF!</definedName>
    <definedName name="ES5_13">#REF!</definedName>
    <definedName name="ES5_14" localSheetId="1">#REF!</definedName>
    <definedName name="ES5_14">#REF!</definedName>
    <definedName name="ES5_15" localSheetId="1">#REF!</definedName>
    <definedName name="ES5_15">#REF!</definedName>
    <definedName name="ES5_16" localSheetId="1">#REF!</definedName>
    <definedName name="ES5_16">#REF!</definedName>
    <definedName name="ES5_17" localSheetId="1">#REF!</definedName>
    <definedName name="ES5_17">#REF!</definedName>
    <definedName name="ES5_18" localSheetId="1">#REF!</definedName>
    <definedName name="ES5_18">#REF!</definedName>
    <definedName name="ES5_19" localSheetId="1">#REF!</definedName>
    <definedName name="ES5_19">#REF!</definedName>
    <definedName name="ES5_2" localSheetId="1">#REF!</definedName>
    <definedName name="ES5_2">#REF!</definedName>
    <definedName name="ES5_20" localSheetId="1">#REF!</definedName>
    <definedName name="ES5_20">#REF!</definedName>
    <definedName name="ES5_21" localSheetId="1">#REF!</definedName>
    <definedName name="ES5_21">#REF!</definedName>
    <definedName name="ES5_22" localSheetId="1">#REF!</definedName>
    <definedName name="ES5_22">#REF!</definedName>
    <definedName name="ES5_23" localSheetId="1">#REF!</definedName>
    <definedName name="ES5_23">#REF!</definedName>
    <definedName name="ES5_24" localSheetId="1">#REF!</definedName>
    <definedName name="ES5_24">#REF!</definedName>
    <definedName name="ES5_25" localSheetId="1">#REF!</definedName>
    <definedName name="ES5_25">#REF!</definedName>
    <definedName name="ES5_26" localSheetId="1">#REF!</definedName>
    <definedName name="ES5_26">#REF!</definedName>
    <definedName name="ES5_27" localSheetId="1">#REF!</definedName>
    <definedName name="ES5_27">#REF!</definedName>
    <definedName name="ES5_28" localSheetId="1">#REF!</definedName>
    <definedName name="ES5_28">#REF!</definedName>
    <definedName name="ES5_29" localSheetId="1">#REF!</definedName>
    <definedName name="ES5_29">#REF!</definedName>
    <definedName name="ES5_3" localSheetId="1">#REF!</definedName>
    <definedName name="ES5_3">#REF!</definedName>
    <definedName name="ES5_30" localSheetId="1">#REF!</definedName>
    <definedName name="ES5_30">#REF!</definedName>
    <definedName name="ES5_31" localSheetId="1">#REF!</definedName>
    <definedName name="ES5_31">#REF!</definedName>
    <definedName name="ES5_32" localSheetId="1">#REF!</definedName>
    <definedName name="ES5_32">#REF!</definedName>
    <definedName name="ES5_33" localSheetId="1">#REF!</definedName>
    <definedName name="ES5_33">#REF!</definedName>
    <definedName name="ES5_34" localSheetId="1">#REF!</definedName>
    <definedName name="ES5_34">#REF!</definedName>
    <definedName name="ES5_35" localSheetId="1">#REF!</definedName>
    <definedName name="ES5_35">#REF!</definedName>
    <definedName name="ES5_36" localSheetId="1">#REF!</definedName>
    <definedName name="ES5_36">#REF!</definedName>
    <definedName name="ES5_37" localSheetId="1">#REF!</definedName>
    <definedName name="ES5_37">#REF!</definedName>
    <definedName name="ES5_38" localSheetId="1">#REF!</definedName>
    <definedName name="ES5_38">#REF!</definedName>
    <definedName name="ES5_39" localSheetId="1">#REF!</definedName>
    <definedName name="ES5_39">#REF!</definedName>
    <definedName name="ES5_4" localSheetId="1">#REF!</definedName>
    <definedName name="ES5_4">#REF!</definedName>
    <definedName name="ES5_40" localSheetId="1">#REF!</definedName>
    <definedName name="ES5_40">#REF!</definedName>
    <definedName name="ES5_41" localSheetId="1">#REF!</definedName>
    <definedName name="ES5_41">#REF!</definedName>
    <definedName name="ES5_42" localSheetId="1">#REF!</definedName>
    <definedName name="ES5_42">#REF!</definedName>
    <definedName name="ES5_43" localSheetId="1">#REF!</definedName>
    <definedName name="ES5_43">#REF!</definedName>
    <definedName name="ES5_5" localSheetId="1">#REF!</definedName>
    <definedName name="ES5_5">#REF!</definedName>
    <definedName name="ES5_6" localSheetId="1">#REF!</definedName>
    <definedName name="ES5_6">#REF!</definedName>
    <definedName name="ES5_7" localSheetId="1">#REF!</definedName>
    <definedName name="ES5_7">#REF!</definedName>
    <definedName name="ES5_8" localSheetId="1">#REF!</definedName>
    <definedName name="ES5_8">#REF!</definedName>
    <definedName name="ES5_9" localSheetId="1">#REF!</definedName>
    <definedName name="ES5_9">#REF!</definedName>
    <definedName name="ES6_1" localSheetId="1">#REF!</definedName>
    <definedName name="ES6_1">#REF!</definedName>
    <definedName name="ES6_10" localSheetId="1">#REF!</definedName>
    <definedName name="ES6_10">#REF!</definedName>
    <definedName name="ES6_11" localSheetId="1">#REF!</definedName>
    <definedName name="ES6_11">#REF!</definedName>
    <definedName name="ES6_12" localSheetId="1">#REF!</definedName>
    <definedName name="ES6_12">#REF!</definedName>
    <definedName name="ES6_13" localSheetId="1">#REF!</definedName>
    <definedName name="ES6_13">#REF!</definedName>
    <definedName name="ES6_14" localSheetId="1">#REF!</definedName>
    <definedName name="ES6_14">#REF!</definedName>
    <definedName name="ES6_15" localSheetId="1">#REF!</definedName>
    <definedName name="ES6_15">#REF!</definedName>
    <definedName name="ES6_16" localSheetId="1">#REF!</definedName>
    <definedName name="ES6_16">#REF!</definedName>
    <definedName name="ES6_17" localSheetId="1">#REF!</definedName>
    <definedName name="ES6_17">#REF!</definedName>
    <definedName name="ES6_18" localSheetId="1">#REF!</definedName>
    <definedName name="ES6_18">#REF!</definedName>
    <definedName name="ES6_19" localSheetId="1">#REF!</definedName>
    <definedName name="ES6_19">#REF!</definedName>
    <definedName name="ES6_2" localSheetId="1">#REF!</definedName>
    <definedName name="ES6_2">#REF!</definedName>
    <definedName name="ES6_20" localSheetId="1">#REF!</definedName>
    <definedName name="ES6_20">#REF!</definedName>
    <definedName name="ES6_21" localSheetId="1">#REF!</definedName>
    <definedName name="ES6_21">#REF!</definedName>
    <definedName name="ES6_22" localSheetId="1">#REF!</definedName>
    <definedName name="ES6_22">#REF!</definedName>
    <definedName name="ES6_23" localSheetId="1">#REF!</definedName>
    <definedName name="ES6_23">#REF!</definedName>
    <definedName name="ES6_24" localSheetId="1">#REF!</definedName>
    <definedName name="ES6_24">#REF!</definedName>
    <definedName name="ES6_25" localSheetId="1">#REF!</definedName>
    <definedName name="ES6_25">#REF!</definedName>
    <definedName name="ES6_26" localSheetId="1">#REF!</definedName>
    <definedName name="ES6_26">#REF!</definedName>
    <definedName name="ES6_27" localSheetId="1">#REF!</definedName>
    <definedName name="ES6_27">#REF!</definedName>
    <definedName name="ES6_28" localSheetId="1">#REF!</definedName>
    <definedName name="ES6_28">#REF!</definedName>
    <definedName name="ES6_29" localSheetId="1">#REF!</definedName>
    <definedName name="ES6_29">#REF!</definedName>
    <definedName name="ES6_3" localSheetId="1">#REF!</definedName>
    <definedName name="ES6_3">#REF!</definedName>
    <definedName name="ES6_30" localSheetId="1">#REF!</definedName>
    <definedName name="ES6_30">#REF!</definedName>
    <definedName name="ES6_31" localSheetId="1">#REF!</definedName>
    <definedName name="ES6_31">#REF!</definedName>
    <definedName name="ES6_32" localSheetId="1">#REF!</definedName>
    <definedName name="ES6_32">#REF!</definedName>
    <definedName name="ES6_33" localSheetId="1">#REF!</definedName>
    <definedName name="ES6_33">#REF!</definedName>
    <definedName name="ES6_34" localSheetId="1">#REF!</definedName>
    <definedName name="ES6_34">#REF!</definedName>
    <definedName name="ES6_35" localSheetId="1">#REF!</definedName>
    <definedName name="ES6_35">#REF!</definedName>
    <definedName name="ES6_36" localSheetId="1">#REF!</definedName>
    <definedName name="ES6_36">#REF!</definedName>
    <definedName name="ES6_37" localSheetId="1">#REF!</definedName>
    <definedName name="ES6_37">#REF!</definedName>
    <definedName name="ES6_38" localSheetId="1">#REF!</definedName>
    <definedName name="ES6_38">#REF!</definedName>
    <definedName name="ES6_39" localSheetId="1">#REF!</definedName>
    <definedName name="ES6_39">#REF!</definedName>
    <definedName name="ES6_4" localSheetId="1">#REF!</definedName>
    <definedName name="ES6_4">#REF!</definedName>
    <definedName name="ES6_40" localSheetId="1">#REF!</definedName>
    <definedName name="ES6_40">#REF!</definedName>
    <definedName name="ES6_41" localSheetId="1">#REF!</definedName>
    <definedName name="ES6_41">#REF!</definedName>
    <definedName name="ES6_42" localSheetId="1">#REF!</definedName>
    <definedName name="ES6_42">#REF!</definedName>
    <definedName name="ES6_43" localSheetId="1">#REF!</definedName>
    <definedName name="ES6_43">#REF!</definedName>
    <definedName name="ES6_5" localSheetId="1">#REF!</definedName>
    <definedName name="ES6_5">#REF!</definedName>
    <definedName name="ES6_6" localSheetId="1">#REF!</definedName>
    <definedName name="ES6_6">#REF!</definedName>
    <definedName name="ES6_7" localSheetId="1">#REF!</definedName>
    <definedName name="ES6_7">#REF!</definedName>
    <definedName name="ES6_8" localSheetId="1">#REF!</definedName>
    <definedName name="ES6_8">#REF!</definedName>
    <definedName name="ES6_9" localSheetId="1">#REF!</definedName>
    <definedName name="ES6_9">#REF!</definedName>
    <definedName name="ES60kv" localSheetId="1">'[43]Estructuras Concreto'!#REF!</definedName>
    <definedName name="ES60kv">'[43]Estructuras Concreto'!#REF!</definedName>
    <definedName name="es60PR" localSheetId="1">'[43]Estructuras Concreto'!#REF!</definedName>
    <definedName name="es60PR">'[43]Estructuras Concreto'!#REF!</definedName>
    <definedName name="es60TT" localSheetId="1">'[43]Estructuras Concreto'!#REF!</definedName>
    <definedName name="es60TT">'[43]Estructuras Concreto'!#REF!</definedName>
    <definedName name="esA">'[36]Estructuras Concreto'!$D$65</definedName>
    <definedName name="esbV">'[36]Obras preliminares'!$D$18</definedName>
    <definedName name="esbV.1" localSheetId="1">#REF!</definedName>
    <definedName name="esbV.1">#REF!</definedName>
    <definedName name="esbV_1">#N/A</definedName>
    <definedName name="escaja">'[36]Estructuras Concreto'!$D$250</definedName>
    <definedName name="escaja2" localSheetId="1">#REF!</definedName>
    <definedName name="escaja2">#REF!</definedName>
    <definedName name="ESE" localSheetId="1">#REF!</definedName>
    <definedName name="ESE">#REF!</definedName>
    <definedName name="ESEC">'[36]Estructuras Concreto'!$D$84</definedName>
    <definedName name="esI">'[36]Estructuras Concreto'!$D$10</definedName>
    <definedName name="esI60kv" localSheetId="1">'[43]Estructuras Concreto'!#REF!</definedName>
    <definedName name="esI60kv">'[43]Estructuras Concreto'!#REF!</definedName>
    <definedName name="esIN">'[36]Estructuras Concreto'!$D$77</definedName>
    <definedName name="esmuro">'[36]Estructuras Concreto'!$D$252</definedName>
    <definedName name="esmuro2" localSheetId="1">#REF!</definedName>
    <definedName name="esmuro2">#REF!</definedName>
    <definedName name="esolf">'[36]Estructuras Concreto'!$D$163</definedName>
    <definedName name="esolfo1">'[36]Estructuras Concreto'!$D$170</definedName>
    <definedName name="esP">'[36]Estructuras Concreto'!$D$54</definedName>
    <definedName name="ESP_PAV" localSheetId="1">#REF!</definedName>
    <definedName name="ESP_PAV">#REF!</definedName>
    <definedName name="Esp_PC">[28]D_AWG!$S$36</definedName>
    <definedName name="ESP1S" localSheetId="1">#REF!</definedName>
    <definedName name="ESP1S">#REF!</definedName>
    <definedName name="ESP201.15">'[161]201.15'!$H$49</definedName>
    <definedName name="ESP201.21">'[161]201.21'!$H$50</definedName>
    <definedName name="ESP201.7">'[161]201.7'!$H$52</definedName>
    <definedName name="ESP201.8">'[161]201.8'!$H$53</definedName>
    <definedName name="ESP210.2.2" localSheetId="1">#REF!</definedName>
    <definedName name="ESP210.2.2">#REF!</definedName>
    <definedName name="ESP220.1" localSheetId="1">#REF!</definedName>
    <definedName name="ESP220.1">#REF!</definedName>
    <definedName name="ESP225P" localSheetId="1">#REF!</definedName>
    <definedName name="ESP225P">#REF!</definedName>
    <definedName name="ESP2S" localSheetId="1">#REF!</definedName>
    <definedName name="ESP2S">#REF!</definedName>
    <definedName name="ESP330.1" localSheetId="1">#REF!</definedName>
    <definedName name="ESP330.1">#REF!</definedName>
    <definedName name="ESP330.1P">'[161]330.1P (7801)'!$H$50</definedName>
    <definedName name="ESP632.1P">'[161]632.1P '!$H$57</definedName>
    <definedName name="ESP632.4P">'[161]632.4P'!$H$51</definedName>
    <definedName name="ESP640.1.2" localSheetId="1">#REF!</definedName>
    <definedName name="ESP640.1.2">#REF!</definedName>
    <definedName name="ESP673.1" localSheetId="1">#REF!</definedName>
    <definedName name="ESP673.1">#REF!</definedName>
    <definedName name="ESP673.2" localSheetId="1">#REF!</definedName>
    <definedName name="ESP673.2">#REF!</definedName>
    <definedName name="ESPC" localSheetId="1">#REF!</definedName>
    <definedName name="ESPC">#REF!</definedName>
    <definedName name="ESPECIFICACION" localSheetId="1">#REF!</definedName>
    <definedName name="ESPECIFICACION">#REF!</definedName>
    <definedName name="Especificación" localSheetId="1">#REF!</definedName>
    <definedName name="Especificación">#REF!</definedName>
    <definedName name="ESPESOR" localSheetId="1">#REF!</definedName>
    <definedName name="ESPESOR">#REF!</definedName>
    <definedName name="ESPISOC">'[36]Estructuras Concreto'!$D$347</definedName>
    <definedName name="esPOR" localSheetId="1">#REF!</definedName>
    <definedName name="esPOR">#REF!</definedName>
    <definedName name="esPOR2">'[36]Estructuras Concreto'!$D$277</definedName>
    <definedName name="esPOR3">'[36]Estructuras Concreto'!$D$400</definedName>
    <definedName name="ESPR" localSheetId="1">#REF!</definedName>
    <definedName name="ESPR">#REF!</definedName>
    <definedName name="esPR2">'[36]Estructuras Concreto'!$D$132</definedName>
    <definedName name="esrV">'[36]Obras preliminares'!$D$19</definedName>
    <definedName name="esS">'[36]Estructuras Concreto'!$D$21</definedName>
    <definedName name="esS60KV" localSheetId="1">'[43]Estructuras Concreto'!#REF!</definedName>
    <definedName name="esS60KV">'[43]Estructuras Concreto'!#REF!</definedName>
    <definedName name="esSEC">'[36]Estructuras Concreto'!$D$88</definedName>
    <definedName name="esT">'[36]Estructuras Concreto'!$D$32</definedName>
    <definedName name="ESTAC" localSheetId="1">#REF!</definedName>
    <definedName name="ESTAC">#REF!</definedName>
    <definedName name="ESTACION" localSheetId="1">#REF!</definedName>
    <definedName name="ESTACION">#REF!</definedName>
    <definedName name="ESTACIONAL" localSheetId="1">#REF!</definedName>
    <definedName name="ESTACIONAL">#REF!</definedName>
    <definedName name="estado">'[162]EV-28'!$I$1:$I$2</definedName>
    <definedName name="ESTADO_ACUEDUCTO" localSheetId="1">#REF!</definedName>
    <definedName name="ESTADO_ACUEDUCTO">#REF!</definedName>
    <definedName name="ESTADO_ALCANTARILLADO" localSheetId="1">#REF!</definedName>
    <definedName name="ESTADO_ALCANTARILLADO">#REF!</definedName>
    <definedName name="Estadocamara" localSheetId="1">#REF!</definedName>
    <definedName name="Estadocamara">#REF!</definedName>
    <definedName name="ESTADOFINA" localSheetId="1">#REF!</definedName>
    <definedName name="ESTADOFINA">#REF!</definedName>
    <definedName name="esTC">'[36]Estructuras Concreto'!$D$110</definedName>
    <definedName name="ESTERIL" localSheetId="1">'[101]BASE DE DATOS ORIG'!#REF!</definedName>
    <definedName name="ESTERIL">'[101]BASE DE DATOS ORIG'!#REF!</definedName>
    <definedName name="ESTITLE" localSheetId="1">#REF!</definedName>
    <definedName name="ESTITLE">#REF!</definedName>
    <definedName name="esTO" localSheetId="1">#REF!</definedName>
    <definedName name="esTO">#REF!</definedName>
    <definedName name="ESTOP">[6]BASE!$D$396</definedName>
    <definedName name="ESTRUCT06" localSheetId="1">'[163]Análisis Unit'!#REF!</definedName>
    <definedName name="ESTRUCT06">'[163]Análisis Unit'!#REF!</definedName>
    <definedName name="ESTRUCT07" localSheetId="1">'[163]Análisis Unit'!#REF!</definedName>
    <definedName name="ESTRUCT07">'[163]Análisis Unit'!#REF!</definedName>
    <definedName name="ESTRUCT08" localSheetId="1">'[163]Análisis Unit'!#REF!</definedName>
    <definedName name="ESTRUCT08">'[163]Análisis Unit'!#REF!</definedName>
    <definedName name="ESTRUCT09" localSheetId="1">'[163]Análisis Unit'!#REF!</definedName>
    <definedName name="ESTRUCT09">'[163]Análisis Unit'!#REF!</definedName>
    <definedName name="ESTRUCT10" localSheetId="1">'[163]Análisis Unit'!#REF!</definedName>
    <definedName name="ESTRUCT10">'[163]Análisis Unit'!#REF!</definedName>
    <definedName name="ESTRUCT11" localSheetId="1">'[163]Análisis Unit'!#REF!</definedName>
    <definedName name="ESTRUCT11">'[163]Análisis Unit'!#REF!</definedName>
    <definedName name="ESTRUCT12" localSheetId="1">'[163]Análisis Unit'!#REF!</definedName>
    <definedName name="ESTRUCT12">'[163]Análisis Unit'!#REF!</definedName>
    <definedName name="ESTRUCT13" localSheetId="1">'[163]Análisis Unit'!#REF!</definedName>
    <definedName name="ESTRUCT13">'[163]Análisis Unit'!#REF!</definedName>
    <definedName name="ESTRUCT14" localSheetId="1">'[163]Análisis Unit'!#REF!</definedName>
    <definedName name="ESTRUCT14">'[163]Análisis Unit'!#REF!</definedName>
    <definedName name="ESTRUCT15" localSheetId="1">'[163]Análisis Unit'!#REF!</definedName>
    <definedName name="ESTRUCT15">'[163]Análisis Unit'!#REF!</definedName>
    <definedName name="ESTRUCT16" localSheetId="1">'[163]Análisis Unit'!#REF!</definedName>
    <definedName name="ESTRUCT16">'[163]Análisis Unit'!#REF!</definedName>
    <definedName name="ESTRUCT17" localSheetId="1">'[163]Análisis Unit'!#REF!</definedName>
    <definedName name="ESTRUCT17">'[163]Análisis Unit'!#REF!</definedName>
    <definedName name="ESTRUCT18" localSheetId="1">'[163]Análisis Unit'!#REF!</definedName>
    <definedName name="ESTRUCT18">'[163]Análisis Unit'!#REF!</definedName>
    <definedName name="ESTRUCT19" localSheetId="1">'[163]Análisis Unit'!#REF!</definedName>
    <definedName name="ESTRUCT19">'[163]Análisis Unit'!#REF!</definedName>
    <definedName name="ESTRUCT20" localSheetId="1">'[163]Análisis Unit'!#REF!</definedName>
    <definedName name="ESTRUCT20">'[163]Análisis Unit'!#REF!</definedName>
    <definedName name="ESTRUCT21" localSheetId="1">'[163]Análisis Unit'!#REF!</definedName>
    <definedName name="ESTRUCT21">'[163]Análisis Unit'!#REF!</definedName>
    <definedName name="ESTRUCT22" localSheetId="1">'[163]Análisis Unit'!#REF!</definedName>
    <definedName name="ESTRUCT22">'[163]Análisis Unit'!#REF!</definedName>
    <definedName name="ESTRUCT24" localSheetId="1">'[163]Análisis Unit'!#REF!</definedName>
    <definedName name="ESTRUCT24">'[163]Análisis Unit'!#REF!</definedName>
    <definedName name="ESTRUCT25" localSheetId="1">'[163]Análisis Unit'!#REF!</definedName>
    <definedName name="ESTRUCT25">'[163]Análisis Unit'!#REF!</definedName>
    <definedName name="ESTRUCT28" localSheetId="1">'[163]Análisis Unit'!#REF!</definedName>
    <definedName name="ESTRUCT28">'[163]Análisis Unit'!#REF!</definedName>
    <definedName name="ESTRUCT29" localSheetId="1">'[163]Análisis Unit'!#REF!</definedName>
    <definedName name="ESTRUCT29">'[163]Análisis Unit'!#REF!</definedName>
    <definedName name="ESTRUCT31" localSheetId="1">'[163]Análisis Unit'!#REF!</definedName>
    <definedName name="ESTRUCT31">'[163]Análisis Unit'!#REF!</definedName>
    <definedName name="ESTRUCT33" localSheetId="1">'[163]Análisis Unit'!#REF!</definedName>
    <definedName name="ESTRUCT33">'[163]Análisis Unit'!#REF!</definedName>
    <definedName name="ESTRUCT34" localSheetId="1">'[163]Análisis Unit'!#REF!</definedName>
    <definedName name="ESTRUCT34">'[163]Análisis Unit'!#REF!</definedName>
    <definedName name="ESTRUCT43" localSheetId="1">'[163]Análisis Unit'!#REF!</definedName>
    <definedName name="ESTRUCT43">'[163]Análisis Unit'!#REF!</definedName>
    <definedName name="esTT">'[36]Estructuras Concreto'!$D$43</definedName>
    <definedName name="esTT2">'[36]Estructuras Concreto'!$D$121</definedName>
    <definedName name="ET">'[36]Estructuras Concreto'!$D$28</definedName>
    <definedName name="etapaC">'[36]Estructuras Concreto'!$D$253</definedName>
    <definedName name="etapaC2" localSheetId="1">#REF!</definedName>
    <definedName name="etapaC2">#REF!</definedName>
    <definedName name="etapas_proyecto">'[162]EV-28'!$J$1:$J$3</definedName>
    <definedName name="Etareo" localSheetId="1">#REF!</definedName>
    <definedName name="Etareo">#REF!</definedName>
    <definedName name="ETC">'[36]Estructuras Concreto'!$D$106</definedName>
    <definedName name="etcC">'[36]Estructuras Concreto'!$D$197</definedName>
    <definedName name="etcC1">'[36]Estructuras Concreto'!$D$213</definedName>
    <definedName name="etcC2" localSheetId="1">#REF!</definedName>
    <definedName name="etcC2">#REF!</definedName>
    <definedName name="etnico" localSheetId="1">#REF!</definedName>
    <definedName name="etnico">#REF!</definedName>
    <definedName name="ETO" localSheetId="1">#REF!</definedName>
    <definedName name="ETO">#REF!</definedName>
    <definedName name="ETP" localSheetId="1">#REF!</definedName>
    <definedName name="ETP">#REF!</definedName>
    <definedName name="ETT">'[36]Estructuras Concreto'!$D$39</definedName>
    <definedName name="EU" localSheetId="1">#REF!</definedName>
    <definedName name="EU">#REF!</definedName>
    <definedName name="EURO">[164]EQUIPOS!$I$2</definedName>
    <definedName name="ev.Calculation" hidden="1">-4135</definedName>
    <definedName name="ev.Initialized" hidden="1">FALSE</definedName>
    <definedName name="Eval_Currency" localSheetId="1">#REF!</definedName>
    <definedName name="Eval_Currency">#REF!</definedName>
    <definedName name="EVO" localSheetId="1">#REF!</definedName>
    <definedName name="EVO">#REF!</definedName>
    <definedName name="EWE" localSheetId="1">OBRA!ERR</definedName>
    <definedName name="EWE">[0]!ERR</definedName>
    <definedName name="EWQ" localSheetId="1">#REF!</definedName>
    <definedName name="EWQ">#REF!</definedName>
    <definedName name="ex" localSheetId="1">#REF!</definedName>
    <definedName name="ex">#REF!</definedName>
    <definedName name="ex_joint" localSheetId="1">#REF!</definedName>
    <definedName name="ex_joint">#REF!</definedName>
    <definedName name="EXC" localSheetId="1">#REF!</definedName>
    <definedName name="EXC">#REF!</definedName>
    <definedName name="EXC.POZ" localSheetId="1">#REF!</definedName>
    <definedName name="EXC.POZ">#REF!</definedName>
    <definedName name="EXC.ZAN" localSheetId="1">#REF!</definedName>
    <definedName name="EXC.ZAN">#REF!</definedName>
    <definedName name="exCEL" localSheetId="1">#REF!</definedName>
    <definedName name="exCEL">#REF!</definedName>
    <definedName name="Excel_BuiltIn__FilterDatabase">[165]Presupuesto_Via_distribuidora!$A$9:$H$344</definedName>
    <definedName name="Excel_BuiltIn__FilterDatabase_1" localSheetId="1">#REF!</definedName>
    <definedName name="Excel_BuiltIn__FilterDatabase_1">#REF!</definedName>
    <definedName name="Excel_BuiltIn__FilterDatabase_17" localSheetId="1">#REF!</definedName>
    <definedName name="Excel_BuiltIn__FilterDatabase_17">#REF!</definedName>
    <definedName name="Excel_BuiltIn__FilterDatabase_17_1" localSheetId="1">#REF!</definedName>
    <definedName name="Excel_BuiltIn__FilterDatabase_17_1">#REF!</definedName>
    <definedName name="Excel_BuiltIn__FilterDatabase_20" localSheetId="1">#REF!</definedName>
    <definedName name="Excel_BuiltIn__FilterDatabase_20">#REF!</definedName>
    <definedName name="Excel_BuiltIn__FilterDatabase_21" localSheetId="1">#REF!</definedName>
    <definedName name="Excel_BuiltIn__FilterDatabase_21">#REF!</definedName>
    <definedName name="Excel_BuiltIn__FilterDatabase_22" localSheetId="1">#REF!</definedName>
    <definedName name="Excel_BuiltIn__FilterDatabase_22">#REF!</definedName>
    <definedName name="Excel_BuiltIn_Database" localSheetId="1">#REF!</definedName>
    <definedName name="Excel_BuiltIn_Database">#REF!</definedName>
    <definedName name="Excel_BuiltIn_Print_Area">[165]Presupuesto_Via_distribuidora!$C$1:$H$344</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2" localSheetId="1">#REF!</definedName>
    <definedName name="Excel_BuiltIn_Print_Area_1_1_2">#REF!</definedName>
    <definedName name="Excel_BuiltIn_Print_Area_1_1_3" localSheetId="1">#REF!</definedName>
    <definedName name="Excel_BuiltIn_Print_Area_1_1_3">#REF!</definedName>
    <definedName name="Excel_BuiltIn_Print_Area_1_1_3_2" localSheetId="1">#REF!</definedName>
    <definedName name="Excel_BuiltIn_Print_Area_1_1_3_2">#REF!</definedName>
    <definedName name="Excel_BuiltIn_Print_Area_1_1_3_7" localSheetId="1">#REF!</definedName>
    <definedName name="Excel_BuiltIn_Print_Area_1_1_3_7">#REF!</definedName>
    <definedName name="Excel_BuiltIn_Print_Area_1_1_4" localSheetId="1">#REF!</definedName>
    <definedName name="Excel_BuiltIn_Print_Area_1_1_4">#REF!</definedName>
    <definedName name="Excel_BuiltIn_Print_Area_1_1_7" localSheetId="1">#REF!</definedName>
    <definedName name="Excel_BuiltIn_Print_Area_1_1_7">#REF!</definedName>
    <definedName name="Excel_BuiltIn_Print_Area_2_1" localSheetId="1">#REF!</definedName>
    <definedName name="Excel_BuiltIn_Print_Area_2_1">#REF!</definedName>
    <definedName name="Excel_BuiltIn_Print_Area_2_1_1" localSheetId="1">#REF!</definedName>
    <definedName name="Excel_BuiltIn_Print_Area_2_1_1">#REF!</definedName>
    <definedName name="Excel_BuiltIn_Print_Area_2_1_2" localSheetId="1">#REF!</definedName>
    <definedName name="Excel_BuiltIn_Print_Area_2_1_2">#REF!</definedName>
    <definedName name="Excel_BuiltIn_Print_Area_2_1_3" localSheetId="1">#REF!</definedName>
    <definedName name="Excel_BuiltIn_Print_Area_2_1_3">#REF!</definedName>
    <definedName name="Excel_BuiltIn_Print_Area_2_1_3_2" localSheetId="1">#REF!</definedName>
    <definedName name="Excel_BuiltIn_Print_Area_2_1_3_2">#REF!</definedName>
    <definedName name="Excel_BuiltIn_Print_Area_2_1_3_7" localSheetId="1">#REF!</definedName>
    <definedName name="Excel_BuiltIn_Print_Area_2_1_3_7">#REF!</definedName>
    <definedName name="Excel_BuiltIn_Print_Area_2_1_4" localSheetId="1">#REF!</definedName>
    <definedName name="Excel_BuiltIn_Print_Area_2_1_4">#REF!</definedName>
    <definedName name="Excel_BuiltIn_Print_Area_2_1_7" localSheetId="1">#REF!</definedName>
    <definedName name="Excel_BuiltIn_Print_Area_2_1_7">#REF!</definedName>
    <definedName name="Excel_BuiltIn_Print_Area_24" localSheetId="1">#REF!</definedName>
    <definedName name="Excel_BuiltIn_Print_Area_24">#REF!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Area_4" localSheetId="1">#REF!</definedName>
    <definedName name="Excel_BuiltIn_Print_Area_4">#REF!</definedName>
    <definedName name="Excel_BuiltIn_Print_Area_4_1" localSheetId="1">#REF!</definedName>
    <definedName name="Excel_BuiltIn_Print_Area_4_1">#REF!</definedName>
    <definedName name="Excel_BuiltIn_Print_Area_4_1_2" localSheetId="1">#REF!</definedName>
    <definedName name="Excel_BuiltIn_Print_Area_4_1_2">#REF!</definedName>
    <definedName name="Excel_BuiltIn_Print_Area_5" localSheetId="1">#REF!</definedName>
    <definedName name="Excel_BuiltIn_Print_Area_5">#REF!</definedName>
    <definedName name="Excel_BuiltIn_Print_Area_5_1" localSheetId="1">#REF!</definedName>
    <definedName name="Excel_BuiltIn_Print_Area_5_1">#REF!</definedName>
    <definedName name="Excel_BuiltIn_Print_Area_5_1_2" localSheetId="1">#REF!</definedName>
    <definedName name="Excel_BuiltIn_Print_Area_5_1_2">#REF!</definedName>
    <definedName name="Excel_BuiltIn_Print_Area_5_1_3" localSheetId="1">#REF!</definedName>
    <definedName name="Excel_BuiltIn_Print_Area_5_1_3">#REF!</definedName>
    <definedName name="Excel_BuiltIn_Print_Area_5_1_3_2" localSheetId="1">#REF!</definedName>
    <definedName name="Excel_BuiltIn_Print_Area_5_1_3_2">#REF!</definedName>
    <definedName name="Excel_BuiltIn_Print_Area_5_1_3_7" localSheetId="1">#REF!</definedName>
    <definedName name="Excel_BuiltIn_Print_Area_5_1_3_7">#REF!</definedName>
    <definedName name="Excel_BuiltIn_Print_Area_5_1_4" localSheetId="1">#REF!</definedName>
    <definedName name="Excel_BuiltIn_Print_Area_5_1_4">#REF!</definedName>
    <definedName name="Excel_BuiltIn_Print_Area_5_1_7" localSheetId="1">#REF!</definedName>
    <definedName name="Excel_BuiltIn_Print_Area_5_1_7">#REF!</definedName>
    <definedName name="Excel_BuiltIn_Print_Area_5_2" localSheetId="1">#REF!</definedName>
    <definedName name="Excel_BuiltIn_Print_Area_5_2">#REF!</definedName>
    <definedName name="Excel_BuiltIn_Print_Area_7">"$'Presupuesto consolidado'.$#REF!$#REF!:$#REF!$#REF!"</definedName>
    <definedName name="Excel_BuiltIn_Print_Titles">[165]Presupuesto_Via_distribuidora!$2:$8</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0" localSheetId="1">[132]SKJ452!#REF!</definedName>
    <definedName name="Excel_BuiltIn_Print_Titles_10">[132]SKJ452!#REF!</definedName>
    <definedName name="Excel_BuiltIn_Print_Titles_11" localSheetId="1">[132]ITA878!#REF!</definedName>
    <definedName name="Excel_BuiltIn_Print_Titles_11">[132]ITA878!#REF!</definedName>
    <definedName name="Excel_BuiltIn_Print_Titles_12" localSheetId="1">'[132]AEA-944'!#REF!</definedName>
    <definedName name="Excel_BuiltIn_Print_Titles_12">'[132]AEA-944'!#REF!</definedName>
    <definedName name="Excel_BuiltIn_Print_Titles_13" localSheetId="1">'[132]DUB-823'!#REF!</definedName>
    <definedName name="Excel_BuiltIn_Print_Titles_13">'[132]DUB-823'!#REF!</definedName>
    <definedName name="Excel_BuiltIn_Print_Titles_14" localSheetId="1">'[132]GPI 526'!#REF!</definedName>
    <definedName name="Excel_BuiltIn_Print_Titles_14">'[132]GPI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[132]XXJ617!#REF!</definedName>
    <definedName name="Excel_BuiltIn_Print_Titles_19">[132]XXJ617!#REF!</definedName>
    <definedName name="Excel_BuiltIn_Print_Titles_20" localSheetId="1">#REF!</definedName>
    <definedName name="Excel_BuiltIn_Print_Titles_20">#REF!</definedName>
    <definedName name="Excel_BuiltIn_Print_Titles_21" localSheetId="1">[132]SNG_855!#REF!</definedName>
    <definedName name="Excel_BuiltIn_Print_Titles_21">[132]SNG_855!#REF!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4" localSheetId="1">'[166]COSTOS CAMPAMENTO'!#REF!</definedName>
    <definedName name="Excel_BuiltIn_Print_Titles_4">'[166]COSTOS CAMPAMENTO'!#REF!</definedName>
    <definedName name="Excel_BuiltIn_Print_Titles_5" localSheetId="1">'[132]VEA 374'!#REF!</definedName>
    <definedName name="Excel_BuiltIn_Print_Titles_5">'[132]VEA 374'!#REF!</definedName>
    <definedName name="Excel_BuiltIn_Print_Titles_5_XX" localSheetId="1">'[132]VEA 374'!#REF!</definedName>
    <definedName name="Excel_BuiltIn_Print_Titles_5_XX">'[132]VEA 374'!#REF!</definedName>
    <definedName name="Excel_BuiltIn_Print_Titles_6" localSheetId="1">#REF!</definedName>
    <definedName name="Excel_BuiltIn_Print_Titles_6">#REF!</definedName>
    <definedName name="Excel_BuiltIn_Print_Titles_7" localSheetId="1">[132]HFB024!#REF!</definedName>
    <definedName name="Excel_BuiltIn_Print_Titles_7">[132]HFB024!#REF!</definedName>
    <definedName name="Excel_BuiltIn_Print_Titles_8" localSheetId="1">#REF!</definedName>
    <definedName name="Excel_BuiltIn_Print_Titles_8">#REF!</definedName>
    <definedName name="Excel_BuiltIn_Print_Titles_9" localSheetId="1">[132]PAJ825!#REF!</definedName>
    <definedName name="Excel_BuiltIn_Print_Titles_9">[132]PAJ825!#REF!</definedName>
    <definedName name="Exchange_Rate" localSheetId="1">#REF!</definedName>
    <definedName name="Exchange_Rate">#REF!</definedName>
    <definedName name="exchangerate" localSheetId="1">[167]Parameters!#REF!</definedName>
    <definedName name="exchangerate">[167]Parameters!#REF!</definedName>
    <definedName name="EXCROC">'[168]Análisis de precios'!$H$52</definedName>
    <definedName name="Executivepb" localSheetId="1" hidden="1">#REF!</definedName>
    <definedName name="Executivepb" hidden="1">#REF!</definedName>
    <definedName name="ExistAge" localSheetId="1">#REF!</definedName>
    <definedName name="ExistAge">#REF!</definedName>
    <definedName name="Existencia" localSheetId="1">#REF!</definedName>
    <definedName name="Existencia">#REF!</definedName>
    <definedName name="ExistFleet" localSheetId="1">#REF!</definedName>
    <definedName name="ExistFleet">#REF!</definedName>
    <definedName name="expl1" localSheetId="1">[22]Gastos!#REF!</definedName>
    <definedName name="expl1">[22]Gastos!#REF!</definedName>
    <definedName name="ExRateAus">[169]ProjectParameters!$G$18</definedName>
    <definedName name="ExRateCountry">[169]ProjectParameters!$B$18:$B$22</definedName>
    <definedName name="ExRates">[169]ProjectParameters!$G$18:$G$22</definedName>
    <definedName name="extra">'[170]Liquidación de Obra x Administr'!$C$3</definedName>
    <definedName name="EXTRACCIÓN_IM">#N/A</definedName>
    <definedName name="Extract_MI" localSheetId="1">#REF!</definedName>
    <definedName name="Extract_MI">#REF!</definedName>
    <definedName name="eyteyt" hidden="1">{#N/A,#N/A,FALSE,"CCTV"}</definedName>
    <definedName name="EZ" localSheetId="1">#REF!</definedName>
    <definedName name="EZ">#REF!</definedName>
    <definedName name="EZC">'[36]Estructuras Concreto'!$D$338</definedName>
    <definedName name="F.D.CV1_Moisture" localSheetId="1">#REF!</definedName>
    <definedName name="F.D.CV1_Moisture">#REF!</definedName>
    <definedName name="F.D.CV2_Al" localSheetId="1">#REF!</definedName>
    <definedName name="F.D.CV2_Al">#REF!</definedName>
    <definedName name="F.D.CV2_Co" localSheetId="1">#REF!</definedName>
    <definedName name="F.D.CV2_Co">#REF!</definedName>
    <definedName name="F.D.CV2_DryTonnes" localSheetId="1">#REF!</definedName>
    <definedName name="F.D.CV2_DryTonnes">#REF!</definedName>
    <definedName name="F.D.CV2_dtph" localSheetId="1">#REF!</definedName>
    <definedName name="F.D.CV2_dtph">#REF!</definedName>
    <definedName name="F.D.CV2_Fe" localSheetId="1">#REF!</definedName>
    <definedName name="F.D.CV2_Fe">#REF!</definedName>
    <definedName name="F.D.CV2_Mg" localSheetId="1">#REF!</definedName>
    <definedName name="F.D.CV2_Mg">#REF!</definedName>
    <definedName name="F.D.CV2_Ni" localSheetId="1">#REF!</definedName>
    <definedName name="F.D.CV2_Ni">#REF!</definedName>
    <definedName name="F.D.CV2_Si" localSheetId="1">#REF!</definedName>
    <definedName name="F.D.CV2_Si">#REF!</definedName>
    <definedName name="F.D.Mill_Availability" localSheetId="1">#REF!</definedName>
    <definedName name="F.D.Mill_Availability">#REF!</definedName>
    <definedName name="F.D.Mill_Downtime" localSheetId="1">#REF!</definedName>
    <definedName name="F.D.Mill_Downtime">#REF!</definedName>
    <definedName name="F.D.Mill_DryTonnes" localSheetId="1">#REF!</definedName>
    <definedName name="F.D.Mill_DryTonnes">#REF!</definedName>
    <definedName name="F.D.Mill_DryTph" localSheetId="1">#REF!</definedName>
    <definedName name="F.D.Mill_DryTph">#REF!</definedName>
    <definedName name="F.D.Mill_PowerDraw" localSheetId="1">#REF!</definedName>
    <definedName name="F.D.Mill_PowerDraw">#REF!</definedName>
    <definedName name="F.D.Mill_PowerDrawPerTonne" localSheetId="1">#REF!</definedName>
    <definedName name="F.D.Mill_PowerDrawPerTonne">#REF!</definedName>
    <definedName name="F.D.Mill_Uptime" localSheetId="1">#REF!</definedName>
    <definedName name="F.D.Mill_Uptime">#REF!</definedName>
    <definedName name="F.D.Mill_Utilization" localSheetId="1">#REF!</definedName>
    <definedName name="F.D.Mill_Utilization">#REF!</definedName>
    <definedName name="F.D.Mill_WetTonnes" localSheetId="1">#REF!</definedName>
    <definedName name="F.D.Mill_WetTonnes">#REF!</definedName>
    <definedName name="F.D.Mill_WetTph" localSheetId="1">#REF!</definedName>
    <definedName name="F.D.Mill_WetTph">#REF!</definedName>
    <definedName name="F.D.MillFeed_Al" localSheetId="1">#REF!</definedName>
    <definedName name="F.D.MillFeed_Al">#REF!</definedName>
    <definedName name="F.D.MillFeed_Co" localSheetId="1">#REF!</definedName>
    <definedName name="F.D.MillFeed_Co">#REF!</definedName>
    <definedName name="F.D.MillFeed_Fe" localSheetId="1">#REF!</definedName>
    <definedName name="F.D.MillFeed_Fe">#REF!</definedName>
    <definedName name="F.D.MillFeed_Mg" localSheetId="1">#REF!</definedName>
    <definedName name="F.D.MillFeed_Mg">#REF!</definedName>
    <definedName name="F.D.MillFeed_Ni" localSheetId="1">#REF!</definedName>
    <definedName name="F.D.MillFeed_Ni">#REF!</definedName>
    <definedName name="F.D.MillFeed_Si" localSheetId="1">#REF!</definedName>
    <definedName name="F.D.MillFeed_Si">#REF!</definedName>
    <definedName name="F.D.MillH2O_Head" localSheetId="1">#REF!</definedName>
    <definedName name="F.D.MillH2O_Head">#REF!</definedName>
    <definedName name="F.D.MillH2O_Screen" localSheetId="1">#REF!</definedName>
    <definedName name="F.D.MillH2O_Screen">#REF!</definedName>
    <definedName name="F.D.MillH2O_Total" localSheetId="1">#REF!</definedName>
    <definedName name="F.D.MillH2O_Total">#REF!</definedName>
    <definedName name="F.D.OreToStorage_Al" localSheetId="1">#REF!</definedName>
    <definedName name="F.D.OreToStorage_Al">#REF!</definedName>
    <definedName name="F.D.OreToStorage_Co" localSheetId="1">#REF!</definedName>
    <definedName name="F.D.OreToStorage_Co">#REF!</definedName>
    <definedName name="F.D.OreToStorage_DryTonnes" localSheetId="1">#REF!</definedName>
    <definedName name="F.D.OreToStorage_DryTonnes">#REF!</definedName>
    <definedName name="F.D.OreToStorage_DryTph" localSheetId="1">#REF!</definedName>
    <definedName name="F.D.OreToStorage_DryTph">#REF!</definedName>
    <definedName name="F.D.OreToStorage_Fe" localSheetId="1">#REF!</definedName>
    <definedName name="F.D.OreToStorage_Fe">#REF!</definedName>
    <definedName name="F.D.OreToStorage_Mg" localSheetId="1">#REF!</definedName>
    <definedName name="F.D.OreToStorage_Mg">#REF!</definedName>
    <definedName name="F.D.OreToStorage_Ni" localSheetId="1">#REF!</definedName>
    <definedName name="F.D.OreToStorage_Ni">#REF!</definedName>
    <definedName name="F.D.OreToStorage_PulpDensity" localSheetId="1">#REF!</definedName>
    <definedName name="F.D.OreToStorage_PulpDensity">#REF!</definedName>
    <definedName name="F.D.OreToStorage_PulpYieldStress" localSheetId="1">#REF!</definedName>
    <definedName name="F.D.OreToStorage_PulpYieldStress">#REF!</definedName>
    <definedName name="F.D.OreToStorage_Si" localSheetId="1">#REF!</definedName>
    <definedName name="F.D.OreToStorage_Si">#REF!</definedName>
    <definedName name="F.D.OreToStorage_Tank1Level" localSheetId="1">#REF!</definedName>
    <definedName name="F.D.OreToStorage_Tank1Level">#REF!</definedName>
    <definedName name="F.D.OreToStorage_Tank2Level" localSheetId="1">#REF!</definedName>
    <definedName name="F.D.OreToStorage_Tank2Level">#REF!</definedName>
    <definedName name="F.D.OreToStorage_Tank3Level" localSheetId="1">#REF!</definedName>
    <definedName name="F.D.OreToStorage_Tank3Level">#REF!</definedName>
    <definedName name="F.D.OreToStorage_Tank4Level" localSheetId="1">#REF!</definedName>
    <definedName name="F.D.OreToStorage_Tank4Level">#REF!</definedName>
    <definedName name="F.D.OreToStorage_Volume" localSheetId="1">#REF!</definedName>
    <definedName name="F.D.OreToStorage_Volume">#REF!</definedName>
    <definedName name="F.D.OreToStorage_VolumePerHr" localSheetId="1">#REF!</definedName>
    <definedName name="F.D.OreToStorage_VolumePerHr">#REF!</definedName>
    <definedName name="F.L">#N/A</definedName>
    <definedName name="F.M.CV1_Moisture" localSheetId="1">#REF!</definedName>
    <definedName name="F.M.CV1_Moisture">#REF!</definedName>
    <definedName name="F.M.CV2_Al" localSheetId="1">#REF!</definedName>
    <definedName name="F.M.CV2_Al">#REF!</definedName>
    <definedName name="F.M.CV2_Co" localSheetId="1">#REF!</definedName>
    <definedName name="F.M.CV2_Co">#REF!</definedName>
    <definedName name="F.M.CV2_DryTonnes" localSheetId="1">#REF!</definedName>
    <definedName name="F.M.CV2_DryTonnes">#REF!</definedName>
    <definedName name="F.M.CV2_dtph" localSheetId="1">#REF!</definedName>
    <definedName name="F.M.CV2_dtph">#REF!</definedName>
    <definedName name="F.M.CV2_Fe" localSheetId="1">#REF!</definedName>
    <definedName name="F.M.CV2_Fe">#REF!</definedName>
    <definedName name="F.M.CV2_Mg" localSheetId="1">#REF!</definedName>
    <definedName name="F.M.CV2_Mg">#REF!</definedName>
    <definedName name="F.M.CV2_Ni" localSheetId="1">#REF!</definedName>
    <definedName name="F.M.CV2_Ni">#REF!</definedName>
    <definedName name="F.M.CV2_Si" localSheetId="1">#REF!</definedName>
    <definedName name="F.M.CV2_Si">#REF!</definedName>
    <definedName name="F.M.Mill_Availability" localSheetId="1">#REF!</definedName>
    <definedName name="F.M.Mill_Availability">#REF!</definedName>
    <definedName name="F.M.Mill_Downtime" localSheetId="1">#REF!</definedName>
    <definedName name="F.M.Mill_Downtime">#REF!</definedName>
    <definedName name="F.M.Mill_DryTonnes" localSheetId="1">#REF!</definedName>
    <definedName name="F.M.Mill_DryTonnes">#REF!</definedName>
    <definedName name="F.M.Mill_DryTph" localSheetId="1">#REF!</definedName>
    <definedName name="F.M.Mill_DryTph">#REF!</definedName>
    <definedName name="F.M.Mill_PowerDraw" localSheetId="1">#REF!</definedName>
    <definedName name="F.M.Mill_PowerDraw">#REF!</definedName>
    <definedName name="F.M.Mill_PowerDrawPerTonne" localSheetId="1">#REF!</definedName>
    <definedName name="F.M.Mill_PowerDrawPerTonne">#REF!</definedName>
    <definedName name="F.M.Mill_Uptime" localSheetId="1">#REF!</definedName>
    <definedName name="F.M.Mill_Uptime">#REF!</definedName>
    <definedName name="F.M.Mill_Utilization" localSheetId="1">#REF!</definedName>
    <definedName name="F.M.Mill_Utilization">#REF!</definedName>
    <definedName name="F.M.Mill_WetTonnes" localSheetId="1">#REF!</definedName>
    <definedName name="F.M.Mill_WetTonnes">#REF!</definedName>
    <definedName name="F.M.Mill_WetTph" localSheetId="1">#REF!</definedName>
    <definedName name="F.M.Mill_WetTph">#REF!</definedName>
    <definedName name="F.M.MillFeed_Al" localSheetId="1">#REF!</definedName>
    <definedName name="F.M.MillFeed_Al">#REF!</definedName>
    <definedName name="F.M.MillFeed_Co" localSheetId="1">#REF!</definedName>
    <definedName name="F.M.MillFeed_Co">#REF!</definedName>
    <definedName name="F.M.MillFeed_Fe" localSheetId="1">#REF!</definedName>
    <definedName name="F.M.MillFeed_Fe">#REF!</definedName>
    <definedName name="F.M.MillFeed_Mg" localSheetId="1">#REF!</definedName>
    <definedName name="F.M.MillFeed_Mg">#REF!</definedName>
    <definedName name="F.M.MillFeed_Ni" localSheetId="1">#REF!</definedName>
    <definedName name="F.M.MillFeed_Ni">#REF!</definedName>
    <definedName name="F.M.MillFeed_Si" localSheetId="1">#REF!</definedName>
    <definedName name="F.M.MillFeed_Si">#REF!</definedName>
    <definedName name="F.M.MillH2O_Head" localSheetId="1">#REF!</definedName>
    <definedName name="F.M.MillH2O_Head">#REF!</definedName>
    <definedName name="F.M.MillH2O_Screen" localSheetId="1">#REF!</definedName>
    <definedName name="F.M.MillH2O_Screen">#REF!</definedName>
    <definedName name="F.M.MillH2O_Total" localSheetId="1">#REF!</definedName>
    <definedName name="F.M.MillH2O_Total">#REF!</definedName>
    <definedName name="F.M.OreToStorage_Al" localSheetId="1">#REF!</definedName>
    <definedName name="F.M.OreToStorage_Al">#REF!</definedName>
    <definedName name="F.M.OreToStorage_Co" localSheetId="1">#REF!</definedName>
    <definedName name="F.M.OreToStorage_Co">#REF!</definedName>
    <definedName name="F.M.OreToStorage_DryTonnes" localSheetId="1">#REF!</definedName>
    <definedName name="F.M.OreToStorage_DryTonnes">#REF!</definedName>
    <definedName name="F.M.OreToStorage_DryTph" localSheetId="1">#REF!</definedName>
    <definedName name="F.M.OreToStorage_DryTph">#REF!</definedName>
    <definedName name="F.M.OreToStorage_Fe" localSheetId="1">#REF!</definedName>
    <definedName name="F.M.OreToStorage_Fe">#REF!</definedName>
    <definedName name="F.M.OreToStorage_Mg" localSheetId="1">#REF!</definedName>
    <definedName name="F.M.OreToStorage_Mg">#REF!</definedName>
    <definedName name="F.M.OreToStorage_Ni" localSheetId="1">#REF!</definedName>
    <definedName name="F.M.OreToStorage_Ni">#REF!</definedName>
    <definedName name="F.M.OreToStorage_PulpDensity" localSheetId="1">#REF!</definedName>
    <definedName name="F.M.OreToStorage_PulpDensity">#REF!</definedName>
    <definedName name="F.M.OreToStorage_PulpYieldStress" localSheetId="1">#REF!</definedName>
    <definedName name="F.M.OreToStorage_PulpYieldStress">#REF!</definedName>
    <definedName name="F.M.OreToStorage_Si" localSheetId="1">#REF!</definedName>
    <definedName name="F.M.OreToStorage_Si">#REF!</definedName>
    <definedName name="F.M.OreToStorage_Volume" localSheetId="1">#REF!</definedName>
    <definedName name="F.M.OreToStorage_Volume">#REF!</definedName>
    <definedName name="F.M.OreToStorage_VolumePerHr" localSheetId="1">#REF!</definedName>
    <definedName name="F.M.OreToStorage_VolumePerHr">#REF!</definedName>
    <definedName name="f.s" localSheetId="1">#REF!</definedName>
    <definedName name="f.s">#REF!</definedName>
    <definedName name="F.Y.CV1_Moisture" localSheetId="1">#REF!</definedName>
    <definedName name="F.Y.CV1_Moisture">#REF!</definedName>
    <definedName name="F.Y.CV2_Al" localSheetId="1">#REF!</definedName>
    <definedName name="F.Y.CV2_Al">#REF!</definedName>
    <definedName name="F.Y.CV2_Co" localSheetId="1">#REF!</definedName>
    <definedName name="F.Y.CV2_Co">#REF!</definedName>
    <definedName name="F.Y.CV2_DryTonnes" localSheetId="1">#REF!</definedName>
    <definedName name="F.Y.CV2_DryTonnes">#REF!</definedName>
    <definedName name="F.Y.CV2_dtph" localSheetId="1">#REF!</definedName>
    <definedName name="F.Y.CV2_dtph">#REF!</definedName>
    <definedName name="F.Y.CV2_Fe" localSheetId="1">#REF!</definedName>
    <definedName name="F.Y.CV2_Fe">#REF!</definedName>
    <definedName name="F.Y.CV2_Mg" localSheetId="1">#REF!</definedName>
    <definedName name="F.Y.CV2_Mg">#REF!</definedName>
    <definedName name="F.Y.CV2_Ni" localSheetId="1">#REF!</definedName>
    <definedName name="F.Y.CV2_Ni">#REF!</definedName>
    <definedName name="F.Y.CV2_Si" localSheetId="1">#REF!</definedName>
    <definedName name="F.Y.CV2_Si">#REF!</definedName>
    <definedName name="F.Y.Mill_Availability" localSheetId="1">#REF!</definedName>
    <definedName name="F.Y.Mill_Availability">#REF!</definedName>
    <definedName name="F.Y.Mill_Downtime" localSheetId="1">#REF!</definedName>
    <definedName name="F.Y.Mill_Downtime">#REF!</definedName>
    <definedName name="F.Y.Mill_DryTonnes" localSheetId="1">#REF!</definedName>
    <definedName name="F.Y.Mill_DryTonnes">#REF!</definedName>
    <definedName name="F.Y.Mill_DryTph" localSheetId="1">#REF!</definedName>
    <definedName name="F.Y.Mill_DryTph">#REF!</definedName>
    <definedName name="F.Y.Mill_PowerDraw" localSheetId="1">#REF!</definedName>
    <definedName name="F.Y.Mill_PowerDraw">#REF!</definedName>
    <definedName name="F.Y.Mill_PowerDrawPerTonne" localSheetId="1">#REF!</definedName>
    <definedName name="F.Y.Mill_PowerDrawPerTonne">#REF!</definedName>
    <definedName name="F.Y.Mill_Uptime" localSheetId="1">#REF!</definedName>
    <definedName name="F.Y.Mill_Uptime">#REF!</definedName>
    <definedName name="F.Y.Mill_Utilization" localSheetId="1">#REF!</definedName>
    <definedName name="F.Y.Mill_Utilization">#REF!</definedName>
    <definedName name="F.Y.Mill_WetTonnes" localSheetId="1">#REF!</definedName>
    <definedName name="F.Y.Mill_WetTonnes">#REF!</definedName>
    <definedName name="F.Y.Mill_WetTph" localSheetId="1">#REF!</definedName>
    <definedName name="F.Y.Mill_WetTph">#REF!</definedName>
    <definedName name="F.Y.MillFeed_Al" localSheetId="1">#REF!</definedName>
    <definedName name="F.Y.MillFeed_Al">#REF!</definedName>
    <definedName name="F.Y.MillFeed_Co" localSheetId="1">#REF!</definedName>
    <definedName name="F.Y.MillFeed_Co">#REF!</definedName>
    <definedName name="F.Y.MillFeed_Fe" localSheetId="1">#REF!</definedName>
    <definedName name="F.Y.MillFeed_Fe">#REF!</definedName>
    <definedName name="F.Y.MillFeed_Mg" localSheetId="1">#REF!</definedName>
    <definedName name="F.Y.MillFeed_Mg">#REF!</definedName>
    <definedName name="F.Y.MillFeed_Ni" localSheetId="1">#REF!</definedName>
    <definedName name="F.Y.MillFeed_Ni">#REF!</definedName>
    <definedName name="F.Y.MillFeed_Si" localSheetId="1">#REF!</definedName>
    <definedName name="F.Y.MillFeed_Si">#REF!</definedName>
    <definedName name="F.Y.MillH2O_Head" localSheetId="1">#REF!</definedName>
    <definedName name="F.Y.MillH2O_Head">#REF!</definedName>
    <definedName name="F.Y.MillH2O_Screen" localSheetId="1">#REF!</definedName>
    <definedName name="F.Y.MillH2O_Screen">#REF!</definedName>
    <definedName name="F.Y.MillH2O_Total" localSheetId="1">#REF!</definedName>
    <definedName name="F.Y.MillH2O_Total">#REF!</definedName>
    <definedName name="F.Y.OreToStorage_Al" localSheetId="1">#REF!</definedName>
    <definedName name="F.Y.OreToStorage_Al">#REF!</definedName>
    <definedName name="F.Y.OreToStorage_Co" localSheetId="1">#REF!</definedName>
    <definedName name="F.Y.OreToStorage_Co">#REF!</definedName>
    <definedName name="F.Y.OreToStorage_DryTonnes" localSheetId="1">#REF!</definedName>
    <definedName name="F.Y.OreToStorage_DryTonnes">#REF!</definedName>
    <definedName name="F.Y.OreToStorage_DryTph" localSheetId="1">#REF!</definedName>
    <definedName name="F.Y.OreToStorage_DryTph">#REF!</definedName>
    <definedName name="F.Y.OreToStorage_Fe" localSheetId="1">#REF!</definedName>
    <definedName name="F.Y.OreToStorage_Fe">#REF!</definedName>
    <definedName name="F.Y.OreToStorage_Mg" localSheetId="1">#REF!</definedName>
    <definedName name="F.Y.OreToStorage_Mg">#REF!</definedName>
    <definedName name="F.Y.OreToStorage_Ni" localSheetId="1">#REF!</definedName>
    <definedName name="F.Y.OreToStorage_Ni">#REF!</definedName>
    <definedName name="F.Y.OreToStorage_PulpDensity" localSheetId="1">#REF!</definedName>
    <definedName name="F.Y.OreToStorage_PulpDensity">#REF!</definedName>
    <definedName name="F.Y.OreToStorage_PulpYieldStress" localSheetId="1">#REF!</definedName>
    <definedName name="F.Y.OreToStorage_PulpYieldStress">#REF!</definedName>
    <definedName name="F.Y.OreToStorage_Si" localSheetId="1">#REF!</definedName>
    <definedName name="F.Y.OreToStorage_Si">#REF!</definedName>
    <definedName name="F.Y.OreToStorage_Volume" localSheetId="1">#REF!</definedName>
    <definedName name="F.Y.OreToStorage_Volume">#REF!</definedName>
    <definedName name="F.Y.OreToStorage_VolumePerHr" localSheetId="1">#REF!</definedName>
    <definedName name="F.Y.OreToStorage_VolumePerHr">#REF!</definedName>
    <definedName name="F_E_B" localSheetId="1">#REF!</definedName>
    <definedName name="F_E_B">#REF!</definedName>
    <definedName name="F_E_BA" localSheetId="1">#REF!</definedName>
    <definedName name="F_E_BA">#REF!</definedName>
    <definedName name="F_E_C" localSheetId="1">#REF!</definedName>
    <definedName name="F_E_C">#REF!</definedName>
    <definedName name="F_E_O" localSheetId="1">#REF!</definedName>
    <definedName name="F_E_O">#REF!</definedName>
    <definedName name="F_E_P1" localSheetId="1">#REF!</definedName>
    <definedName name="F_E_P1">#REF!</definedName>
    <definedName name="F_E_P2" localSheetId="1">#REF!</definedName>
    <definedName name="F_E_P2">#REF!</definedName>
    <definedName name="F_E_V" localSheetId="1">#REF!</definedName>
    <definedName name="F_E_V">#REF!</definedName>
    <definedName name="F_P_B" localSheetId="1">#REF!</definedName>
    <definedName name="F_P_B">#REF!</definedName>
    <definedName name="F_P_BA" localSheetId="1">#REF!</definedName>
    <definedName name="F_P_BA">#REF!</definedName>
    <definedName name="F_P_C" localSheetId="1">#REF!</definedName>
    <definedName name="F_P_C">#REF!</definedName>
    <definedName name="F_P_O" localSheetId="1">#REF!</definedName>
    <definedName name="F_P_O">#REF!</definedName>
    <definedName name="F_P_P1" localSheetId="1">#REF!</definedName>
    <definedName name="F_P_P1">#REF!</definedName>
    <definedName name="F_P_P2" localSheetId="1">#REF!</definedName>
    <definedName name="F_P_P2">#REF!</definedName>
    <definedName name="F_P_V" localSheetId="1">#REF!</definedName>
    <definedName name="F_P_V">#REF!</definedName>
    <definedName name="F201.1" localSheetId="1">#REF!</definedName>
    <definedName name="F201.1">#REF!</definedName>
    <definedName name="F201.2" localSheetId="1">#REF!</definedName>
    <definedName name="F201.2">#REF!</definedName>
    <definedName name="F201.3" localSheetId="1">#REF!</definedName>
    <definedName name="F201.3">#REF!</definedName>
    <definedName name="F210.2" localSheetId="1">#REF!</definedName>
    <definedName name="F210.2">#REF!</definedName>
    <definedName name="F210.3" localSheetId="1">#REF!</definedName>
    <definedName name="F210.3">#REF!</definedName>
    <definedName name="F211.1" localSheetId="1">#REF!</definedName>
    <definedName name="F211.1">#REF!</definedName>
    <definedName name="F220.1" localSheetId="1">#REF!</definedName>
    <definedName name="F220.1">#REF!</definedName>
    <definedName name="f6.2.1.4" localSheetId="1">#REF!</definedName>
    <definedName name="f6.2.1.4">#REF!</definedName>
    <definedName name="fa" localSheetId="1">#REF!</definedName>
    <definedName name="fa">#REF!</definedName>
    <definedName name="FAC.INV" localSheetId="1">#REF!</definedName>
    <definedName name="FAC.INV">#REF!</definedName>
    <definedName name="FACT" localSheetId="1">#REF!</definedName>
    <definedName name="FACT">#REF!</definedName>
    <definedName name="FACTOR" localSheetId="1">#REF!</definedName>
    <definedName name="FACTOR">#REF!</definedName>
    <definedName name="Factor_1.55" localSheetId="1">#REF!</definedName>
    <definedName name="Factor_1.55">#REF!</definedName>
    <definedName name="factor_por_B" localSheetId="1">#REF!</definedName>
    <definedName name="factor_por_B">#REF!</definedName>
    <definedName name="Factor1.55" localSheetId="1">#REF!</definedName>
    <definedName name="Factor1.55">#REF!</definedName>
    <definedName name="Factor2.1" localSheetId="1">#REF!</definedName>
    <definedName name="Factor2.1">#REF!</definedName>
    <definedName name="factorprestacional" localSheetId="1">'[171]ESTRATO 1'!#REF!</definedName>
    <definedName name="factorprestacional">'[171]ESTRATO 1'!#REF!</definedName>
    <definedName name="Factpb" localSheetId="1" hidden="1">#REF!</definedName>
    <definedName name="Factpb" hidden="1">#REF!</definedName>
    <definedName name="Factpb2" localSheetId="1" hidden="1">#REF!</definedName>
    <definedName name="Factpb2" hidden="1">#REF!</definedName>
    <definedName name="fafssdfasfd" localSheetId="1">#REF!</definedName>
    <definedName name="fafssdfasfd">#REF!</definedName>
    <definedName name="FALT" localSheetId="1">#REF!</definedName>
    <definedName name="FALT">#REF!</definedName>
    <definedName name="FALT1" localSheetId="1">#REF!</definedName>
    <definedName name="FALT1">#REF!</definedName>
    <definedName name="FALTANTE" localSheetId="1">#REF!</definedName>
    <definedName name="FALTANTE">#REF!</definedName>
    <definedName name="FALTANTES1">'[172]CANT OBRA'!$1:$1048576</definedName>
    <definedName name="FALTANTES2">'[172]CANT OBRA'!$1:$1048576</definedName>
    <definedName name="FAPR">'[12]Datos Generales'!$B$1</definedName>
    <definedName name="fasdf">{"Book1","DOC&amp;DWG.xls"}</definedName>
    <definedName name="fb" localSheetId="1">#REF!</definedName>
    <definedName name="fb">#REF!</definedName>
    <definedName name="FBA" localSheetId="1">#REF!</definedName>
    <definedName name="FBA">#REF!</definedName>
    <definedName name="FC_COPIA" hidden="1">{"'Sheet1'!$A$1:$G$85"}</definedName>
    <definedName name="fcc" localSheetId="1">#REF!</definedName>
    <definedName name="fcc">#REF!</definedName>
    <definedName name="fcv" localSheetId="1">#REF!</definedName>
    <definedName name="fcv">#REF!</definedName>
    <definedName name="FD" localSheetId="1">#REF!</definedName>
    <definedName name="FD">#REF!</definedName>
    <definedName name="fda" localSheetId="1">#REF!</definedName>
    <definedName name="fda">#REF!</definedName>
    <definedName name="fddf">[143]RECURSOS!$A$3:$I$478</definedName>
    <definedName name="fddfhdfhdgh" hidden="1">{#N/A,#N/A,FALSE,"CCTV"}</definedName>
    <definedName name="fdf" hidden="1">{#N/A,#N/A,FALSE,"CCTV"}</definedName>
    <definedName name="FDFDF" hidden="1">{#N/A,#N/A,FALSE,"CCTV"}</definedName>
    <definedName name="FDFR">[136]RECURSOS!$A$2:$C$476</definedName>
    <definedName name="fdg">[143]RECURSOS!$A$3:$I$478</definedName>
    <definedName name="FDGASDFASD" localSheetId="1">#REF!</definedName>
    <definedName name="FDGASDFASD">#REF!</definedName>
    <definedName name="fdgfdg">[143]RECURSOS!$A$3:$I$478</definedName>
    <definedName name="fdsafd" localSheetId="1">#REF!</definedName>
    <definedName name="fdsafd">#REF!</definedName>
    <definedName name="fdsrgrg">[143]RECURSOS!$A$3:$I$478</definedName>
    <definedName name="fdwssf" localSheetId="1">#REF!</definedName>
    <definedName name="fdwssf">#REF!</definedName>
    <definedName name="Feb">[150]FEB!$A$12:$H$33</definedName>
    <definedName name="Feb_C">[150]FEB!$A$35:$H$51</definedName>
    <definedName name="feb00" localSheetId="1">[22]Dólar!#REF!</definedName>
    <definedName name="feb00">[22]Dólar!#REF!</definedName>
    <definedName name="fec" localSheetId="1">#REF!</definedName>
    <definedName name="fec">#REF!</definedName>
    <definedName name="FECHA" localSheetId="1">#REF!</definedName>
    <definedName name="FECHA">#REF!</definedName>
    <definedName name="Fecha_prop">[44]MODELO!$G$7</definedName>
    <definedName name="Fechas" localSheetId="1">#REF!</definedName>
    <definedName name="Fechas">#REF!</definedName>
    <definedName name="fei" localSheetId="1">#REF!</definedName>
    <definedName name="fei">#REF!</definedName>
    <definedName name="Festivos">'[173]días habiles 2015'!$D$2:$D$21</definedName>
    <definedName name="Fexx">[174]Cálculo!$B$39</definedName>
    <definedName name="ff" localSheetId="1">#REF!</definedName>
    <definedName name="ff">#REF!</definedName>
    <definedName name="ffesf">[143]RECURSOS!$A$3:$I$478</definedName>
    <definedName name="FFF" localSheetId="1">#REF!</definedName>
    <definedName name="FFF">#REF!</definedName>
    <definedName name="ffff" localSheetId="1">#REF!</definedName>
    <definedName name="ffff">#REF!</definedName>
    <definedName name="fffff" hidden="1">{"'Sheet1'!$A$1:$G$85"}</definedName>
    <definedName name="fffffdfdfddf" localSheetId="1">#REF!</definedName>
    <definedName name="fffffdfdfddf">#REF!</definedName>
    <definedName name="ffffff" hidden="1">{#N/A,#N/A,FALSE,"CCTV"}</definedName>
    <definedName name="ffffffffffffffff" localSheetId="1">#REF!</definedName>
    <definedName name="ffffffffffffffff">#REF!</definedName>
    <definedName name="ffffv">[175]RECURSOS!$A$2:$C$476</definedName>
    <definedName name="FFGFR">[136]RECURSOS!$A$2:$C$476</definedName>
    <definedName name="FFGT">[136]RECURSOS!$A$2:$C$476</definedName>
    <definedName name="fg" localSheetId="1">#REF!</definedName>
    <definedName name="fg">#REF!</definedName>
    <definedName name="fg1314TBTB4RTDKDKDKRT" localSheetId="1">#REF!</definedName>
    <definedName name="fg1314TBTB4RTDKDKDKRT">#REF!</definedName>
    <definedName name="FG20TBTB2RT" localSheetId="1">#REF!</definedName>
    <definedName name="FG20TBTB2RT">#REF!</definedName>
    <definedName name="fg28TBTB2RTDKDK" localSheetId="1">#REF!</definedName>
    <definedName name="fg28TBTB2RTDKDK">#REF!</definedName>
    <definedName name="FG28TBTB2RTDKDKRT" localSheetId="1">#REF!</definedName>
    <definedName name="FG28TBTB2RTDKDKRT">#REF!</definedName>
    <definedName name="FG28TBTB4RTDK" localSheetId="1">#REF!</definedName>
    <definedName name="FG28TBTB4RTDK">#REF!</definedName>
    <definedName name="FG44TBTB4RTDKDK" localSheetId="1">#REF!</definedName>
    <definedName name="FG44TBTB4RTDKDK">#REF!</definedName>
    <definedName name="FG46TBTB4RTDKDK" localSheetId="1">#REF!</definedName>
    <definedName name="FG46TBTB4RTDKDK">#REF!</definedName>
    <definedName name="fgdfg">[143]RECURSOS!$A$3:$I$478</definedName>
    <definedName name="FGF" hidden="1">{#N/A,#N/A,FALSE,"CCTV"}</definedName>
    <definedName name="fgfd">[143]RECURSOS!$A$3:$I$478</definedName>
    <definedName name="fgfdg">[143]RECURSOS!$A$3:$I$478</definedName>
    <definedName name="fgfgd">[143]RECURSOS!$A$3:$I$478</definedName>
    <definedName name="fghhg">[143]RECURSOS!$A$3:$I$478</definedName>
    <definedName name="fghjhj" localSheetId="1">#REF!</definedName>
    <definedName name="fghjhj">#REF!</definedName>
    <definedName name="FGRKRKRKRKRKRKRKRKRKRKRKRKTBTB3" localSheetId="1">#REF!</definedName>
    <definedName name="FGRKRKRKRKRKRKRKRKRKRKRKRKTBTB3">#REF!</definedName>
    <definedName name="FGTGT">[136]RECURSOS!$A$2:$C$476</definedName>
    <definedName name="FGV" localSheetId="1">#REF!</definedName>
    <definedName name="FGV">#REF!</definedName>
    <definedName name="fhgjfghfghgf" hidden="1">{#N/A,#N/A,FALSE,"CCTV"}</definedName>
    <definedName name="FHH" localSheetId="1">#REF!</definedName>
    <definedName name="FHH">#REF!</definedName>
    <definedName name="fi" localSheetId="1">#REF!</definedName>
    <definedName name="fi">#REF!</definedName>
    <definedName name="FIELT" localSheetId="1">#REF!</definedName>
    <definedName name="FIELT">#REF!</definedName>
    <definedName name="FIL" localSheetId="1">'[12]Datos Generales'!#REF!</definedName>
    <definedName name="FIL">'[12]Datos Generales'!#REF!</definedName>
    <definedName name="FILB1">'[12]Datos Generales'!$B$18</definedName>
    <definedName name="FILB2">'[12]Datos Generales'!$B$19</definedName>
    <definedName name="FILB3">'[12]Datos Generales'!$B$20</definedName>
    <definedName name="FILC1">'[12]Datos Generales'!$B$23</definedName>
    <definedName name="FILC2">'[12]Datos Generales'!$B$24</definedName>
    <definedName name="FILCAR">'[12]Datos Generales'!$B$26</definedName>
    <definedName name="FILCO">'[12]Datos Generales'!$B$28</definedName>
    <definedName name="FILEX">'[12]Datos Generales'!$B$22</definedName>
    <definedName name="FILMO">'[12]Datos Generales'!$B$21</definedName>
    <definedName name="FILSOL">'[12]Datos Generales'!$B$29</definedName>
    <definedName name="filt">[46]PrecRec!$D$47</definedName>
    <definedName name="FILTRANTES" localSheetId="1">'[176]Base de Diseño'!#REF!</definedName>
    <definedName name="FILTRANTES">'[176]Base de Diseño'!#REF!</definedName>
    <definedName name="FILV">'[12]Datos Generales'!$B$25</definedName>
    <definedName name="FILVOL">'[12]Datos Generales'!$B$27</definedName>
    <definedName name="Fin" localSheetId="1">#REF!</definedName>
    <definedName name="Fin">#REF!</definedName>
    <definedName name="Fin_de_semana">'[173]días habiles 2015'!$M$1:$M$2</definedName>
    <definedName name="FINAL" localSheetId="1">#REF!</definedName>
    <definedName name="FINAL">#REF!</definedName>
    <definedName name="Finaliza" localSheetId="1">[177]Diseño!#REF!</definedName>
    <definedName name="Finaliza">[177]Diseño!#REF!</definedName>
    <definedName name="FINANCIACION" localSheetId="1">OBRA!ERR</definedName>
    <definedName name="FINANCIACION">[0]!ERR</definedName>
    <definedName name="Financialpb" localSheetId="1" hidden="1">#REF!</definedName>
    <definedName name="Financialpb" hidden="1">#REF!</definedName>
    <definedName name="Financialpb2" localSheetId="1" hidden="1">#REF!</definedName>
    <definedName name="Financialpb2" hidden="1">#REF!</definedName>
    <definedName name="FINI" localSheetId="1">#REF!</definedName>
    <definedName name="FINI">#REF!</definedName>
    <definedName name="FinPpto" localSheetId="1">#REF!</definedName>
    <definedName name="FinPpto">#REF!</definedName>
    <definedName name="FIP.FIJO" localSheetId="1">[94]EVALPRO!#REF!</definedName>
    <definedName name="FIP.FIJO">[94]EVALPRO!#REF!</definedName>
    <definedName name="FIPFIJO.PLA" localSheetId="1">[94]EVALPRO!#REF!</definedName>
    <definedName name="FIPFIJO.PLA">[94]EVALPRO!#REF!</definedName>
    <definedName name="FixEquip_hrs">'[178]Fixed Plant'!$F$109:$AA$168</definedName>
    <definedName name="fk" localSheetId="1">#REF!</definedName>
    <definedName name="fk">#REF!</definedName>
    <definedName name="Fleet" localSheetId="1">#REF!</definedName>
    <definedName name="Fleet">#REF!</definedName>
    <definedName name="FleetC" localSheetId="1">#REF!</definedName>
    <definedName name="FleetC">#REF!</definedName>
    <definedName name="fleetRecNo">[179]Fleet!$B$12:$B$80</definedName>
    <definedName name="FleetS" localSheetId="1">#REF!</definedName>
    <definedName name="FleetS">#REF!</definedName>
    <definedName name="FleetW" localSheetId="1">#REF!</definedName>
    <definedName name="FleetW">#REF!</definedName>
    <definedName name="FLG" localSheetId="1">#REF!</definedName>
    <definedName name="FLG">#REF!</definedName>
    <definedName name="FLG_Orifice" localSheetId="1">#REF!</definedName>
    <definedName name="FLG_Orifice">#REF!</definedName>
    <definedName name="flow" localSheetId="1">#REF!</definedName>
    <definedName name="flow">#REF!</definedName>
    <definedName name="flq" localSheetId="1">#REF!</definedName>
    <definedName name="flq">#REF!</definedName>
    <definedName name="FO" localSheetId="1">#REF!</definedName>
    <definedName name="FO">#REF!</definedName>
    <definedName name="FOB_POINT" localSheetId="1">#REF!</definedName>
    <definedName name="FOB_POINT">#REF!</definedName>
    <definedName name="for">[85]EQUIPO!$D$10</definedName>
    <definedName name="forapproval">'[180]LISTS-FOR INTERNAL USE ONLY'!$B$16:$B$25</definedName>
    <definedName name="FORDIV" localSheetId="1">#REF!</definedName>
    <definedName name="FORDIV">#REF!</definedName>
    <definedName name="FORM">[181]CONSOLIDADO!$A$4:$F$101</definedName>
    <definedName name="form_calcmod">'[182]CALC-MOD'!$C$4:$C$11,'[182]CALC-MOD'!$G$4:$G$11,'[182]CALC-MOD'!$C$16:$C$23,'[182]CALC-MOD'!$G$16:$G$23,'[182]CALC-MOD'!$C$29:$C$36,'[182]CALC-MOD'!$B$43:$B$47</definedName>
    <definedName name="form_cons">[183]CONS!$F$14:$F$81,[183]CONS!$G$13:$G$81,[183]CONS!$G$87:$G$90,[183]CONS!$K$13:$K$22,[183]CONS!$M$13:$M$21</definedName>
    <definedName name="form_desglose" localSheetId="1">#REF!,#REF!</definedName>
    <definedName name="form_desglose">#REF!,#REF!</definedName>
    <definedName name="form_equi">[183]EQUI!$D$15:$E$45,[183]EQUI!$E$46,[183]EQUI!$D$52:$E$86,[183]EQUI!$E$87,[183]EQUI!$D$94:$E$109,[183]EQUI!$E$110,[183]EQUI!$D$116:$E$122,[183]EQUI!$E$123,[183]EQUI!$D$131:$E$136,[183]EQUI!$E$137,[183]EQUI!$E$140,[183]EQUI!$D$146:$E$159,[183]EQUI!$E$161,[183]EQUI!$I$2:$I$14,[183]EQUI!$K$2:$K$13</definedName>
    <definedName name="form_indir">[184]INDIR!$C$17:$M$22,[184]INDIR!$O$17:$P$22,[184]INDIR!$R$17:$R$23,[184]INDIR!$C$25:$M$26,[184]INDIR!$O$25:$P$26,[184]INDIR!$R$25:$R$27,[184]INDIR!$C$32:$M$33,[184]INDIR!$O$32:$P$33,[184]INDIR!$R$32:$R$34,[184]INDIR!$R$37,[184]INDIR!$P$43:$P$49,[184]INDIR!$R$43:$R$50,[184]INDIR!$P$54:$P$59,[184]INDIR!$R$54:$R$60,[184]INDIR!$P$65:$P$67,[184]INDIR!$R$65:$R$68,[184]INDIR!$R$71</definedName>
    <definedName name="form_otrosmod">'[183]OTROS MO'!$C$15:$D$19,'[183]OTROS MO'!$F$15:$G$19,'[183]OTROS MO'!$H$15:$H$20,'[183]OTROS MO'!$F$25:$F$26,'[183]OTROS MO'!$H$25:$H$27,'[183]OTROS MO'!$F$33:$F$34,'[183]OTROS MO'!$H$33:$H$35,'[183]OTROS MO'!$H$38</definedName>
    <definedName name="form_resumen" localSheetId="1">#REF!,#REF!,#REF!,#REF!,#REF!,#REF!,#REF!,#REF!,#REF!,#REF!,#REF!</definedName>
    <definedName name="form_resumen">#REF!,#REF!,#REF!,#REF!,#REF!,#REF!,#REF!,#REF!,#REF!,#REF!,#REF!</definedName>
    <definedName name="form_subcon" localSheetId="1">#REF!,#REF!</definedName>
    <definedName name="form_subcon">#REF!,#REF!</definedName>
    <definedName name="form_superv">[182]SUPERV!$C$17:$L$23,[182]SUPERV!$N$17:$O$23,[182]SUPERV!$Q$17:$Q$24</definedName>
    <definedName name="FORM2" localSheetId="1">#REF!</definedName>
    <definedName name="FORM2">#REF!</definedName>
    <definedName name="FORM3">[34]BASE!$D$486</definedName>
    <definedName name="FORMA">[34]BASE!$D$482</definedName>
    <definedName name="FORMA_">[64]BASE!$D$460</definedName>
    <definedName name="fORMA9698" hidden="1">{#N/A,#N/A,FALSE,"CIBHA05A";#N/A,#N/A,FALSE,"CIBHA05B"}</definedName>
    <definedName name="formadepago" localSheetId="1">#REF!</definedName>
    <definedName name="formadepago">#REF!</definedName>
    <definedName name="FORMALE" localSheetId="1">#REF!</definedName>
    <definedName name="FORMALE">#REF!</definedName>
    <definedName name="FORMALETA">[55]A!$D$67:$D$68</definedName>
    <definedName name="FORMAUNIT" hidden="1">{#N/A,#N/A,FALSE,"Costos Productos 6A";#N/A,#N/A,FALSE,"Costo Unitario Total H-94-12"}</definedName>
    <definedName name="FORMH">[34]BASE!$D$485</definedName>
    <definedName name="FormLinPresup" localSheetId="1">#REF!</definedName>
    <definedName name="FormLinPresup">#REF!</definedName>
    <definedName name="FORMM" localSheetId="1">#REF!</definedName>
    <definedName name="FORMM">#REF!</definedName>
    <definedName name="Formulario">+[185]Formular!$B$7:$G$71</definedName>
    <definedName name="formularioCantidades" localSheetId="1">#REF!</definedName>
    <definedName name="formularioCantidades">#REF!</definedName>
    <definedName name="fp">1.59</definedName>
    <definedName name="FPP" localSheetId="1">#REF!</definedName>
    <definedName name="FPP">#REF!</definedName>
    <definedName name="FPrestacional">[186]PlanCero!$D$8+[186]PlanCero!$D$9</definedName>
    <definedName name="FrecInctoMmtoAnno" localSheetId="1">#REF!</definedName>
    <definedName name="FrecInctoMmtoAnno">#REF!</definedName>
    <definedName name="FrecInctoMmtoAno" localSheetId="1">#REF!</definedName>
    <definedName name="FrecInctoMmtoAno">#REF!</definedName>
    <definedName name="fres" localSheetId="1">#REF!</definedName>
    <definedName name="fres">#REF!</definedName>
    <definedName name="FRFG">[136]RECURSOS!$A$2:$C$476</definedName>
    <definedName name="fsdfds">[143]RECURSOS!$A$3:$I$478</definedName>
    <definedName name="fsdfsaf">[187]Ins_Mat!$B$2:$B$129</definedName>
    <definedName name="FSIZE" localSheetId="1">#REF!</definedName>
    <definedName name="FSIZE">#REF!</definedName>
    <definedName name="ft" localSheetId="1">#REF!</definedName>
    <definedName name="ft">#REF!</definedName>
    <definedName name="fttgtgt">[175]RECURSOS!$A$2:$C$476</definedName>
    <definedName name="fu" localSheetId="1">#REF!</definedName>
    <definedName name="fu">#REF!</definedName>
    <definedName name="Fub">[174]Cálculo!$B$36</definedName>
    <definedName name="Fuel">'[114]Budget Assumptions'!$J$3</definedName>
    <definedName name="FuelControl" localSheetId="1">#REF!</definedName>
    <definedName name="FuelControl">#REF!</definedName>
    <definedName name="FuelCostos" localSheetId="1">#REF!</definedName>
    <definedName name="FuelCostos">#REF!</definedName>
    <definedName name="FuelFactorA" localSheetId="1">#REF!</definedName>
    <definedName name="FuelFactorA">#REF!</definedName>
    <definedName name="FuelFactorB" localSheetId="1">#REF!</definedName>
    <definedName name="FuelFactorB">#REF!</definedName>
    <definedName name="FuelMedian" localSheetId="1">#REF!</definedName>
    <definedName name="FuelMedian">#REF!</definedName>
    <definedName name="FuelPrice">[90]Parameters!$R$18</definedName>
    <definedName name="FUEN" localSheetId="1">#REF!,#REF!,#REF!,#REF!,#REF!,#REF!,#REF!,#REF!,#REF!,#REF!,#REF!,#REF!,#REF!,#REF!,#REF!,#REF!,#REF!,#REF!,#REF!,#REF!,#REF!,#REF!,#REF!,#REF!,#REF!,#REF!,#REF!,#REF!,#REF!</definedName>
    <definedName name="FUEN">#REF!,#REF!,#REF!,#REF!,#REF!,#REF!,#REF!,#REF!,#REF!,#REF!,#REF!,#REF!,#REF!,#REF!,#REF!,#REF!,#REF!,#REF!,#REF!,#REF!,#REF!,#REF!,#REF!,#REF!,#REF!,#REF!,#REF!,#REF!,#REF!</definedName>
    <definedName name="FUNGIBLES" localSheetId="1">[188]ANALISIS!#REF!</definedName>
    <definedName name="FUNGIBLES">[188]ANALISIS!#REF!</definedName>
    <definedName name="Fup">[174]Cálculo!$B$38</definedName>
    <definedName name="fv" localSheetId="1">#REF!</definedName>
    <definedName name="fv">#REF!</definedName>
    <definedName name="fvgtfggtrt6r" localSheetId="1">#REF!</definedName>
    <definedName name="fvgtfggtrt6r">#REF!</definedName>
    <definedName name="FX" localSheetId="1">#REF!</definedName>
    <definedName name="FX">#REF!</definedName>
    <definedName name="fx_rate" localSheetId="1">[145]Cover!#REF!</definedName>
    <definedName name="fx_rate">[145]Cover!#REF!</definedName>
    <definedName name="FXMO" localSheetId="1">#REF!</definedName>
    <definedName name="FXMO">#REF!</definedName>
    <definedName name="FXSC" localSheetId="1">#REF!</definedName>
    <definedName name="FXSC">#REF!</definedName>
    <definedName name="fy" localSheetId="1">#REF!</definedName>
    <definedName name="fy">#REF!</definedName>
    <definedName name="Fyb">[174]Cálculo!$B$35</definedName>
    <definedName name="Fyp">[174]Cálculo!$B$37</definedName>
    <definedName name="fyy" localSheetId="1">#REF!</definedName>
    <definedName name="fyy">#REF!</definedName>
    <definedName name="G">[87]RESUMEN!$D$58</definedName>
    <definedName name="G.Eg">#N/A</definedName>
    <definedName name="G.Em">#N/A</definedName>
    <definedName name="G.Eo">#N/A</definedName>
    <definedName name="G.Ew">#N/A</definedName>
    <definedName name="G_P_P">#N/A</definedName>
    <definedName name="G14.17" localSheetId="1">#REF!,#REF!</definedName>
    <definedName name="G14.17">#REF!,#REF!</definedName>
    <definedName name="G14321." localSheetId="1">#REF!</definedName>
    <definedName name="G14321.">#REF!</definedName>
    <definedName name="ga" localSheetId="1">#REF!</definedName>
    <definedName name="ga">#REF!</definedName>
    <definedName name="GarantiaExtendida" localSheetId="1">#REF!</definedName>
    <definedName name="GarantiaExtendida">#REF!</definedName>
    <definedName name="GarantiaExtendidaCostos" localSheetId="1">#REF!</definedName>
    <definedName name="GarantiaExtendidaCostos">#REF!</definedName>
    <definedName name="Gas" localSheetId="1">#REF!</definedName>
    <definedName name="Gas">#REF!</definedName>
    <definedName name="GASO">[6]BASE!$D$481</definedName>
    <definedName name="GASTOS_OPERACIONALES_DE_ADMON">"GASTOS OP"</definedName>
    <definedName name="gate" localSheetId="1">#REF!</definedName>
    <definedName name="gate">#REF!</definedName>
    <definedName name="gb" localSheetId="1">#REF!</definedName>
    <definedName name="gb">#REF!</definedName>
    <definedName name="gc" localSheetId="1">#REF!</definedName>
    <definedName name="gc">#REF!</definedName>
    <definedName name="gccvvbb" localSheetId="1">#REF!</definedName>
    <definedName name="gccvvbb">#REF!</definedName>
    <definedName name="gd" localSheetId="1">#REF!</definedName>
    <definedName name="gd">#REF!</definedName>
    <definedName name="gdfg">[143]RECURSOS!$A$3:$I$478</definedName>
    <definedName name="gdfgf">[143]RECURSOS!$A$3:$I$478</definedName>
    <definedName name="gdj" localSheetId="1">#REF!</definedName>
    <definedName name="gdj">#REF!</definedName>
    <definedName name="gdrg">[143]RECURSOS!$A$3:$I$478</definedName>
    <definedName name="gdsdg">[143]RECURSOS!$A$3:$I$478</definedName>
    <definedName name="Ge" localSheetId="1">#REF!</definedName>
    <definedName name="Ge">#REF!</definedName>
    <definedName name="gecolsa06" localSheetId="1">[22]Gastos!#REF!</definedName>
    <definedName name="gecolsa06">[22]Gastos!#REF!</definedName>
    <definedName name="GENERAL">#N/A</definedName>
    <definedName name="Genios" localSheetId="1">[189]Combinación!#REF!</definedName>
    <definedName name="Genios">[189]Combinación!#REF!</definedName>
    <definedName name="geo">[46]PrecRec!$D$39</definedName>
    <definedName name="GEOD4">[65]BASE!$D$138</definedName>
    <definedName name="geodren">[46]PrecRec!$D$42</definedName>
    <definedName name="geomalla">[46]PrecRec!$D$41</definedName>
    <definedName name="GEOT" localSheetId="1">#REF!</definedName>
    <definedName name="GEOT">#REF!</definedName>
    <definedName name="GESTION" localSheetId="1">#REF!</definedName>
    <definedName name="GESTION">#REF!</definedName>
    <definedName name="GETCostOutput" localSheetId="1">#REF!</definedName>
    <definedName name="GETCostOutput">#REF!</definedName>
    <definedName name="gf" localSheetId="1">#REF!</definedName>
    <definedName name="gf">#REF!</definedName>
    <definedName name="gfdgfd">[143]RECURSOS!$A$3:$I$478</definedName>
    <definedName name="gfgfg">[143]RECURSOS!$A$3:$I$478</definedName>
    <definedName name="gfgh">[143]RECURSOS!$A$3:$I$478</definedName>
    <definedName name="gfjgfh" hidden="1">{#N/A,#N/A,FALSE,"CCTV"}</definedName>
    <definedName name="gfjgfhfg" hidden="1">{#N/A,#N/A,FALSE,"CCTV"}</definedName>
    <definedName name="gft" localSheetId="1">#REF!</definedName>
    <definedName name="gft">#REF!</definedName>
    <definedName name="gg" localSheetId="1">#REF!</definedName>
    <definedName name="gg">#REF!</definedName>
    <definedName name="GGG" localSheetId="1">OBRA!ERR</definedName>
    <definedName name="GGG">[0]!ERR</definedName>
    <definedName name="ggggggg" localSheetId="1">#REF!</definedName>
    <definedName name="ggggggg">#REF!</definedName>
    <definedName name="gh" localSheetId="1">#REF!</definedName>
    <definedName name="gh">#REF!</definedName>
    <definedName name="ghfg">[143]RECURSOS!$A$3:$I$478</definedName>
    <definedName name="ghfgh">[143]RECURSOS!$A$3:$I$478</definedName>
    <definedName name="GHG">'[190]GENERALIDADES '!$E$9</definedName>
    <definedName name="ghgh">[191]RECURSOS!$A$3:$G$495</definedName>
    <definedName name="ghu" localSheetId="1">#REF!</definedName>
    <definedName name="ghu">#REF!</definedName>
    <definedName name="ghyju" localSheetId="1">#REF!</definedName>
    <definedName name="ghyju">#REF!</definedName>
    <definedName name="Gi" localSheetId="1">#REF!</definedName>
    <definedName name="Gi">#REF!</definedName>
    <definedName name="GINCL" localSheetId="1">#REF!</definedName>
    <definedName name="GINCL">#REF!</definedName>
    <definedName name="giova" localSheetId="1">#REF!</definedName>
    <definedName name="giova">#REF!</definedName>
    <definedName name="gj" localSheetId="1">#REF!</definedName>
    <definedName name="gj">#REF!</definedName>
    <definedName name="Gk" localSheetId="1">#REF!</definedName>
    <definedName name="Gk">#REF!</definedName>
    <definedName name="GKJDGDIJZ">"Imagen 3"</definedName>
    <definedName name="gl" localSheetId="1">#REF!</definedName>
    <definedName name="gl">#REF!</definedName>
    <definedName name="globe" localSheetId="1">#REF!</definedName>
    <definedName name="globe">#REF!</definedName>
    <definedName name="gmt" localSheetId="1">#REF!</definedName>
    <definedName name="gmt">#REF!</definedName>
    <definedName name="gmvsa" localSheetId="1">'[9]Gabinetes ctrol, prot. y med. '!#REF!</definedName>
    <definedName name="gmvsa">'[9]Gabinetes ctrol, prot. y med. '!#REF!</definedName>
    <definedName name="gn" localSheetId="1">#REF!</definedName>
    <definedName name="gn">#REF!</definedName>
    <definedName name="gnm" localSheetId="1">#REF!</definedName>
    <definedName name="gnm">#REF!</definedName>
    <definedName name="gñ" localSheetId="1">#REF!</definedName>
    <definedName name="gñ">#REF!</definedName>
    <definedName name="gñogñg" localSheetId="1">#REF!</definedName>
    <definedName name="gñogñg">#REF!</definedName>
    <definedName name="GO" localSheetId="1">#REF!</definedName>
    <definedName name="GO">#REF!</definedName>
    <definedName name="GOR">#N/A</definedName>
    <definedName name="gp" localSheetId="1">#REF!</definedName>
    <definedName name="gp">#REF!</definedName>
    <definedName name="GP.T1" localSheetId="1">#REF!</definedName>
    <definedName name="GP.T1">#REF!</definedName>
    <definedName name="GP.T2" localSheetId="1">#REF!</definedName>
    <definedName name="GP.T2">#REF!</definedName>
    <definedName name="GP.T3" localSheetId="1">#REF!</definedName>
    <definedName name="GP.T3">#REF!</definedName>
    <definedName name="GPK.T1">[192]Cargas!$J$14</definedName>
    <definedName name="GPK.T2">[192]Cargas!$J$36</definedName>
    <definedName name="GPS" localSheetId="1">#REF!</definedName>
    <definedName name="GPS">#REF!</definedName>
    <definedName name="GPSCostos" localSheetId="1">#REF!</definedName>
    <definedName name="GPSCostos">#REF!</definedName>
    <definedName name="GRA">'[12]Datos Generales'!$B$17</definedName>
    <definedName name="_xlnm.Recorder" localSheetId="1">#REF!</definedName>
    <definedName name="_xlnm.Recorder">#REF!</definedName>
    <definedName name="GRACIA" localSheetId="1">[94]EVALPRO!#REF!</definedName>
    <definedName name="GRACIA">[94]EVALPRO!#REF!</definedName>
    <definedName name="GRACIA.FIP" localSheetId="1">[94]EVALPRO!#REF!</definedName>
    <definedName name="GRACIA.FIP">[94]EVALPRO!#REF!</definedName>
    <definedName name="GRAMA" localSheetId="1">#REF!</definedName>
    <definedName name="GRAMA">#REF!</definedName>
    <definedName name="GRAP" localSheetId="1">#REF!</definedName>
    <definedName name="GRAP">#REF!</definedName>
    <definedName name="grapas">'[46]32'!$E$24</definedName>
    <definedName name="GRAV2" localSheetId="1">#REF!</definedName>
    <definedName name="GRAV2">#REF!</definedName>
    <definedName name="GRAV3">[76]BASE!$C$47</definedName>
    <definedName name="GRAV4">[193]BASE!$D$63</definedName>
    <definedName name="GRAVA">[55]A!$D$58:$D$59</definedName>
    <definedName name="GRAVILLA">[121]MATERIALES!$D$3</definedName>
    <definedName name="GRCHIS0599" hidden="1">{#N/A,#N/A,FALSE,"Costos Productos 6A";#N/A,#N/A,FALSE,"Costo Unitario Total H-94-12"}</definedName>
    <definedName name="grl" localSheetId="1">#REF!</definedName>
    <definedName name="grl">#REF!</definedName>
    <definedName name="group1" localSheetId="1">#REF!</definedName>
    <definedName name="group1">#REF!</definedName>
    <definedName name="Group2" localSheetId="1">#REF!</definedName>
    <definedName name="Group2">#REF!</definedName>
    <definedName name="group3" localSheetId="1">#REF!</definedName>
    <definedName name="group3">#REF!</definedName>
    <definedName name="group4" localSheetId="1">#REF!</definedName>
    <definedName name="group4">#REF!</definedName>
    <definedName name="group5" localSheetId="1">#REF!</definedName>
    <definedName name="group5">#REF!</definedName>
    <definedName name="GrphActSales" localSheetId="1">#REF!</definedName>
    <definedName name="GrphActSales">#REF!</definedName>
    <definedName name="GrphActStk" localSheetId="1">#REF!</definedName>
    <definedName name="GrphActStk">#REF!</definedName>
    <definedName name="GrphPlanSales" localSheetId="1">#REF!</definedName>
    <definedName name="GrphPlanSales">#REF!</definedName>
    <definedName name="GrphTgtStk" localSheetId="1">#REF!</definedName>
    <definedName name="GrphTgtStk">#REF!</definedName>
    <definedName name="GRUP1" localSheetId="1">#REF!</definedName>
    <definedName name="GRUP1">#REF!</definedName>
    <definedName name="GRUP2" localSheetId="1">#REF!</definedName>
    <definedName name="GRUP2">#REF!</definedName>
    <definedName name="GRUP3" localSheetId="1">#REF!</definedName>
    <definedName name="GRUP3">#REF!</definedName>
    <definedName name="GRUPO">'[194]ESPECTRO RESISTENCIA'!$B$85:$B$88</definedName>
    <definedName name="GRUPO1" localSheetId="1">#REF!</definedName>
    <definedName name="GRUPO1">#REF!</definedName>
    <definedName name="GRUPO2" localSheetId="1">#REF!</definedName>
    <definedName name="GRUPO2">#REF!</definedName>
    <definedName name="GRUPO3" localSheetId="1">#REF!</definedName>
    <definedName name="GRUPO3">#REF!</definedName>
    <definedName name="GRUPOUSO">'[195]ESPECTRO RESISTENCIA'!$B$85:$B$88</definedName>
    <definedName name="GRUPOW" localSheetId="1">#REF!</definedName>
    <definedName name="GRUPOW">#REF!</definedName>
    <definedName name="gsdfgdsfg">[143]RECURSOS!$A$3:$I$478</definedName>
    <definedName name="gte" localSheetId="1">#REF!</definedName>
    <definedName name="gte">#REF!</definedName>
    <definedName name="GTF">[136]RECURSOS!$A$2:$C$476</definedName>
    <definedName name="gtgtgtgt" localSheetId="1">#REF!</definedName>
    <definedName name="gtgtgtgt">#REF!</definedName>
    <definedName name="GTI" localSheetId="1">#REF!</definedName>
    <definedName name="GTI">#REF!</definedName>
    <definedName name="guias">[162]Guias_Sectoriales!$A$1:$A$12</definedName>
    <definedName name="gustavo" localSheetId="1">#REF!</definedName>
    <definedName name="gustavo">#REF!</definedName>
    <definedName name="Gv" localSheetId="1">#REF!</definedName>
    <definedName name="Gv">#REF!</definedName>
    <definedName name="Gw" localSheetId="1">#REF!</definedName>
    <definedName name="Gw">#REF!</definedName>
    <definedName name="gy" localSheetId="1">#REF!</definedName>
    <definedName name="gy">#REF!</definedName>
    <definedName name="H">[87]RESUMEN!$D$59</definedName>
    <definedName name="h.EXC" localSheetId="1">#REF!</definedName>
    <definedName name="h.EXC">#REF!</definedName>
    <definedName name="H.L._INGENIEROS___API_LTDA" localSheetId="1">[35]UNIT081!#REF!</definedName>
    <definedName name="H.L._INGENIEROS___API_LTDA">[35]UNIT081!#REF!</definedName>
    <definedName name="h.LOM" localSheetId="1">#REF!</definedName>
    <definedName name="h.LOM">#REF!</definedName>
    <definedName name="H.LOMO">[196]TUBERIA!$S$10:$S$14</definedName>
    <definedName name="h.POZ" localSheetId="1">#REF!</definedName>
    <definedName name="h.POZ">#REF!</definedName>
    <definedName name="H_pump">#N/A</definedName>
    <definedName name="H5917Ç" localSheetId="1">#REF!</definedName>
    <definedName name="H5917Ç">#REF!</definedName>
    <definedName name="ha" localSheetId="1">#REF!</definedName>
    <definedName name="ha">#REF!</definedName>
    <definedName name="HABITANTES" localSheetId="1">#REF!</definedName>
    <definedName name="HABITANTES">#REF!</definedName>
    <definedName name="HACER" localSheetId="1">#REF!</definedName>
    <definedName name="HACER">#REF!</definedName>
    <definedName name="Hb" localSheetId="1">#REF!</definedName>
    <definedName name="Hb">#REF!</definedName>
    <definedName name="hbT">'[36]Estructuras Concreto'!$D$145</definedName>
    <definedName name="HC_Accesorios" localSheetId="1">#REF!</definedName>
    <definedName name="HC_Accesorios">#REF!</definedName>
    <definedName name="HC_CANON_ESP" localSheetId="1">#REF!</definedName>
    <definedName name="HC_CANON_ESP">#REF!</definedName>
    <definedName name="HC_CanonInterpolado" localSheetId="1">#REF!</definedName>
    <definedName name="HC_CanonInterpolado">#REF!</definedName>
    <definedName name="HC_Capital" localSheetId="1">#REF!</definedName>
    <definedName name="HC_Capital">#REF!</definedName>
    <definedName name="HC_Capital_Congelado" localSheetId="1">#REF!</definedName>
    <definedName name="HC_Capital_Congelado">#REF!</definedName>
    <definedName name="HC_CapitalInicio" localSheetId="1">#REF!</definedName>
    <definedName name="HC_CapitalInicio">#REF!</definedName>
    <definedName name="HC78MH" localSheetId="1">#REF!</definedName>
    <definedName name="HC78MH">#REF!</definedName>
    <definedName name="HCAccesoriosPrecPub" localSheetId="1">#REF!</definedName>
    <definedName name="HCAccesoriosPrecPub">#REF!</definedName>
    <definedName name="HEAD1" localSheetId="1">#REF!</definedName>
    <definedName name="HEAD1">#REF!</definedName>
    <definedName name="HEAD2" localSheetId="1">#REF!</definedName>
    <definedName name="HEAD2">#REF!</definedName>
    <definedName name="herr" localSheetId="1">#REF!</definedName>
    <definedName name="herr">#REF!</definedName>
    <definedName name="heT">'[36]Estructuras Concreto'!$D$138</definedName>
    <definedName name="heTP" localSheetId="1">#REF!</definedName>
    <definedName name="heTP">#REF!</definedName>
    <definedName name="heTZ" localSheetId="1">'[36]Estructuras Concreto'!#REF!</definedName>
    <definedName name="heTZ">'[36]Estructuras Concreto'!#REF!</definedName>
    <definedName name="hfdgfdg" hidden="1">{#N/A,#N/A,FALSE,"CCTV"}</definedName>
    <definedName name="hfjhhjj" hidden="1">{#N/A,#N/A,FALSE,"CCTV"}</definedName>
    <definedName name="HG" localSheetId="1">#REF!</definedName>
    <definedName name="HG">#REF!</definedName>
    <definedName name="hgg">[191]RECURSOS!$A$3:$G$495</definedName>
    <definedName name="hgghghgh">[191]RECURSOS!$A$3:$G$495</definedName>
    <definedName name="hghg">[191]RECURSOS!$A$3:$G$495</definedName>
    <definedName name="hgjfgh" hidden="1">{#N/A,#N/A,FALSE,"CCTV"}</definedName>
    <definedName name="hgjgfhgh" hidden="1">{#N/A,#N/A,FALSE,"CCTV"}</definedName>
    <definedName name="hgkhklkj" localSheetId="1">#REF!</definedName>
    <definedName name="hgkhklkj">#REF!</definedName>
    <definedName name="hgt" localSheetId="1">#REF!</definedName>
    <definedName name="hgt">#REF!</definedName>
    <definedName name="hgu" localSheetId="1">#REF!</definedName>
    <definedName name="hgu">#REF!</definedName>
    <definedName name="hh" localSheetId="1">#REF!</definedName>
    <definedName name="hh">#REF!</definedName>
    <definedName name="HHH" hidden="1">{#N/A,#N/A,FALSE,"CCTV"}</definedName>
    <definedName name="hhhh" localSheetId="1">#REF!</definedName>
    <definedName name="hhhh">#REF!</definedName>
    <definedName name="hhjh" localSheetId="1">#REF!</definedName>
    <definedName name="hhjh">#REF!</definedName>
    <definedName name="Hid">'[10]Interc de Hidr.'!$E:$E</definedName>
    <definedName name="HIDR160PE_S1" localSheetId="1">#REF!</definedName>
    <definedName name="HIDR160PE_S1">#REF!</definedName>
    <definedName name="HIDR160PE_S2" localSheetId="1">#REF!</definedName>
    <definedName name="HIDR160PE_S2">#REF!</definedName>
    <definedName name="HIDR160PE_S3" localSheetId="1">#REF!</definedName>
    <definedName name="HIDR160PE_S3">#REF!</definedName>
    <definedName name="HIDR160PE_S4" localSheetId="1">#REF!</definedName>
    <definedName name="HIDR160PE_S4">#REF!</definedName>
    <definedName name="HIDR160PE_S5" localSheetId="1">#REF!</definedName>
    <definedName name="HIDR160PE_S5">#REF!</definedName>
    <definedName name="HIDR160PE_S6" localSheetId="1">#REF!</definedName>
    <definedName name="HIDR160PE_S6">#REF!</definedName>
    <definedName name="HIDR200PE_S1" localSheetId="1">#REF!</definedName>
    <definedName name="HIDR200PE_S1">#REF!</definedName>
    <definedName name="HIDR200PE_S2" localSheetId="1">#REF!</definedName>
    <definedName name="HIDR200PE_S2">#REF!</definedName>
    <definedName name="HIDR200PE_S3" localSheetId="1">#REF!</definedName>
    <definedName name="HIDR200PE_S3">#REF!</definedName>
    <definedName name="HIDR200PE_S4" localSheetId="1">#REF!</definedName>
    <definedName name="HIDR200PE_S4">#REF!</definedName>
    <definedName name="HIDR200PE_S5" localSheetId="1">#REF!</definedName>
    <definedName name="HIDR200PE_S5">#REF!</definedName>
    <definedName name="HIDR200PE_S6" localSheetId="1">#REF!</definedName>
    <definedName name="HIDR200PE_S6">#REF!</definedName>
    <definedName name="hierro2" localSheetId="1">'[122]APU''s'!#REF!</definedName>
    <definedName name="hierro2">'[122]APU''s'!#REF!</definedName>
    <definedName name="hierro4" localSheetId="1">'[122]APU''s'!#REF!</definedName>
    <definedName name="hierro4">'[122]APU''s'!#REF!</definedName>
    <definedName name="HISTORICO" hidden="1">{#N/A,#N/A,FALSE,"Costos Productos 6A";#N/A,#N/A,FALSE,"Costo Unitario Total H-94-12"}</definedName>
    <definedName name="HisYear_0" localSheetId="1" hidden="1">#REF!</definedName>
    <definedName name="HisYear_0" hidden="1">#REF!</definedName>
    <definedName name="HisYear_1" localSheetId="1" hidden="1">#REF!</definedName>
    <definedName name="HisYear_1" hidden="1">#REF!</definedName>
    <definedName name="HisYear_2" localSheetId="1" hidden="1">#REF!</definedName>
    <definedName name="HisYear_2" hidden="1">#REF!</definedName>
    <definedName name="HisYear_3" localSheetId="1" hidden="1">#REF!</definedName>
    <definedName name="HisYear_3" hidden="1">#REF!</definedName>
    <definedName name="hj" localSheetId="1">#REF!</definedName>
    <definedName name="hj">#REF!</definedName>
    <definedName name="hjghj">[143]RECURSOS!$A$3:$I$478</definedName>
    <definedName name="hjh">[191]RECURSOS!$A$3:$G$495</definedName>
    <definedName name="hjhj">[197]RECURSOS!$A$3:$G$495</definedName>
    <definedName name="hjhjhhhhhhhhhhhhh" localSheetId="1">#REF!</definedName>
    <definedName name="hjhjhhhhhhhhhhhhh">#REF!</definedName>
    <definedName name="hjhjhj" localSheetId="1">#REF!</definedName>
    <definedName name="hjhjhj">#REF!</definedName>
    <definedName name="hjhjhjhj" localSheetId="1">#REF!</definedName>
    <definedName name="hjhjhjhj">#REF!</definedName>
    <definedName name="hjk" localSheetId="1">#REF!</definedName>
    <definedName name="hjk">#REF!</definedName>
    <definedName name="hl" localSheetId="1">#REF!</definedName>
    <definedName name="hl">#REF!</definedName>
    <definedName name="HM3EB" localSheetId="1">#REF!</definedName>
    <definedName name="HM3EB">#REF!</definedName>
    <definedName name="HM3JH" localSheetId="1">#REF!</definedName>
    <definedName name="HM3JH">#REF!</definedName>
    <definedName name="HMHF3" localSheetId="1">[34]BASE!#REF!</definedName>
    <definedName name="HMHF3">[34]BASE!#REF!</definedName>
    <definedName name="hn.ConvertZero1" hidden="1">[198]LTM!$G$461:$J$461,[198]LTM!$G$463:$J$464,[198]LTM!$G$468:$J$469,[198]LTM!$G$473:$J$475,[198]LTM!$G$480:$J$480,[198]LTM!$G$484:$J$485,[198]LTM!$G$490:$J$490,[198]LTM!$G$514:$J$518,[198]LTM!$G$525:$J$526,[198]LTM!$G$532:$J$537</definedName>
    <definedName name="hn.ConvertZero2" hidden="1">[198]LTM!$G$560:$J$560,[198]LTM!$H$590:$J$591,[198]LTM!$H$614:$J$614,[198]LTM!$H$635:$J$636,[198]LTM!$G$676:$J$680,[198]LTM!$G$686:$J$686,[198]LTM!$G$688:$J$694,[198]LTM!$G$681:$J$682</definedName>
    <definedName name="hn.ConvertZero3" hidden="1">[198]LTM!$G$699:$J$706,[198]LTM!$G$710:$J$714,[198]LTM!$G$717:$J$734,[198]LTM!$G$738:$J$738,[198]LTM!$G$745:$J$751</definedName>
    <definedName name="hn.ConvertZero4" hidden="1">[198]LTM!$G$840:$J$840,[198]LTM!$H$1266:$J$1266,[198]LTM!$G$1267:$J$1267,[198]LTM!$G$1454:$J$1461,[198]LTM!$J$1462,[198]LTM!$J$1463,[198]LTM!$G$1468:$J$1469,[198]LTM!$L$1469:$N$1469</definedName>
    <definedName name="hn.ConvertZeroUnhide1" hidden="1">[198]LTM!$G$1469:$J$1469,[198]LTM!$L$1469:$N$1469,[198]LTM!$H$1266:$J$1266</definedName>
    <definedName name="hn.Delete015" hidden="1">'[199]CREDIT STATS'!$B$9:$K$11,'[199]CREDIT STATS'!$O$11:$X$14,'[199]CREDIT STATS'!$B$25:$K$30,'[199]CREDIT STATS'!$O$25:$X$26</definedName>
    <definedName name="hn.DZ_MultByFXRates" hidden="1">[198]DropZone!$B$2:$I$118,[198]DropZone!$B$120:$I$132,[198]DropZone!$B$134:$I$136,[198]DropZone!$B$138:$I$146</definedName>
    <definedName name="hn.ExtDb" hidden="1">FALSE</definedName>
    <definedName name="hn.LTM_MultByFXRates" hidden="1">[198]LTM!$G$461:$N$477,[198]LTM!$G$480:$N$539,[198]LTM!$G$548:$N$667,[198]LTM!$G$676:$N$1266,[198]LTM!$G$1454:$N$1461,[198]LTM!$G$1463:$N$1465,[198]LTM!$G$1468:$N$1469</definedName>
    <definedName name="hn.ModelType" hidden="1">"DEAL"</definedName>
    <definedName name="hn.ModelVersion" hidden="1">1</definedName>
    <definedName name="hn.MultbyFXRates" hidden="1">[198]LTM!$G$461:$N$477,[198]LTM!$G$480:$N$539,[198]LTM!$G$548:$N$667,[198]LTM!$G$676:$N$1266,[198]LTM!$G$1454:$N$1461,[198]LTM!$G$1463:$N$1465,[198]LTM!$G$1468:$N$1469</definedName>
    <definedName name="hn.MultByFXRates1" hidden="1">[198]LTM!$G$461:$G$477,[198]LTM!$G$480:$G$539,[198]LTM!$G$548:$G$562,[198]LTM!$G$676:$G$840,[198]LTM!$G$1454:$G$1469</definedName>
    <definedName name="hn.MultByFXRates2" hidden="1">[198]LTM!$H$461:$H$477,[198]LTM!$H$480:$H$539,[198]LTM!$H$548:$H$667,[198]LTM!$H$676:$H$1266,[198]LTM!$H$1454:$H$1469</definedName>
    <definedName name="hn.MultByFXRates3" hidden="1">[198]LTM!$I$461:$I$477,[198]LTM!$I$480:$I$539,[198]LTM!$I$548:$I$667,[198]LTM!$I$676:$I$1266,[198]LTM!$I$1454:$I$1469</definedName>
    <definedName name="hn.MultbyFxrates4" hidden="1">[198]LTM!$J$461:$J$477,[198]LTM!$J$480:$J$539,[198]LTM!$J$548:$J$668,[198]LTM!$J$676:$J$1266,[198]LTM!$J$1454:$J$1461,[198]LTM!$J$1463:$J$1465,[198]LTM!$J$1468</definedName>
    <definedName name="hn.multbyfxrates5" hidden="1">[198]LTM!$L$461:$L$477,[198]LTM!$L$480:$L$539,[198]LTM!$L$548:$L$562,[198]LTM!$L$676:$L$840,[198]LTM!$L$1454:$L$1469</definedName>
    <definedName name="hn.multbyfxrates6" hidden="1">[198]LTM!$M$461:$M$477,[198]LTM!$M$480:$M$539,[198]LTM!$M$548:$M$668,[198]LTM!$M$676:$M$1266,[198]LTM!$M$1454:$M$1469</definedName>
    <definedName name="hn.multbyfxrates7" hidden="1">[198]LTM!$N$461:$N$477,[198]LTM!$N$480:$N$539,[198]LTM!$N$548:$N$667,[198]LTM!$N$676:$N$1266,[198]LTM!$N$1454:$N$1469</definedName>
    <definedName name="hn.MultByFXRatesBot1" hidden="1">[198]LTM!$G$676:$G$682,[198]LTM!$G$686,[198]LTM!$G$688:$G$694,[198]LTM!$G$699:$G$706,[198]LTM!$G$710:$G$714,[198]LTM!$G$717:$G$734,[198]LTM!$G$738,[198]LTM!$G$738,[198]LTM!$G$745:$G$751,[198]LTM!$G$840,[198]LTM!$G$1454:$G$1461,[198]LTM!$G$1468:$G$1469</definedName>
    <definedName name="hn.MultByFXRatesBot2" hidden="1">[198]LTM!$H$676:$H$682,[198]LTM!$H$686,[198]LTM!$H$688:$H$694,[198]LTM!$H$699:$H$706,[198]LTM!$H$710:$H$714,[198]LTM!$H$717:$H$734,[198]LTM!$H$738,[198]LTM!$H$745:$H$751,[198]LTM!$H$840,[198]LTM!$H$1266,[198]LTM!$H$1454:$H$1461,[198]LTM!$H$1468:$H$1469</definedName>
    <definedName name="hn.MultByFXRatesBot3" hidden="1">[198]LTM!$I$676:$I$682,[198]LTM!$I$686,[198]LTM!$I$688:$I$694,[198]LTM!$I$699:$I$706,[198]LTM!$I$710:$I$714,[198]LTM!$I$717:$I$734,[198]LTM!$I$738,[198]LTM!$I$745:$I$751,[198]LTM!$I$840,[198]LTM!$I$1266,[198]LTM!$I$1454:$I$1461,[198]LTM!$I$1468:$I$1469</definedName>
    <definedName name="hn.MultByFXRatesBot4" hidden="1">[198]LTM!$J$676:$J$682,[198]LTM!$J$686,[198]LTM!$J$688:$J$694,[198]LTM!$J$699:$J$706,[198]LTM!$J$710:$J$714,[198]LTM!$J$717:$J$734,[198]LTM!$J$738,[198]LTM!$J$745:$J$751,[198]LTM!$J$840,[198]LTM!$J$1266,[198]LTM!$J$1454:$J$1461,[198]LTM!$J$1463:$J$1465,[198]LTM!$J$1468</definedName>
    <definedName name="hn.MultByFXRatesBot5" hidden="1">[198]LTM!$L$676:$L$682,[198]LTM!$L$686,[198]LTM!$L$688:$L$694,[198]LTM!$L$699:$L$706,[198]LTM!$L$710:$L$714,[198]LTM!$L$717:$L$734,[198]LTM!$L$738,[198]LTM!$L$745:$L$751,[198]LTM!$L$837:$L$838,[198]LTM!$L$1454:$L$1458,[198]LTM!$L$1468:$L$1469</definedName>
    <definedName name="hn.MultByFXRatesBot6" hidden="1">[198]LTM!$M$676:$M$682,[198]LTM!$M$686,[198]LTM!$M$688:$M$694,[198]LTM!$M$699:$M$706,[198]LTM!$M$710:$M$714,[198]LTM!$M$717:$M$734,[198]LTM!$M$738,[198]LTM!$M$745:$M$751,[198]LTM!$M$837:$M$838,[198]LTM!$M$1454:$M$1458,[198]LTM!$M$1468:$M$1469</definedName>
    <definedName name="hn.MultByFXRatesBot7" hidden="1">[198]LTM!$N$676:$N$682,[198]LTM!$N$686,[198]LTM!$N$688:$N$694,[198]LTM!$N$699:$N$706,[198]LTM!$N$710:$N$714,[198]LTM!$N$717:$N$734,[198]LTM!$N$738,[198]LTM!$N$745:$N$751,[198]LTM!$N$837:$N$838,[198]LTM!$N$1454:$N$1458,[198]LTM!$N$1468:$N$1469</definedName>
    <definedName name="hn.MultByFXRatesTop1" hidden="1">[198]LTM!$G$461,[198]LTM!$G$463:$G$464,[198]LTM!$G$468:$G$469,[198]LTM!$G$473:$G$475,[198]LTM!$G$480,[198]LTM!$G$484:$G$485,[198]LTM!$G$490:$G$509,[198]LTM!$G$512,[198]LTM!$G$514:$G$518,[198]LTM!$G$525:$G$526,[198]LTM!$G$532:$G$537,[198]LTM!$G$560</definedName>
    <definedName name="hn.MultByFXRatesTop2" hidden="1">[198]LTM!$H$461,[198]LTM!$H$463:$H$464,[198]LTM!$H$468:$H$469,[198]LTM!$H$473:$H$475,[198]LTM!$H$480,[198]LTM!$H$484:$H$485,[198]LTM!$H$490:$H$509,[198]LTM!$H$512,[198]LTM!$H$514:$H$518,[198]LTM!$H$525:$H$526,[198]LTM!$H$532:$H$537,[198]LTM!$H$560,[198]LTM!$H$590:$H$591,[198]LTM!$H$614:$H$631,[198]LTM!$H$635:$H$636</definedName>
    <definedName name="hn.MultByFXRatesTop3" hidden="1">[198]LTM!$I$461,[198]LTM!$I$463:$I$464,[198]LTM!$I$468:$I$469,[198]LTM!$I$473:$I$475,[198]LTM!$I$480,[198]LTM!$I$484:$I$485,[198]LTM!$I$490:$I$509,[198]LTM!$I$512,[198]LTM!$I$514:$I$518,[198]LTM!$I$525:$I$526,[198]LTM!$I$532:$I$537,[198]LTM!$I$560,[198]LTM!$I$590:$I$591,[198]LTM!$I$614:$I$631,[198]LTM!$I$635:$I$636</definedName>
    <definedName name="hn.MultByFXRatesTop4" hidden="1">[198]LTM!$J$461,[198]LTM!$J$463:$J$464,[198]LTM!$J$468:$J$469,[198]LTM!$J$473:$J$475,[198]LTM!$J$480,[198]LTM!$J$484:$J$485,[198]LTM!$J$490:$J$509,[198]LTM!$J$512,[198]LTM!$J$514:$J$518,[198]LTM!$J$525:$J$526,[198]LTM!$J$532:$J$537,[198]LTM!$J$560,[198]LTM!$J$590:$J$591,[198]LTM!$J$614:$J$631,[198]LTM!$J$635:$J$636</definedName>
    <definedName name="hn.MultByFXRatesTop5" hidden="1">[198]LTM!$L$461,[198]LTM!$L$463:$L$464,[198]LTM!$L$468:$L$469,[198]LTM!$L$473:$L$475,[198]LTM!$L$480,[198]LTM!$L$484:$L$485,[198]LTM!$L$490:$L$509,[198]LTM!$L$512,[198]LTM!$L$514:$L$518,[198]LTM!$L$525:$L$526,[198]LTM!$L$532:$L$537,[198]LTM!$L$560</definedName>
    <definedName name="hn.MultByFXRatesTop6" hidden="1">[198]LTM!$M$461,[198]LTM!$M$463:$M$464,[198]LTM!$M$468:$M$469,[198]LTM!$M$473:$M$475,[198]LTM!$M$480,[198]LTM!$M$484:$M$485,[198]LTM!$M$490:$M$509,[198]LTM!$M$512,[198]LTM!$M$514:$M$518,[198]LTM!$M$525:$M$526,[198]LTM!$M$532:$M$537,[198]LTM!$M$560,[198]LTM!$M$590:$M$591,[198]LTM!$M$614:$M$631,[198]LTM!$M$635:$M$636</definedName>
    <definedName name="hn.MultByFXRatesTop7" hidden="1">[198]LTM!$N$461,[198]LTM!$N$463:$N$464,[198]LTM!$N$468:$N$469,[198]LTM!$N$473:$N$475,[198]LTM!$N$480,[198]LTM!$N$484:$N$485,[198]LTM!$N$490:$N$509,[198]LTM!$N$512,[198]LTM!$N$514:$N$518,[198]LTM!$N$525:$N$526,[198]LTM!$N$532:$N$537,[198]LTM!$N$560,[198]LTM!$N$590:$N$591,[198]LTM!$N$614:$N$631,[198]LTM!$N$635:$N$636</definedName>
    <definedName name="hn.NoUpload" hidden="1">0</definedName>
    <definedName name="hn.YearLabel" localSheetId="1" hidden="1">#REF!</definedName>
    <definedName name="hn.YearLabel" hidden="1">#REF!</definedName>
    <definedName name="hnt" localSheetId="1">#REF!</definedName>
    <definedName name="hnt">#REF!</definedName>
    <definedName name="HOJA1" localSheetId="1">#REF!</definedName>
    <definedName name="HOJA1">#REF!</definedName>
    <definedName name="hojanueva">'[200]COL C1'!$453:$459</definedName>
    <definedName name="HOJAS" localSheetId="1">#REF!</definedName>
    <definedName name="HOJAS">#REF!</definedName>
    <definedName name="HONORARIOS" localSheetId="1">#REF!</definedName>
    <definedName name="HONORARIOS">#REF!</definedName>
    <definedName name="HORAS_DIAS" localSheetId="1">#REF!</definedName>
    <definedName name="HORAS_DIAS">#REF!</definedName>
    <definedName name="horas_lluvia" localSheetId="1">#REF!</definedName>
    <definedName name="horas_lluvia">#REF!</definedName>
    <definedName name="HORAS_LLUVIAS" localSheetId="1">#REF!</definedName>
    <definedName name="HORAS_LLUVIAS">#REF!</definedName>
    <definedName name="HORASLLUVIA" localSheetId="1">#REF!</definedName>
    <definedName name="HORASLLUVIA">#REF!</definedName>
    <definedName name="horat" localSheetId="1">'[201]Itemes Renovación'!#REF!</definedName>
    <definedName name="horat">'[201]Itemes Renovación'!#REF!</definedName>
    <definedName name="HoursTotCol" localSheetId="1">#REF!</definedName>
    <definedName name="HoursTotCol">#REF!</definedName>
    <definedName name="hoy" localSheetId="1" hidden="1">#REF!</definedName>
    <definedName name="hoy" hidden="1">#REF!</definedName>
    <definedName name="hp" localSheetId="1">#REF!</definedName>
    <definedName name="hp">#REF!</definedName>
    <definedName name="HP_stg_Hz">#N/A</definedName>
    <definedName name="hqi" localSheetId="1">#REF!</definedName>
    <definedName name="hqi">#REF!</definedName>
    <definedName name="hrbd2">'[36]Estructuras Concreto'!$D$228</definedName>
    <definedName name="hrbd4">'[36]Estructuras Concreto'!$D$236</definedName>
    <definedName name="hrbd6">'[36]Estructuras Concreto'!$D$243</definedName>
    <definedName name="HrIncrement" localSheetId="1">'[107]Equip Data'!#REF!</definedName>
    <definedName name="HrIncrement">'[107]Equip Data'!#REF!</definedName>
    <definedName name="hrT">'[36]Estructuras Concreto'!$D$143</definedName>
    <definedName name="hrTc">'[36]Estructuras Concreto'!$D$180</definedName>
    <definedName name="hrTZ" localSheetId="1">'[36]Estructuras Concreto'!#REF!</definedName>
    <definedName name="hrTZ">'[36]Estructuras Concreto'!#REF!</definedName>
    <definedName name="HSIT" hidden="1">{#N/A,#N/A,FALSE,"CIBHA05A";#N/A,#N/A,FALSE,"CIBHA05B"}</definedName>
    <definedName name="hstcaja">'[36]Estructuras Concreto'!$D$249</definedName>
    <definedName name="hstcaja2" localSheetId="1">#REF!</definedName>
    <definedName name="hstcaja2">#REF!</definedName>
    <definedName name="ht" localSheetId="1">#REF!</definedName>
    <definedName name="ht">#REF!</definedName>
    <definedName name="HT75MH" localSheetId="1">#REF!</definedName>
    <definedName name="HT75MH">#REF!</definedName>
    <definedName name="htbd2">'[36]Estructuras Concreto'!$D$225</definedName>
    <definedName name="htbd4">'[36]Estructuras Concreto'!$D$233</definedName>
    <definedName name="htbd6">'[36]Estructuras Concreto'!$D$240</definedName>
    <definedName name="htC">'[36]Estructuras Concreto'!$D$192</definedName>
    <definedName name="htcaja">'[36]Estructuras Concreto'!$D$248</definedName>
    <definedName name="htcaja2" localSheetId="1">#REF!</definedName>
    <definedName name="htcaja2">#REF!</definedName>
    <definedName name="hteTc" localSheetId="1">#REF!</definedName>
    <definedName name="hteTc">#REF!</definedName>
    <definedName name="HTH">[136]RECURSOS!$A$2:$C$476</definedName>
    <definedName name="hthytht">[175]RECURSOS!$A$2:$C$476</definedName>
    <definedName name="htiC">'[36]Estructuras Concreto'!$D$193</definedName>
    <definedName name="htiC1">'[36]Estructuras Concreto'!$D$209</definedName>
    <definedName name="htiC2" localSheetId="1">#REF!</definedName>
    <definedName name="htiC2">#REF!</definedName>
    <definedName name="htk" localSheetId="1">#REF!</definedName>
    <definedName name="htk">#REF!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FileMac" hidden="1">"Macintosh HD:HomePageStuff:New_Home_Page:datafile:histret.html"</definedName>
    <definedName name="HTML_PathTemplate" hidden="1">"C:\Verificacion\&lt;!--##Table##--&gt;"</definedName>
    <definedName name="HTML_Title" hidden="1">"Empresarial"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T">'[36]Estructuras Concreto'!$D$137</definedName>
    <definedName name="htTc">'[36]Estructuras Concreto'!$D$177</definedName>
    <definedName name="htTP" localSheetId="1">#REF!</definedName>
    <definedName name="htTP">#REF!</definedName>
    <definedName name="htTZ" localSheetId="1">'[36]Estructuras Concreto'!#REF!</definedName>
    <definedName name="htTZ">'[36]Estructuras Concreto'!#REF!</definedName>
    <definedName name="HVAC" localSheetId="1">#REF!</definedName>
    <definedName name="HVAC">#REF!</definedName>
    <definedName name="HVC" localSheetId="1">#REF!</definedName>
    <definedName name="HVC">#REF!</definedName>
    <definedName name="HY" localSheetId="1">#REF!</definedName>
    <definedName name="HY">#REF!</definedName>
    <definedName name="hygrdr">[175]RECURSOS!$A$2:$C$476</definedName>
    <definedName name="HYSTER" localSheetId="1">#REF!</definedName>
    <definedName name="HYSTER">#REF!</definedName>
    <definedName name="HYT" localSheetId="1">#REF!</definedName>
    <definedName name="HYT">#REF!</definedName>
    <definedName name="I" localSheetId="1">#REF!</definedName>
    <definedName name="I">#REF!</definedName>
    <definedName name="i1277." localSheetId="1">#REF!</definedName>
    <definedName name="i1277.">#REF!</definedName>
    <definedName name="IANC">[10]INPUTS!$D$20</definedName>
    <definedName name="IB" localSheetId="1">#REF!</definedName>
    <definedName name="IB">#REF!</definedName>
    <definedName name="IBA" localSheetId="1">#REF!</definedName>
    <definedName name="IBA">#REF!</definedName>
    <definedName name="IC" localSheetId="1">#REF!</definedName>
    <definedName name="IC">#REF!</definedName>
    <definedName name="id" localSheetId="1">#REF!</definedName>
    <definedName name="id">#REF!</definedName>
    <definedName name="Idioma" localSheetId="1">'[58]INGRESOS - COP'!#REF!</definedName>
    <definedName name="Idioma">'[58]INGRESOS - COP'!#REF!</definedName>
    <definedName name="IELWSALES" localSheetId="1">#REF!</definedName>
    <definedName name="IELWSALES">#REF!</definedName>
    <definedName name="IELYSALES" localSheetId="1">#REF!</definedName>
    <definedName name="IELYSALES">#REF!</definedName>
    <definedName name="IEPLANSALES" localSheetId="1">#REF!</definedName>
    <definedName name="IEPLANSALES">#REF!</definedName>
    <definedName name="IESP" localSheetId="1">#REF!</definedName>
    <definedName name="IESP">#REF!</definedName>
    <definedName name="IF" localSheetId="1">'[202]A. P. U.'!#REF!</definedName>
    <definedName name="IF">'[202]A. P. U.'!#REF!</definedName>
    <definedName name="IFC10MM" localSheetId="1">#REF!</definedName>
    <definedName name="IFC10MM">#REF!</definedName>
    <definedName name="ig" localSheetId="1">#REF!</definedName>
    <definedName name="ig">#REF!</definedName>
    <definedName name="ii" localSheetId="1">#REF!</definedName>
    <definedName name="ii">#REF!</definedName>
    <definedName name="iiouolkll" hidden="1">{#N/A,#N/A,FALSE,"CCTV"}</definedName>
    <definedName name="ik" localSheetId="1">#REF!</definedName>
    <definedName name="ik">#REF!</definedName>
    <definedName name="ikj" localSheetId="1">#REF!</definedName>
    <definedName name="ikj">#REF!</definedName>
    <definedName name="IM" localSheetId="1">[87]RESUMEN!#REF!</definedName>
    <definedName name="IM">[87]RESUMEN!#REF!</definedName>
    <definedName name="Im_Un" localSheetId="1">#REF!</definedName>
    <definedName name="Im_Un">#REF!</definedName>
    <definedName name="IMAGEN1" localSheetId="1">'[203]HOJA DE CALCULOS '!#REF!</definedName>
    <definedName name="IMAGEN1">'[203]HOJA DE CALCULOS '!#REF!</definedName>
    <definedName name="IMAGEN10" localSheetId="1">'[203]HOJA DE CALCULOS '!#REF!</definedName>
    <definedName name="IMAGEN10">'[203]HOJA DE CALCULOS '!#REF!</definedName>
    <definedName name="IMAGEN100" localSheetId="1">'[203]HOJA DE CALCULOS '!#REF!</definedName>
    <definedName name="IMAGEN100">'[203]HOJA DE CALCULOS '!#REF!</definedName>
    <definedName name="IMAGEN101" localSheetId="1">'[203]HOJA DE CALCULOS '!#REF!</definedName>
    <definedName name="IMAGEN101">'[203]HOJA DE CALCULOS '!#REF!</definedName>
    <definedName name="IMAGEN102" localSheetId="1">'[203]HOJA DE CALCULOS '!#REF!</definedName>
    <definedName name="IMAGEN102">'[203]HOJA DE CALCULOS '!#REF!</definedName>
    <definedName name="IMAGEN103" localSheetId="1">'[203]HOJA DE CALCULOS '!#REF!</definedName>
    <definedName name="IMAGEN103">'[203]HOJA DE CALCULOS '!#REF!</definedName>
    <definedName name="IMAGEN104" localSheetId="1">'[203]HOJA DE CALCULOS '!#REF!</definedName>
    <definedName name="IMAGEN104">'[203]HOJA DE CALCULOS '!#REF!</definedName>
    <definedName name="IMAGEN105" localSheetId="1">'[203]HOJA DE CALCULOS '!#REF!</definedName>
    <definedName name="IMAGEN105">'[203]HOJA DE CALCULOS '!#REF!</definedName>
    <definedName name="IMAGEN106" localSheetId="1">'[203]HOJA DE CALCULOS '!#REF!</definedName>
    <definedName name="IMAGEN106">'[203]HOJA DE CALCULOS '!#REF!</definedName>
    <definedName name="IMAGEN107" localSheetId="1">'[203]HOJA DE CALCULOS '!#REF!</definedName>
    <definedName name="IMAGEN107">'[203]HOJA DE CALCULOS '!#REF!</definedName>
    <definedName name="IMAGEN108" localSheetId="1">'[203]HOJA DE CALCULOS '!#REF!</definedName>
    <definedName name="IMAGEN108">'[203]HOJA DE CALCULOS '!#REF!</definedName>
    <definedName name="IMAGEN109" localSheetId="1">'[203]HOJA DE CALCULOS '!#REF!</definedName>
    <definedName name="IMAGEN109">'[203]HOJA DE CALCULOS '!#REF!</definedName>
    <definedName name="IMAGEN11" localSheetId="1">'[203]HOJA DE CALCULOS '!#REF!</definedName>
    <definedName name="IMAGEN11">'[203]HOJA DE CALCULOS '!#REF!</definedName>
    <definedName name="IMAGEN110" localSheetId="1">'[203]HOJA DE CALCULOS '!#REF!</definedName>
    <definedName name="IMAGEN110">'[203]HOJA DE CALCULOS '!#REF!</definedName>
    <definedName name="IMAGEN111" localSheetId="1">'[203]HOJA DE CALCULOS '!#REF!</definedName>
    <definedName name="IMAGEN111">'[203]HOJA DE CALCULOS '!#REF!</definedName>
    <definedName name="IMAGEN112" localSheetId="1">'[203]HOJA DE CALCULOS '!#REF!</definedName>
    <definedName name="IMAGEN112">'[203]HOJA DE CALCULOS '!#REF!</definedName>
    <definedName name="IMAGEN113" localSheetId="1">'[203]HOJA DE CALCULOS '!#REF!</definedName>
    <definedName name="IMAGEN113">'[203]HOJA DE CALCULOS '!#REF!</definedName>
    <definedName name="IMAGEN114" localSheetId="1">'[203]HOJA DE CALCULOS '!#REF!</definedName>
    <definedName name="IMAGEN114">'[203]HOJA DE CALCULOS '!#REF!</definedName>
    <definedName name="IMAGEN115" localSheetId="1">'[203]HOJA DE CALCULOS '!#REF!</definedName>
    <definedName name="IMAGEN115">'[203]HOJA DE CALCULOS '!#REF!</definedName>
    <definedName name="IMAGEN116" localSheetId="1">'[203]HOJA DE CALCULOS '!#REF!</definedName>
    <definedName name="IMAGEN116">'[203]HOJA DE CALCULOS '!#REF!</definedName>
    <definedName name="IMAGEN117" localSheetId="1">'[203]HOJA DE CALCULOS '!#REF!</definedName>
    <definedName name="IMAGEN117">'[203]HOJA DE CALCULOS '!#REF!</definedName>
    <definedName name="IMAGEN118" localSheetId="1">'[203]HOJA DE CALCULOS '!#REF!</definedName>
    <definedName name="IMAGEN118">'[203]HOJA DE CALCULOS '!#REF!</definedName>
    <definedName name="IMAGEN119" localSheetId="1">'[203]HOJA DE CALCULOS '!#REF!</definedName>
    <definedName name="IMAGEN119">'[203]HOJA DE CALCULOS '!#REF!</definedName>
    <definedName name="IMAGEN12" localSheetId="1">'[203]HOJA DE CALCULOS '!#REF!</definedName>
    <definedName name="IMAGEN12">'[203]HOJA DE CALCULOS '!#REF!</definedName>
    <definedName name="IMAGEN120" localSheetId="1">'[203]HOJA DE CALCULOS '!#REF!</definedName>
    <definedName name="IMAGEN120">'[203]HOJA DE CALCULOS '!#REF!</definedName>
    <definedName name="IMAGEN121" localSheetId="1">'[203]HOJA DE CALCULOS '!#REF!</definedName>
    <definedName name="IMAGEN121">'[203]HOJA DE CALCULOS '!#REF!</definedName>
    <definedName name="IMAGEN122" localSheetId="1">'[203]HOJA DE CALCULOS '!#REF!</definedName>
    <definedName name="IMAGEN122">'[203]HOJA DE CALCULOS '!#REF!</definedName>
    <definedName name="IMAGEN123" localSheetId="1">'[203]HOJA DE CALCULOS '!#REF!</definedName>
    <definedName name="IMAGEN123">'[203]HOJA DE CALCULOS '!#REF!</definedName>
    <definedName name="IMAGEN124" localSheetId="1">'[203]HOJA DE CALCULOS '!#REF!</definedName>
    <definedName name="IMAGEN124">'[203]HOJA DE CALCULOS '!#REF!</definedName>
    <definedName name="IMAGEN125" localSheetId="1">'[203]HOJA DE CALCULOS '!#REF!</definedName>
    <definedName name="IMAGEN125">'[203]HOJA DE CALCULOS '!#REF!</definedName>
    <definedName name="IMAGEN126" localSheetId="1">'[203]HOJA DE CALCULOS '!#REF!</definedName>
    <definedName name="IMAGEN126">'[203]HOJA DE CALCULOS '!#REF!</definedName>
    <definedName name="IMAGEN127" localSheetId="1">'[203]HOJA DE CALCULOS '!#REF!</definedName>
    <definedName name="IMAGEN127">'[203]HOJA DE CALCULOS '!#REF!</definedName>
    <definedName name="IMAGEN128" localSheetId="1">'[203]HOJA DE CALCULOS '!#REF!</definedName>
    <definedName name="IMAGEN128">'[203]HOJA DE CALCULOS '!#REF!</definedName>
    <definedName name="IMAGEN129" localSheetId="1">'[203]HOJA DE CALCULOS '!#REF!</definedName>
    <definedName name="IMAGEN129">'[203]HOJA DE CALCULOS '!#REF!</definedName>
    <definedName name="IMAGEN13" localSheetId="1">'[203]HOJA DE CALCULOS '!#REF!</definedName>
    <definedName name="IMAGEN13">'[203]HOJA DE CALCULOS '!#REF!</definedName>
    <definedName name="IMAGEN130" localSheetId="1">'[203]HOJA DE CALCULOS '!#REF!</definedName>
    <definedName name="IMAGEN130">'[203]HOJA DE CALCULOS '!#REF!</definedName>
    <definedName name="IMAGEN131" localSheetId="1">'[203]HOJA DE CALCULOS '!#REF!</definedName>
    <definedName name="IMAGEN131">'[203]HOJA DE CALCULOS '!#REF!</definedName>
    <definedName name="IMAGEN132" localSheetId="1">'[203]HOJA DE CALCULOS '!#REF!</definedName>
    <definedName name="IMAGEN132">'[203]HOJA DE CALCULOS '!#REF!</definedName>
    <definedName name="IMAGEN133" localSheetId="1">'[203]HOJA DE CALCULOS '!#REF!</definedName>
    <definedName name="IMAGEN133">'[203]HOJA DE CALCULOS '!#REF!</definedName>
    <definedName name="IMAGEN134" localSheetId="1">'[203]HOJA DE CALCULOS '!#REF!</definedName>
    <definedName name="IMAGEN134">'[203]HOJA DE CALCULOS '!#REF!</definedName>
    <definedName name="IMAGEN135" localSheetId="1">'[203]HOJA DE CALCULOS '!#REF!</definedName>
    <definedName name="IMAGEN135">'[203]HOJA DE CALCULOS '!#REF!</definedName>
    <definedName name="IMAGEN136" localSheetId="1">'[203]HOJA DE CALCULOS '!#REF!</definedName>
    <definedName name="IMAGEN136">'[203]HOJA DE CALCULOS '!#REF!</definedName>
    <definedName name="IMAGEN137" localSheetId="1">'[203]HOJA DE CALCULOS '!#REF!</definedName>
    <definedName name="IMAGEN137">'[203]HOJA DE CALCULOS '!#REF!</definedName>
    <definedName name="IMAGEN138" localSheetId="1">'[203]HOJA DE CALCULOS '!#REF!</definedName>
    <definedName name="IMAGEN138">'[203]HOJA DE CALCULOS '!#REF!</definedName>
    <definedName name="IMAGEN139" localSheetId="1">'[203]HOJA DE CALCULOS '!#REF!</definedName>
    <definedName name="IMAGEN139">'[203]HOJA DE CALCULOS '!#REF!</definedName>
    <definedName name="IMAGEN14" localSheetId="1">'[203]HOJA DE CALCULOS '!#REF!</definedName>
    <definedName name="IMAGEN14">'[203]HOJA DE CALCULOS '!#REF!</definedName>
    <definedName name="IMAGEN140" localSheetId="1">'[203]HOJA DE CALCULOS '!#REF!</definedName>
    <definedName name="IMAGEN140">'[203]HOJA DE CALCULOS '!#REF!</definedName>
    <definedName name="IMAGEN15" localSheetId="1">'[203]HOJA DE CALCULOS '!#REF!</definedName>
    <definedName name="IMAGEN15">'[203]HOJA DE CALCULOS '!#REF!</definedName>
    <definedName name="IMAGEN16" localSheetId="1">'[203]HOJA DE CALCULOS '!#REF!</definedName>
    <definedName name="IMAGEN16">'[203]HOJA DE CALCULOS '!#REF!</definedName>
    <definedName name="IMAGEN17" localSheetId="1">'[203]HOJA DE CALCULOS '!#REF!</definedName>
    <definedName name="IMAGEN17">'[203]HOJA DE CALCULOS '!#REF!</definedName>
    <definedName name="IMAGEN18" localSheetId="1">'[203]HOJA DE CALCULOS '!#REF!</definedName>
    <definedName name="IMAGEN18">'[203]HOJA DE CALCULOS '!#REF!</definedName>
    <definedName name="IMAGEN19" localSheetId="1">'[203]HOJA DE CALCULOS '!#REF!</definedName>
    <definedName name="IMAGEN19">'[203]HOJA DE CALCULOS '!#REF!</definedName>
    <definedName name="IMAGEN2" localSheetId="1">'[203]HOJA DE CALCULOS '!#REF!</definedName>
    <definedName name="IMAGEN2">'[203]HOJA DE CALCULOS '!#REF!</definedName>
    <definedName name="IMAGEN20" localSheetId="1">'[203]HOJA DE CALCULOS '!#REF!</definedName>
    <definedName name="IMAGEN20">'[203]HOJA DE CALCULOS '!#REF!</definedName>
    <definedName name="IMAGEN21" localSheetId="1">'[203]HOJA DE CALCULOS '!#REF!</definedName>
    <definedName name="IMAGEN21">'[203]HOJA DE CALCULOS '!#REF!</definedName>
    <definedName name="IMAGEN22" localSheetId="1">'[203]HOJA DE CALCULOS '!#REF!</definedName>
    <definedName name="IMAGEN22">'[203]HOJA DE CALCULOS '!#REF!</definedName>
    <definedName name="IMAGEN23" localSheetId="1">'[203]HOJA DE CALCULOS '!#REF!</definedName>
    <definedName name="IMAGEN23">'[203]HOJA DE CALCULOS '!#REF!</definedName>
    <definedName name="IMAGEN24" localSheetId="1">'[203]HOJA DE CALCULOS '!#REF!</definedName>
    <definedName name="IMAGEN24">'[203]HOJA DE CALCULOS '!#REF!</definedName>
    <definedName name="IMAGEN25" localSheetId="1">'[203]HOJA DE CALCULOS '!#REF!</definedName>
    <definedName name="IMAGEN25">'[203]HOJA DE CALCULOS '!#REF!</definedName>
    <definedName name="IMAGEN26" localSheetId="1">'[203]HOJA DE CALCULOS '!#REF!</definedName>
    <definedName name="IMAGEN26">'[203]HOJA DE CALCULOS '!#REF!</definedName>
    <definedName name="IMAGEN27" localSheetId="1">'[203]HOJA DE CALCULOS '!#REF!</definedName>
    <definedName name="IMAGEN27">'[203]HOJA DE CALCULOS '!#REF!</definedName>
    <definedName name="IMAGEN28" localSheetId="1">'[203]HOJA DE CALCULOS '!#REF!</definedName>
    <definedName name="IMAGEN28">'[203]HOJA DE CALCULOS '!#REF!</definedName>
    <definedName name="IMAGEN29" localSheetId="1">'[203]HOJA DE CALCULOS '!#REF!</definedName>
    <definedName name="IMAGEN29">'[203]HOJA DE CALCULOS '!#REF!</definedName>
    <definedName name="IMAGEN3" localSheetId="1">'[203]HOJA DE CALCULOS '!#REF!</definedName>
    <definedName name="IMAGEN3">'[203]HOJA DE CALCULOS '!#REF!</definedName>
    <definedName name="IMAGEN30" localSheetId="1">'[203]HOJA DE CALCULOS '!#REF!</definedName>
    <definedName name="IMAGEN30">'[203]HOJA DE CALCULOS '!#REF!</definedName>
    <definedName name="IMAGEN31" localSheetId="1">'[203]HOJA DE CALCULOS '!#REF!</definedName>
    <definedName name="IMAGEN31">'[203]HOJA DE CALCULOS '!#REF!</definedName>
    <definedName name="IMAGEN32" localSheetId="1">'[203]HOJA DE CALCULOS '!#REF!</definedName>
    <definedName name="IMAGEN32">'[203]HOJA DE CALCULOS '!#REF!</definedName>
    <definedName name="IMAGEN33" localSheetId="1">'[203]HOJA DE CALCULOS '!#REF!</definedName>
    <definedName name="IMAGEN33">'[203]HOJA DE CALCULOS '!#REF!</definedName>
    <definedName name="IMAGEN34" localSheetId="1">'[203]HOJA DE CALCULOS '!#REF!</definedName>
    <definedName name="IMAGEN34">'[203]HOJA DE CALCULOS '!#REF!</definedName>
    <definedName name="IMAGEN35" localSheetId="1">'[203]HOJA DE CALCULOS '!#REF!</definedName>
    <definedName name="IMAGEN35">'[203]HOJA DE CALCULOS '!#REF!</definedName>
    <definedName name="IMAGEN36" localSheetId="1">'[203]HOJA DE CALCULOS '!#REF!</definedName>
    <definedName name="IMAGEN36">'[203]HOJA DE CALCULOS '!#REF!</definedName>
    <definedName name="IMAGEN37" localSheetId="1">'[203]HOJA DE CALCULOS '!#REF!</definedName>
    <definedName name="IMAGEN37">'[203]HOJA DE CALCULOS '!#REF!</definedName>
    <definedName name="IMAGEN38" localSheetId="1">'[203]HOJA DE CALCULOS '!#REF!</definedName>
    <definedName name="IMAGEN38">'[203]HOJA DE CALCULOS '!#REF!</definedName>
    <definedName name="IMAGEN39" localSheetId="1">'[203]HOJA DE CALCULOS '!#REF!</definedName>
    <definedName name="IMAGEN39">'[203]HOJA DE CALCULOS '!#REF!</definedName>
    <definedName name="IMAGEN4" localSheetId="1">'[203]HOJA DE CALCULOS '!#REF!</definedName>
    <definedName name="IMAGEN4">'[203]HOJA DE CALCULOS '!#REF!</definedName>
    <definedName name="IMAGEN40" localSheetId="1">'[203]HOJA DE CALCULOS '!#REF!</definedName>
    <definedName name="IMAGEN40">'[203]HOJA DE CALCULOS '!#REF!</definedName>
    <definedName name="IMAGEN41" localSheetId="1">'[203]HOJA DE CALCULOS '!#REF!</definedName>
    <definedName name="IMAGEN41">'[203]HOJA DE CALCULOS '!#REF!</definedName>
    <definedName name="IMAGEN42" localSheetId="1">'[203]HOJA DE CALCULOS '!#REF!</definedName>
    <definedName name="IMAGEN42">'[203]HOJA DE CALCULOS '!#REF!</definedName>
    <definedName name="IMAGEN43" localSheetId="1">'[203]HOJA DE CALCULOS '!#REF!</definedName>
    <definedName name="IMAGEN43">'[203]HOJA DE CALCULOS '!#REF!</definedName>
    <definedName name="IMAGEN44" localSheetId="1">'[203]HOJA DE CALCULOS '!#REF!</definedName>
    <definedName name="IMAGEN44">'[203]HOJA DE CALCULOS '!#REF!</definedName>
    <definedName name="IMAGEN45" localSheetId="1">'[203]HOJA DE CALCULOS '!#REF!</definedName>
    <definedName name="IMAGEN45">'[203]HOJA DE CALCULOS '!#REF!</definedName>
    <definedName name="IMAGEN46" localSheetId="1">'[203]HOJA DE CALCULOS '!#REF!</definedName>
    <definedName name="IMAGEN46">'[203]HOJA DE CALCULOS '!#REF!</definedName>
    <definedName name="IMAGEN47" localSheetId="1">'[203]HOJA DE CALCULOS '!#REF!</definedName>
    <definedName name="IMAGEN47">'[203]HOJA DE CALCULOS '!#REF!</definedName>
    <definedName name="IMAGEN48" localSheetId="1">'[203]HOJA DE CALCULOS '!#REF!</definedName>
    <definedName name="IMAGEN48">'[203]HOJA DE CALCULOS '!#REF!</definedName>
    <definedName name="IMAGEN49" localSheetId="1">'[203]HOJA DE CALCULOS '!#REF!</definedName>
    <definedName name="IMAGEN49">'[203]HOJA DE CALCULOS '!#REF!</definedName>
    <definedName name="IMAGEN5" localSheetId="1">'[203]HOJA DE CALCULOS '!#REF!</definedName>
    <definedName name="IMAGEN5">'[203]HOJA DE CALCULOS '!#REF!</definedName>
    <definedName name="IMAGEN50" localSheetId="1">'[203]HOJA DE CALCULOS '!#REF!</definedName>
    <definedName name="IMAGEN50">'[203]HOJA DE CALCULOS '!#REF!</definedName>
    <definedName name="IMAGEN51" localSheetId="1">'[203]HOJA DE CALCULOS '!#REF!</definedName>
    <definedName name="IMAGEN51">'[203]HOJA DE CALCULOS '!#REF!</definedName>
    <definedName name="IMAGEN52" localSheetId="1">'[203]HOJA DE CALCULOS '!#REF!</definedName>
    <definedName name="IMAGEN52">'[203]HOJA DE CALCULOS '!#REF!</definedName>
    <definedName name="IMAGEN53" localSheetId="1">'[203]HOJA DE CALCULOS '!#REF!</definedName>
    <definedName name="IMAGEN53">'[203]HOJA DE CALCULOS '!#REF!</definedName>
    <definedName name="IMAGEN54" localSheetId="1">'[203]HOJA DE CALCULOS '!#REF!</definedName>
    <definedName name="IMAGEN54">'[203]HOJA DE CALCULOS '!#REF!</definedName>
    <definedName name="IMAGEN55" localSheetId="1">'[203]HOJA DE CALCULOS '!#REF!</definedName>
    <definedName name="IMAGEN55">'[203]HOJA DE CALCULOS '!#REF!</definedName>
    <definedName name="IMAGEN56" localSheetId="1">'[203]HOJA DE CALCULOS '!#REF!</definedName>
    <definedName name="IMAGEN56">'[203]HOJA DE CALCULOS '!#REF!</definedName>
    <definedName name="IMAGEN57" localSheetId="1">'[203]HOJA DE CALCULOS '!#REF!</definedName>
    <definedName name="IMAGEN57">'[203]HOJA DE CALCULOS '!#REF!</definedName>
    <definedName name="IMAGEN58" localSheetId="1">'[203]HOJA DE CALCULOS '!#REF!</definedName>
    <definedName name="IMAGEN58">'[203]HOJA DE CALCULOS '!#REF!</definedName>
    <definedName name="IMAGEN59" localSheetId="1">'[203]HOJA DE CALCULOS '!#REF!</definedName>
    <definedName name="IMAGEN59">'[203]HOJA DE CALCULOS '!#REF!</definedName>
    <definedName name="IMAGEN6" localSheetId="1">'[203]HOJA DE CALCULOS '!#REF!</definedName>
    <definedName name="IMAGEN6">'[203]HOJA DE CALCULOS '!#REF!</definedName>
    <definedName name="IMAGEN60" localSheetId="1">'[203]HOJA DE CALCULOS '!#REF!</definedName>
    <definedName name="IMAGEN60">'[203]HOJA DE CALCULOS '!#REF!</definedName>
    <definedName name="IMAGEN61" localSheetId="1">'[203]HOJA DE CALCULOS '!#REF!</definedName>
    <definedName name="IMAGEN61">'[203]HOJA DE CALCULOS '!#REF!</definedName>
    <definedName name="IMAGEN62" localSheetId="1">'[203]HOJA DE CALCULOS '!#REF!</definedName>
    <definedName name="IMAGEN62">'[203]HOJA DE CALCULOS '!#REF!</definedName>
    <definedName name="IMAGEN63" localSheetId="1">'[203]HOJA DE CALCULOS '!#REF!</definedName>
    <definedName name="IMAGEN63">'[203]HOJA DE CALCULOS '!#REF!</definedName>
    <definedName name="IMAGEN64" localSheetId="1">'[203]HOJA DE CALCULOS '!#REF!</definedName>
    <definedName name="IMAGEN64">'[203]HOJA DE CALCULOS '!#REF!</definedName>
    <definedName name="IMAGEN65" localSheetId="1">'[203]HOJA DE CALCULOS '!#REF!</definedName>
    <definedName name="IMAGEN65">'[203]HOJA DE CALCULOS '!#REF!</definedName>
    <definedName name="IMAGEN66" localSheetId="1">'[203]HOJA DE CALCULOS '!#REF!</definedName>
    <definedName name="IMAGEN66">'[203]HOJA DE CALCULOS '!#REF!</definedName>
    <definedName name="IMAGEN67" localSheetId="1">'[203]HOJA DE CALCULOS '!#REF!</definedName>
    <definedName name="IMAGEN67">'[203]HOJA DE CALCULOS '!#REF!</definedName>
    <definedName name="IMAGEN68" localSheetId="1">'[203]HOJA DE CALCULOS '!#REF!</definedName>
    <definedName name="IMAGEN68">'[203]HOJA DE CALCULOS '!#REF!</definedName>
    <definedName name="IMAGEN69" localSheetId="1">'[203]HOJA DE CALCULOS '!#REF!</definedName>
    <definedName name="IMAGEN69">'[203]HOJA DE CALCULOS '!#REF!</definedName>
    <definedName name="IMAGEN7" localSheetId="1">'[203]HOJA DE CALCULOS '!#REF!</definedName>
    <definedName name="IMAGEN7">'[203]HOJA DE CALCULOS '!#REF!</definedName>
    <definedName name="IMAGEN70" localSheetId="1">'[203]HOJA DE CALCULOS '!#REF!</definedName>
    <definedName name="IMAGEN70">'[203]HOJA DE CALCULOS '!#REF!</definedName>
    <definedName name="IMAGEN71" localSheetId="1">'[203]HOJA DE CALCULOS '!#REF!</definedName>
    <definedName name="IMAGEN71">'[203]HOJA DE CALCULOS '!#REF!</definedName>
    <definedName name="IMAGEN72" localSheetId="1">'[203]HOJA DE CALCULOS '!#REF!</definedName>
    <definedName name="IMAGEN72">'[203]HOJA DE CALCULOS '!#REF!</definedName>
    <definedName name="IMAGEN73" localSheetId="1">'[203]HOJA DE CALCULOS '!#REF!</definedName>
    <definedName name="IMAGEN73">'[203]HOJA DE CALCULOS '!#REF!</definedName>
    <definedName name="IMAGEN74" localSheetId="1">'[203]HOJA DE CALCULOS '!#REF!</definedName>
    <definedName name="IMAGEN74">'[203]HOJA DE CALCULOS '!#REF!</definedName>
    <definedName name="IMAGEN75" localSheetId="1">'[203]HOJA DE CALCULOS '!#REF!</definedName>
    <definedName name="IMAGEN75">'[203]HOJA DE CALCULOS '!#REF!</definedName>
    <definedName name="IMAGEN76" localSheetId="1">'[203]HOJA DE CALCULOS '!#REF!</definedName>
    <definedName name="IMAGEN76">'[203]HOJA DE CALCULOS '!#REF!</definedName>
    <definedName name="IMAGEN77" localSheetId="1">'[203]HOJA DE CALCULOS '!#REF!</definedName>
    <definedName name="IMAGEN77">'[203]HOJA DE CALCULOS '!#REF!</definedName>
    <definedName name="IMAGEN777" localSheetId="1">'[203]HOJA DE CALCULOS '!#REF!</definedName>
    <definedName name="IMAGEN777">'[203]HOJA DE CALCULOS '!#REF!</definedName>
    <definedName name="IMAGEN78" localSheetId="1">'[203]HOJA DE CALCULOS '!#REF!</definedName>
    <definedName name="IMAGEN78">'[203]HOJA DE CALCULOS '!#REF!</definedName>
    <definedName name="IMAGEN79" localSheetId="1">'[203]HOJA DE CALCULOS '!#REF!</definedName>
    <definedName name="IMAGEN79">'[203]HOJA DE CALCULOS '!#REF!</definedName>
    <definedName name="IMAGEN8" localSheetId="1">'[203]HOJA DE CALCULOS '!#REF!</definedName>
    <definedName name="IMAGEN8">'[203]HOJA DE CALCULOS '!#REF!</definedName>
    <definedName name="IMAGEN80" localSheetId="1">'[203]HOJA DE CALCULOS '!#REF!</definedName>
    <definedName name="IMAGEN80">'[203]HOJA DE CALCULOS '!#REF!</definedName>
    <definedName name="IMAGEN81" localSheetId="1">'[203]HOJA DE CALCULOS '!#REF!</definedName>
    <definedName name="IMAGEN81">'[203]HOJA DE CALCULOS '!#REF!</definedName>
    <definedName name="IMAGEN82" localSheetId="1">'[203]HOJA DE CALCULOS '!#REF!</definedName>
    <definedName name="IMAGEN82">'[203]HOJA DE CALCULOS '!#REF!</definedName>
    <definedName name="IMAGEN83" localSheetId="1">'[203]HOJA DE CALCULOS '!#REF!</definedName>
    <definedName name="IMAGEN83">'[203]HOJA DE CALCULOS '!#REF!</definedName>
    <definedName name="IMAGEN84" localSheetId="1">'[203]HOJA DE CALCULOS '!#REF!</definedName>
    <definedName name="IMAGEN84">'[203]HOJA DE CALCULOS '!#REF!</definedName>
    <definedName name="IMAGEN85" localSheetId="1">'[203]HOJA DE CALCULOS '!#REF!</definedName>
    <definedName name="IMAGEN85">'[203]HOJA DE CALCULOS '!#REF!</definedName>
    <definedName name="IMAGEN86" localSheetId="1">'[203]HOJA DE CALCULOS '!#REF!</definedName>
    <definedName name="IMAGEN86">'[203]HOJA DE CALCULOS '!#REF!</definedName>
    <definedName name="IMAGEN87" localSheetId="1">'[203]HOJA DE CALCULOS '!#REF!</definedName>
    <definedName name="IMAGEN87">'[203]HOJA DE CALCULOS '!#REF!</definedName>
    <definedName name="IMAGEN88" localSheetId="1">'[203]HOJA DE CALCULOS '!#REF!</definedName>
    <definedName name="IMAGEN88">'[203]HOJA DE CALCULOS '!#REF!</definedName>
    <definedName name="IMAGEN89" localSheetId="1">'[203]HOJA DE CALCULOS '!#REF!</definedName>
    <definedName name="IMAGEN89">'[203]HOJA DE CALCULOS '!#REF!</definedName>
    <definedName name="IMAGEN9" localSheetId="1">'[203]HOJA DE CALCULOS '!#REF!</definedName>
    <definedName name="IMAGEN9">'[203]HOJA DE CALCULOS '!#REF!</definedName>
    <definedName name="IMAGEN90" localSheetId="1">'[203]HOJA DE CALCULOS '!#REF!</definedName>
    <definedName name="IMAGEN90">'[203]HOJA DE CALCULOS '!#REF!</definedName>
    <definedName name="IMAGEN91" localSheetId="1">'[203]HOJA DE CALCULOS '!#REF!</definedName>
    <definedName name="IMAGEN91">'[203]HOJA DE CALCULOS '!#REF!</definedName>
    <definedName name="IMAGEN92" localSheetId="1">'[203]HOJA DE CALCULOS '!#REF!</definedName>
    <definedName name="IMAGEN92">'[203]HOJA DE CALCULOS '!#REF!</definedName>
    <definedName name="IMAGEN93" localSheetId="1">'[203]HOJA DE CALCULOS '!#REF!</definedName>
    <definedName name="IMAGEN93">'[203]HOJA DE CALCULOS '!#REF!</definedName>
    <definedName name="IMAGEN94" localSheetId="1">'[203]HOJA DE CALCULOS '!#REF!</definedName>
    <definedName name="IMAGEN94">'[203]HOJA DE CALCULOS '!#REF!</definedName>
    <definedName name="IMAGEN95" localSheetId="1">'[203]HOJA DE CALCULOS '!#REF!</definedName>
    <definedName name="IMAGEN95">'[203]HOJA DE CALCULOS '!#REF!</definedName>
    <definedName name="IMAGEN96" localSheetId="1">'[203]HOJA DE CALCULOS '!#REF!</definedName>
    <definedName name="IMAGEN96">'[203]HOJA DE CALCULOS '!#REF!</definedName>
    <definedName name="IMAGEN97" localSheetId="1">'[203]HOJA DE CALCULOS '!#REF!</definedName>
    <definedName name="IMAGEN97">'[203]HOJA DE CALCULOS '!#REF!</definedName>
    <definedName name="IMAGEN98" localSheetId="1">'[203]HOJA DE CALCULOS '!#REF!</definedName>
    <definedName name="IMAGEN98">'[203]HOJA DE CALCULOS '!#REF!</definedName>
    <definedName name="IMAGEN99" localSheetId="1">'[203]HOJA DE CALCULOS '!#REF!</definedName>
    <definedName name="IMAGEN99">'[203]HOJA DE CALCULOS '!#REF!</definedName>
    <definedName name="ImagenCompañia">IF([113]Formato!$F$4="RAMSHORN INTERNATIONAL LIMITED",[113]Formato!$Z$2:$AC$4,IF([113]Formato!$F$4="COLUMBUS ENERGY",[113]Formato!$AE$2:$AG$4,""))</definedName>
    <definedName name="IMP">[44]PRECIOS!$B$162</definedName>
    <definedName name="Impacto" localSheetId="1">#REF!</definedName>
    <definedName name="Impacto">#REF!</definedName>
    <definedName name="IMPANO0" localSheetId="1">#REF!</definedName>
    <definedName name="IMPANO0">#REF!</definedName>
    <definedName name="ImpdosporMilCostos" localSheetId="1">#REF!</definedName>
    <definedName name="ImpdosporMilCostos">#REF!</definedName>
    <definedName name="Impdosxmil" localSheetId="1">#REF!</definedName>
    <definedName name="Impdosxmil">#REF!</definedName>
    <definedName name="IMPRE" localSheetId="1">#REF!</definedName>
    <definedName name="IMPRE">#REF!</definedName>
    <definedName name="IMPRESIÓN" localSheetId="1">#REF!</definedName>
    <definedName name="IMPRESIÓN">#REF!</definedName>
    <definedName name="imprev" localSheetId="1">#REF!</definedName>
    <definedName name="imprev">#REF!</definedName>
    <definedName name="IMPREVISTOS">'[121]Formulario N° 4'!$F$130</definedName>
    <definedName name="Imprevistos_mmto_año1" localSheetId="1">#REF!</definedName>
    <definedName name="Imprevistos_mmto_año1">#REF!</definedName>
    <definedName name="IMPRI" localSheetId="1">#REF!</definedName>
    <definedName name="IMPRI">#REF!</definedName>
    <definedName name="ImpuestoCostos" localSheetId="1">#REF!</definedName>
    <definedName name="ImpuestoCostos">#REF!</definedName>
    <definedName name="Impuestos" localSheetId="1">#REF!</definedName>
    <definedName name="Impuestos">#REF!</definedName>
    <definedName name="IMPULSIONALCANTARILLADOTABLA1.10">'[10]INFORMACIÓN REFERENCIA'!$B$441:$F$452</definedName>
    <definedName name="IN">[87]RESUMEN!$D$51</definedName>
    <definedName name="Incomepb" localSheetId="1" hidden="1">#REF!</definedName>
    <definedName name="Incomepb" hidden="1">#REF!</definedName>
    <definedName name="INCONTERMS" localSheetId="1">[204]LISTAS!#REF!</definedName>
    <definedName name="INCONTERMS">[204]LISTAS!#REF!</definedName>
    <definedName name="INCREMENTO1">'[205]CAT-D7H'!$R$3</definedName>
    <definedName name="INCREMENTO2">'[205]CAT-D7H'!$S$3</definedName>
    <definedName name="INCREMENTO3">'[205]CAT-D7H'!$T$3</definedName>
    <definedName name="IncrementoCanon" localSheetId="1">#REF!</definedName>
    <definedName name="IncrementoCanon">#REF!</definedName>
    <definedName name="INCSTMT_DETAIL" localSheetId="1">#REF!</definedName>
    <definedName name="INCSTMT_DETAIL">#REF!</definedName>
    <definedName name="INDICA" localSheetId="1">#REF!</definedName>
    <definedName name="INDICA">#REF!</definedName>
    <definedName name="indicador">'[206]PR-04'!$S$1:$S$2</definedName>
    <definedName name="INDICADORES" localSheetId="1">#REF!</definedName>
    <definedName name="INDICADORES">#REF!</definedName>
    <definedName name="INDICE">[129]INDICE!$A:$IV</definedName>
    <definedName name="INDICEPRECIOSCONSUMIDOR">[10]REFERENCIAS!$A$28:$E$112</definedName>
    <definedName name="INDIREC" localSheetId="1">#REF!</definedName>
    <definedName name="INDIREC">#REF!</definedName>
    <definedName name="INDJA1" localSheetId="1">#REF!</definedName>
    <definedName name="INDJA1">#REF!</definedName>
    <definedName name="INDPYG9698" hidden="1">{#N/A,#N/A,FALSE,"Costos Productos 6A";#N/A,#N/A,FALSE,"Costo Unitario Total H-94-12"}</definedName>
    <definedName name="Indus" localSheetId="1">#REF!</definedName>
    <definedName name="Indus">#REF!</definedName>
    <definedName name="inf" localSheetId="1">#REF!</definedName>
    <definedName name="inf">#REF!</definedName>
    <definedName name="inf." localSheetId="1">#REF!</definedName>
    <definedName name="inf.">#REF!</definedName>
    <definedName name="INF_1">"#n"/"a"</definedName>
    <definedName name="INF_10">"#n"/"a"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F" localSheetId="1">#REF!</definedName>
    <definedName name="INFF">#REF!</definedName>
    <definedName name="INFF_1">"#n"/"a"</definedName>
    <definedName name="INFF_10">"#n"/"a"</definedName>
    <definedName name="INFF_2">"#n"/"a"</definedName>
    <definedName name="INFF_3">"#n"/"a"</definedName>
    <definedName name="INFF_4">"#n"/"a"</definedName>
    <definedName name="INFF_5">"#n"/"a"</definedName>
    <definedName name="INFF_6">"#n"/"a"</definedName>
    <definedName name="INFF_7">"#n"/"a"</definedName>
    <definedName name="INFF_8">"#n"/"a"</definedName>
    <definedName name="INFF_9">"#n"/"a"</definedName>
    <definedName name="INFG" localSheetId="1">#REF!</definedName>
    <definedName name="INFG">#REF!</definedName>
    <definedName name="infi" localSheetId="1">#REF!</definedName>
    <definedName name="infi">#REF!</definedName>
    <definedName name="infi_1">"#n"/"a"</definedName>
    <definedName name="infi_10">"#n"/"a"</definedName>
    <definedName name="infi_2">"#n"/"a"</definedName>
    <definedName name="infi_3">"#n"/"a"</definedName>
    <definedName name="infi_4">"#n"/"a"</definedName>
    <definedName name="infi_5">"#n"/"a"</definedName>
    <definedName name="infi_6">"#n"/"a"</definedName>
    <definedName name="infi_7">"#n"/"a"</definedName>
    <definedName name="infi_8">"#n"/"a"</definedName>
    <definedName name="infi_9">"#n"/"a"</definedName>
    <definedName name="informe" localSheetId="1">#REF!</definedName>
    <definedName name="informe">#REF!</definedName>
    <definedName name="ING" hidden="1">{#N/A,#N/A,FALSE,"DITCAR";#N/A,#N/A,FALSE,"a1";#N/A,#N/A,FALSE,"a2";#N/A,#N/A,FALSE,"a3";#N/A,#N/A,FALSE,"a4";#N/A,#N/A,FALSE,"a4a";#N/A,#N/A,FALSE,"a4B";#N/A,#N/A,FALSE,"a4C";#N/A,#N/A,FALSE,"A5a ";#N/A,#N/A,FALSE,"A5b";#N/A,#N/A,FALSE,"A6A";#N/A,#N/A,FALSE,"A6B";#N/A,#N/A,FALSE,"A6C";#N/A,#N/A,FALSE,"04PG12NB"}</definedName>
    <definedName name="IngElect" localSheetId="1">#REF!</definedName>
    <definedName name="IngElect">#REF!</definedName>
    <definedName name="Ingeniero" localSheetId="1">#REF!</definedName>
    <definedName name="Ingeniero">#REF!</definedName>
    <definedName name="INGREHIS" hidden="1">{#N/A,#N/A,FALSE,"CIBHA05A";#N/A,#N/A,FALSE,"CIBHA05B"}</definedName>
    <definedName name="ingresos" localSheetId="1">#REF!</definedName>
    <definedName name="ingresos">#REF!</definedName>
    <definedName name="IngresosMinimos" localSheetId="1">'[58]INGRESOS - COP'!#REF!</definedName>
    <definedName name="IngresosMinimos">'[58]INGRESOS - COP'!#REF!</definedName>
    <definedName name="INI_CEMENTO">[55]A!$D$25</definedName>
    <definedName name="INI_CONCRETOS">[55]A!$D$34</definedName>
    <definedName name="INI_FORMALETA">[55]A!$D$31</definedName>
    <definedName name="INI_GRAVA">[55]A!$D$22</definedName>
    <definedName name="INI_OTROS">[55]A!$D$28</definedName>
    <definedName name="IniCeldaDtfRapida" localSheetId="1">#REF!</definedName>
    <definedName name="IniCeldaDtfRapida">#REF!</definedName>
    <definedName name="Inicia" localSheetId="1">[177]Diseño!#REF!</definedName>
    <definedName name="Inicia">[177]Diseño!#REF!</definedName>
    <definedName name="INICIO" localSheetId="1">#REF!</definedName>
    <definedName name="INICIO">#REF!</definedName>
    <definedName name="INICIOPPTO" localSheetId="1">#REF!</definedName>
    <definedName name="INICIOPPTO">#REF!</definedName>
    <definedName name="INIDEUDA" localSheetId="1">#REF!</definedName>
    <definedName name="INIDEUDA">#REF!</definedName>
    <definedName name="InitFleet" localSheetId="1">#REF!</definedName>
    <definedName name="InitFleet">#REF!</definedName>
    <definedName name="InitPurch" localSheetId="1">#REF!</definedName>
    <definedName name="InitPurch">#REF!</definedName>
    <definedName name="ins">[207]INSUMOS!$A$8:$A$40</definedName>
    <definedName name="inst" localSheetId="1">#REF!</definedName>
    <definedName name="inst">#REF!</definedName>
    <definedName name="Instalacion" localSheetId="1">#REF!</definedName>
    <definedName name="Instalacion">#REF!</definedName>
    <definedName name="Instalación_TM_incluye15Breake" localSheetId="1">'[72]L. MAT.'!#REF!</definedName>
    <definedName name="Instalación_TM_incluye15Breake">'[72]L. MAT.'!#REF!</definedName>
    <definedName name="INSTALACIONES_HIDRAULICAS" localSheetId="1">#REF!</definedName>
    <definedName name="INSTALACIONES_HIDRAULICAS">#REF!</definedName>
    <definedName name="INSU">[207]INSUMOS!$A:$E</definedName>
    <definedName name="INSUBANCO">[71]INSUMOS!$A$2:$D$6979</definedName>
    <definedName name="INSUMO">'[208]Base Datos Insumos'!$A$4:$B$483</definedName>
    <definedName name="INSUMOS">[83]INSUMOS!$A$2:$A$116</definedName>
    <definedName name="Insumos2">[209]Insumos!$A$1:$D$65536</definedName>
    <definedName name="INSUMOSTOTAL">[83]INSUMOS!$A$2:$L$116</definedName>
    <definedName name="InsuranceRate">[90]Parameters!$K$16</definedName>
    <definedName name="InTap">[10]Interc.tapones!$E:$E</definedName>
    <definedName name="intCosteoMmto" localSheetId="1">#REF!</definedName>
    <definedName name="intCosteoMmto">#REF!</definedName>
    <definedName name="intDiasPagoFactura" localSheetId="1">#REF!</definedName>
    <definedName name="intDiasPagoFactura">#REF!</definedName>
    <definedName name="intensidad">[56]Listado!$AE$2:$AE$4</definedName>
    <definedName name="Interest_Rate" localSheetId="1">#REF!</definedName>
    <definedName name="Interest_Rate">#REF!</definedName>
    <definedName name="InterestRate">[90]Parameters!$K$15</definedName>
    <definedName name="INTERv">[193]BASE!$C$5</definedName>
    <definedName name="intFrecIncremInsumosAno" localSheetId="1">#REF!</definedName>
    <definedName name="intFrecIncremInsumosAno">#REF!</definedName>
    <definedName name="intFrecInctoMmtoAno" localSheetId="1">#REF!</definedName>
    <definedName name="intFrecInctoMmtoAno">#REF!</definedName>
    <definedName name="IntFreeCred" localSheetId="1">#REF!</definedName>
    <definedName name="IntFreeCred">#REF!</definedName>
    <definedName name="intMesBenTributario" localSheetId="1">#REF!</definedName>
    <definedName name="intMesBenTributario">#REF!</definedName>
    <definedName name="intMesCruzarIva" localSheetId="1">#REF!</definedName>
    <definedName name="intMesCruzarIva">#REF!</definedName>
    <definedName name="intMesInicioIncremInsumosAno" localSheetId="1">#REF!</definedName>
    <definedName name="intMesInicioIncremInsumosAno">#REF!</definedName>
    <definedName name="intMesRevFinCont" localSheetId="1">#REF!</definedName>
    <definedName name="intMesRevFinCont">#REF!</definedName>
    <definedName name="intPlazoVariable1" localSheetId="1">#REF!</definedName>
    <definedName name="intPlazoVariable1">#REF!</definedName>
    <definedName name="intPlazoVariable2" localSheetId="1">#REF!</definedName>
    <definedName name="intPlazoVariable2">#REF!</definedName>
    <definedName name="intPlazoVariable3" localSheetId="1">#REF!</definedName>
    <definedName name="intPlazoVariable3">#REF!</definedName>
    <definedName name="IntRendCombKmGl" localSheetId="1">#REF!</definedName>
    <definedName name="IntRendCombKmGl">#REF!</definedName>
    <definedName name="IntTipoMmto" localSheetId="1">#REF!</definedName>
    <definedName name="IntTipoMmto">#REF!</definedName>
    <definedName name="IntVal">[10]Interc.válv.!$E:$E</definedName>
    <definedName name="INV_11">'[210]PR 1'!$A$2:$N$655</definedName>
    <definedName name="io" localSheetId="1">#REF!</definedName>
    <definedName name="io">#REF!</definedName>
    <definedName name="IoLIST" localSheetId="1">#REF!</definedName>
    <definedName name="IoLIST">#REF!</definedName>
    <definedName name="IOP">[136]RECURSOS!$A$2:$C$476</definedName>
    <definedName name="IOPIOU" hidden="1">{#N/A,#N/A,FALSE,"Costos Productos 6A";#N/A,#N/A,FALSE,"Costo Unitario Total H-94-12"}</definedName>
    <definedName name="IP">#N/A</definedName>
    <definedName name="IPC" localSheetId="1">#REF!</definedName>
    <definedName name="IPC">#REF!</definedName>
    <definedName name="IPP" localSheetId="1">#REF!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1">#REF!</definedName>
    <definedName name="ir">#REF!</definedName>
    <definedName name="irrigador" localSheetId="1">#REF!</definedName>
    <definedName name="irrigador">#REF!</definedName>
    <definedName name="IsColHidden" hidden="1">FALSE</definedName>
    <definedName name="IsLTMColHidden" hidden="1">FALSE</definedName>
    <definedName name="IsSecureRevolver" localSheetId="1" hidden="1">#REF!</definedName>
    <definedName name="IsSecureRevolver" hidden="1">#REF!</definedName>
    <definedName name="IsSecureSenior1" localSheetId="1" hidden="1">#REF!</definedName>
    <definedName name="IsSecureSenior1" hidden="1">#REF!</definedName>
    <definedName name="IsSecureSenior2" localSheetId="1" hidden="1">#REF!</definedName>
    <definedName name="IsSecureSenior2" hidden="1">#REF!</definedName>
    <definedName name="IsSecureSenior3" localSheetId="1" hidden="1">#REF!</definedName>
    <definedName name="IsSecureSenior3" hidden="1">#REF!</definedName>
    <definedName name="IsSecureSenior4" localSheetId="1" hidden="1">#REF!</definedName>
    <definedName name="IsSecureSenior4" hidden="1">#REF!</definedName>
    <definedName name="IsSecureSenior5" localSheetId="1" hidden="1">#REF!</definedName>
    <definedName name="IsSecureSenior5" hidden="1">#REF!</definedName>
    <definedName name="IsSecureSenior6" localSheetId="1" hidden="1">#REF!</definedName>
    <definedName name="IsSecureSenior6" hidden="1">#REF!</definedName>
    <definedName name="IsSecureSenior7" localSheetId="1" hidden="1">#REF!</definedName>
    <definedName name="IsSecureSenior7" hidden="1">#REF!</definedName>
    <definedName name="it." localSheetId="1">#REF!</definedName>
    <definedName name="it.">#REF!</definedName>
    <definedName name="ITEM" localSheetId="1">#REF!</definedName>
    <definedName name="ITEM">#REF!</definedName>
    <definedName name="Item_number" localSheetId="1">#REF!</definedName>
    <definedName name="Item_number">#REF!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[144]APU!$E$14843</definedName>
    <definedName name="ITEM2.11">[144]APU!$E$14904</definedName>
    <definedName name="ITEM2.12">[144]APU!$E$14965</definedName>
    <definedName name="ITEM201.1" localSheetId="1">#REF!</definedName>
    <definedName name="ITEM201.1">#REF!</definedName>
    <definedName name="ITEM201.2" localSheetId="1">#REF!</definedName>
    <definedName name="ITEM201.2">#REF!</definedName>
    <definedName name="ITEM201.3" localSheetId="1">#REF!</definedName>
    <definedName name="ITEM201.3">#REF!</definedName>
    <definedName name="ITEM210.2" localSheetId="1">#REF!</definedName>
    <definedName name="ITEM210.2">#REF!</definedName>
    <definedName name="ITEM210.3" localSheetId="1">#REF!</definedName>
    <definedName name="ITEM210.3">#REF!</definedName>
    <definedName name="ITEM211.1" localSheetId="1">#REF!</definedName>
    <definedName name="ITEM211.1">#REF!</definedName>
    <definedName name="ITEM220.1" localSheetId="1">#REF!</definedName>
    <definedName name="ITEM220.1">#REF!</definedName>
    <definedName name="ITEM222" localSheetId="1">'[73]1'!#REF!</definedName>
    <definedName name="ITEM222">'[73]1'!#REF!</definedName>
    <definedName name="ITEM230" localSheetId="1">#REF!</definedName>
    <definedName name="ITEM230">#REF!</definedName>
    <definedName name="ITEM3" localSheetId="1">#REF!</definedName>
    <definedName name="ITEM3">#REF!</definedName>
    <definedName name="ITEM3.15">[144]APU!$E$8621</definedName>
    <definedName name="ITEM3.16">[144]APU!$E$8682</definedName>
    <definedName name="ITEM3.17">[144]APU!$E$8743</definedName>
    <definedName name="ITEM3.18">[144]APU!$E$8804</definedName>
    <definedName name="ITEM3.19">[144]APU!$E$8865</definedName>
    <definedName name="ITEM3.20">[144]APU!$E$8926</definedName>
    <definedName name="ITEM3.21">[144]APU!$E$11915</definedName>
    <definedName name="ITEM3.22">[144]APU!$E$14477</definedName>
    <definedName name="ITEM3.23">[144]APU!$E$15087</definedName>
    <definedName name="item320" localSheetId="1">#REF!</definedName>
    <definedName name="item320">#REF!</definedName>
    <definedName name="ITEM330" localSheetId="1">#REF!</definedName>
    <definedName name="ITEM330">#REF!</definedName>
    <definedName name="ITEM4.20">[144]APU!$E$9170</definedName>
    <definedName name="ITEM4.21">[144]APU!$E$9231</definedName>
    <definedName name="ITEM4.22">[144]APU!$E$9292</definedName>
    <definedName name="ITEM4.23">[144]APU!$E$9353</definedName>
    <definedName name="ITEM4.24">[144]APU!$E$9414</definedName>
    <definedName name="ITEM4.25">[144]APU!$E$9475</definedName>
    <definedName name="ITEM4.26">[144]APU!$E$9536</definedName>
    <definedName name="ITEM4.27">[144]APU!$E$9597</definedName>
    <definedName name="ITEM4.28">[144]APU!$E$9658</definedName>
    <definedName name="ITEM4.29">[144]APU!$E$9719</definedName>
    <definedName name="ITEM4.30">[144]APU!$E$9780</definedName>
    <definedName name="ITEM4.31">[144]APU!$E$9841</definedName>
    <definedName name="ITEM4.32">[144]APU!$E$9902</definedName>
    <definedName name="ITEM4.33">[144]APU!$E$9963</definedName>
    <definedName name="ITEM4.34">[144]APU!$E$10024</definedName>
    <definedName name="ITEM4.35">[144]APU!$E$11549</definedName>
    <definedName name="ITEM4.36">[144]APU!$E$11610</definedName>
    <definedName name="ITEM4.37">[144]APU!$E$15941</definedName>
    <definedName name="ITEM4.38">[144]APU!$E$15148</definedName>
    <definedName name="ITEM4.39">[144]APU!$E$14233</definedName>
    <definedName name="ITEM4.40">[144]APU!$E$14294</definedName>
    <definedName name="ITEM4.41">[144]APU!$E$14355</definedName>
    <definedName name="ITEM4.42">[144]APU!$E$14416</definedName>
    <definedName name="ITEM4.43">[144]APU!$E$14538</definedName>
    <definedName name="ITEM4.44">[144]APU!$E$16002</definedName>
    <definedName name="ITEM4.45">[144]APU!$E$16063</definedName>
    <definedName name="ITEM4.46">[144]APU!$E$14660</definedName>
    <definedName name="ITEM410" localSheetId="1">#REF!</definedName>
    <definedName name="ITEM410">#REF!</definedName>
    <definedName name="ITEM420" localSheetId="1">#REF!</definedName>
    <definedName name="ITEM420">#REF!</definedName>
    <definedName name="ITEM450" localSheetId="1">#REF!</definedName>
    <definedName name="ITEM450">#REF!</definedName>
    <definedName name="ITEM5.100">[144]APU!$E$12403</definedName>
    <definedName name="ITEM5.101">[144]APU!$E$12464</definedName>
    <definedName name="ITEM5.104">[144]APU!$E$12525</definedName>
    <definedName name="ITEM5.105">[144]APU!$E$12586</definedName>
    <definedName name="ITEM5.106">[144]APU!$E$12647</definedName>
    <definedName name="ITEM5.107">[144]APU!$E$12708</definedName>
    <definedName name="ITEM5.108">[144]APU!$E$12769</definedName>
    <definedName name="ITEM5.109">[144]APU!$E$12830</definedName>
    <definedName name="ITEM5.111">[144]APU!$E$12891</definedName>
    <definedName name="ITEM5.112">[144]APU!$E$12952</definedName>
    <definedName name="ITEM5.113">[144]APU!$E$14721</definedName>
    <definedName name="ITEM5.114">[144]APU!$E$14782</definedName>
    <definedName name="ITEM5.115">[144]APU!$E$15026</definedName>
    <definedName name="ITEM5.53">[144]APU!$E$10085</definedName>
    <definedName name="ITEM5.54">[144]APU!$E$10146</definedName>
    <definedName name="ITEM5.55">[144]APU!$E$10207</definedName>
    <definedName name="ITEM5.56">[144]APU!$E$10268</definedName>
    <definedName name="ITEM5.57">[144]APU!$E$10329</definedName>
    <definedName name="ITEM5.58">[144]APU!$E$10390</definedName>
    <definedName name="ITEM5.59">[144]APU!$E$10451</definedName>
    <definedName name="ITEM5.60">[144]APU!$E$10512</definedName>
    <definedName name="ITEM5.61">[144]APU!$E$10573</definedName>
    <definedName name="ITEM5.62">[144]APU!$E$10634</definedName>
    <definedName name="ITEM5.63">[144]APU!$E$10695</definedName>
    <definedName name="ITEM5.64">[144]APU!$E$10756</definedName>
    <definedName name="ITEM5.65">[144]APU!$E$10817</definedName>
    <definedName name="ITEM5.66">[144]APU!$E$10878</definedName>
    <definedName name="ITEM5.67">[144]APU!$E$10939</definedName>
    <definedName name="ITEM5.68">[144]APU!$E$11000</definedName>
    <definedName name="ITEM5.69">[144]APU!$E$11061</definedName>
    <definedName name="ITEM5.70">[144]APU!$E$11122</definedName>
    <definedName name="ITEM5.71">[144]APU!$E$11183</definedName>
    <definedName name="ITEM5.72">[144]APU!$E$11976</definedName>
    <definedName name="ITEM5.73">[144]APU!$E$12037</definedName>
    <definedName name="ITEM5.74">[144]APU!$E$12098</definedName>
    <definedName name="ITEM5.77">[144]APU!$E$12159</definedName>
    <definedName name="ITEM5.78">[144]APU!$E$12281</definedName>
    <definedName name="ITEM5.79">[144]APU!$E$12342</definedName>
    <definedName name="ITEM5.80">[144]APU!$E$12220</definedName>
    <definedName name="ITEM5.82">[144]APU!$E$13989</definedName>
    <definedName name="ITEM5.83">[144]APU!$E$14050</definedName>
    <definedName name="ITEM5.84">[144]APU!$E$13318</definedName>
    <definedName name="ITEM5.85">[144]APU!$E$13379</definedName>
    <definedName name="ITEM5.86">[144]APU!$E$13440</definedName>
    <definedName name="ITEM5.87">[144]APU!$E$13501</definedName>
    <definedName name="ITEM5.88">[144]APU!$E$13562</definedName>
    <definedName name="ITEM5.89">[144]APU!$E$13623</definedName>
    <definedName name="ITEM5.90">[144]APU!$E$13684</definedName>
    <definedName name="ITEM5.91">[144]APU!$E$13745</definedName>
    <definedName name="ITEM5.92">[144]APU!$E$13806</definedName>
    <definedName name="ITEM5.93">[144]APU!$E$13867</definedName>
    <definedName name="ITEM5.94">[144]APU!$E$13928</definedName>
    <definedName name="ITEM5.95">[144]APU!$E$13013</definedName>
    <definedName name="ITEM5.96">[144]APU!$E$13074</definedName>
    <definedName name="ITEM5.97">[144]APU!$E$13135</definedName>
    <definedName name="ITEM5.98">[144]APU!$E$13196</definedName>
    <definedName name="ITEM5.99">[144]APU!$E$13257</definedName>
    <definedName name="ITEM521">[140]ITEMS!$A$522</definedName>
    <definedName name="ITEM610" localSheetId="1">#REF!</definedName>
    <definedName name="ITEM610">#REF!</definedName>
    <definedName name="ITEM630.4" localSheetId="1">#REF!</definedName>
    <definedName name="ITEM630.4">#REF!</definedName>
    <definedName name="ITEM630.5" localSheetId="1">#REF!</definedName>
    <definedName name="ITEM630.5">#REF!</definedName>
    <definedName name="ITEM630.6" localSheetId="1">#REF!</definedName>
    <definedName name="ITEM630.6">#REF!</definedName>
    <definedName name="ITEM630.7" localSheetId="1">#REF!</definedName>
    <definedName name="ITEM630.7">#REF!</definedName>
    <definedName name="ITEM630.8" localSheetId="1">#REF!</definedName>
    <definedName name="ITEM630.8">#REF!</definedName>
    <definedName name="ITEM632" localSheetId="1">#REF!</definedName>
    <definedName name="ITEM632">#REF!</definedName>
    <definedName name="ITEM640" localSheetId="1">#REF!</definedName>
    <definedName name="ITEM640">#REF!</definedName>
    <definedName name="ITEM661" localSheetId="1">#REF!</definedName>
    <definedName name="ITEM661">#REF!</definedName>
    <definedName name="ITEM671" localSheetId="1">#REF!</definedName>
    <definedName name="ITEM671">#REF!</definedName>
    <definedName name="ITEM681" localSheetId="1">#REF!</definedName>
    <definedName name="ITEM681">#REF!</definedName>
    <definedName name="ITEM7.1" localSheetId="1">#REF!</definedName>
    <definedName name="ITEM7.1">#REF!</definedName>
    <definedName name="ITEM7.10">[144]APU!$E$8138</definedName>
    <definedName name="ITEM7.11">[144]APU!$E$8199</definedName>
    <definedName name="ITEM7.12">[144]APU!$E$8259</definedName>
    <definedName name="ITEM7.13">[144]APU!$E$8320</definedName>
    <definedName name="ITEM7.14">[144]APU!$E$8381</definedName>
    <definedName name="ITEM7.15">[144]APU!$E$8442</definedName>
    <definedName name="ITEM7.16">[144]APU!$E$8560</definedName>
    <definedName name="ITEM7.17">[144]APU!$E$11244</definedName>
    <definedName name="ITEM7.18">[144]APU!$E$11305</definedName>
    <definedName name="ITEM7.19">[144]APU!$E$11366</definedName>
    <definedName name="ITEM7.2" localSheetId="1">#REF!</definedName>
    <definedName name="ITEM7.2">#REF!</definedName>
    <definedName name="ITEM7.20">[144]APU!$E$11427</definedName>
    <definedName name="ITEM7.21">[144]APU!$E$11488</definedName>
    <definedName name="ITEM7.22">[144]APU!$E$11671</definedName>
    <definedName name="ITEM7.23">[144]APU!$E$11732</definedName>
    <definedName name="ITEM7.24">[144]APU!$E$14599</definedName>
    <definedName name="ITEM7.25">[144]APU!$E$15209</definedName>
    <definedName name="ITEM7.26">[144]APU!$E$15270</definedName>
    <definedName name="ITEM7.27">[144]APU!$E$15331</definedName>
    <definedName name="ITEM7.28">[144]APU!$E$15392</definedName>
    <definedName name="ITEM7.29">[144]APU!$E$15453</definedName>
    <definedName name="ITEM7.3" localSheetId="1">#REF!</definedName>
    <definedName name="ITEM7.3">#REF!</definedName>
    <definedName name="ITEM7.30">[144]APU!$E$15514</definedName>
    <definedName name="ITEM7.31">[144]APU!$E$15575</definedName>
    <definedName name="ITEM7.32">[144]APU!$E$15636</definedName>
    <definedName name="ITEM7.33">[144]APU!$E$15697</definedName>
    <definedName name="ITEM7.34">[144]APU!$E$15758</definedName>
    <definedName name="ITEM7.35">[144]APU!$E$15819</definedName>
    <definedName name="ITEM7.4">[144]APU!$E$7772</definedName>
    <definedName name="ITEM7.5" localSheetId="1">#REF!</definedName>
    <definedName name="ITEM7.5">#REF!</definedName>
    <definedName name="ITEM7.6">[144]APU!$E$7894</definedName>
    <definedName name="ITEM7.7">[144]APU!$E$7955</definedName>
    <definedName name="ITEM7.8">[144]APU!$E$8016</definedName>
    <definedName name="ITEM7.9">[144]APU!$E$8077</definedName>
    <definedName name="ITEM704" localSheetId="1">#REF!</definedName>
    <definedName name="ITEM704">#REF!</definedName>
    <definedName name="ITEM720" localSheetId="1">#REF!</definedName>
    <definedName name="ITEM720">#REF!</definedName>
    <definedName name="ITEM800" localSheetId="1">#REF!</definedName>
    <definedName name="ITEM800">#REF!</definedName>
    <definedName name="ITEM900" localSheetId="1">#REF!</definedName>
    <definedName name="ITEM900">#REF!</definedName>
    <definedName name="ItemCodos" localSheetId="1">#REF!</definedName>
    <definedName name="ItemCodos">#REF!</definedName>
    <definedName name="ITEMS">'[83]ITEMS RESUMIDOS'!$A$2:$A$34</definedName>
    <definedName name="ITEMS2">'[211]ITEMS(2)'!$A$13:$CE$777</definedName>
    <definedName name="ITEMS3" localSheetId="1">#REF!</definedName>
    <definedName name="ITEMS3">#REF!</definedName>
    <definedName name="ITEMSRESUMEN">'[83]ITEMS RESUMIDOS'!$A$2:$D$34</definedName>
    <definedName name="ITEN320" localSheetId="1">#REF!</definedName>
    <definedName name="ITEN320">#REF!</definedName>
    <definedName name="ITER" localSheetId="1">#REF!</definedName>
    <definedName name="ITER">#REF!</definedName>
    <definedName name="ITER2" localSheetId="1">#REF!</definedName>
    <definedName name="ITER2">#REF!</definedName>
    <definedName name="Iterar" localSheetId="1">#REF!</definedName>
    <definedName name="Iterar">#REF!</definedName>
    <definedName name="iua">[102]PRESUPUESTOS!$R$5</definedName>
    <definedName name="IV" localSheetId="1">#REF!</definedName>
    <definedName name="IV">#REF!</definedName>
    <definedName name="iva" localSheetId="1">#REF!</definedName>
    <definedName name="iva">#REF!</definedName>
    <definedName name="IvaSUtl" localSheetId="1">#REF!</definedName>
    <definedName name="IvaSUtl">#REF!</definedName>
    <definedName name="iyi7y">[143]RECURSOS!$A$3:$I$478</definedName>
    <definedName name="j" localSheetId="1">#REF!</definedName>
    <definedName name="j">#REF!</definedName>
    <definedName name="Ja" localSheetId="1">#REF!</definedName>
    <definedName name="Ja">#REF!</definedName>
    <definedName name="ja8fstyvg" localSheetId="1">#REF!</definedName>
    <definedName name="ja8fstyvg">#REF!</definedName>
    <definedName name="JACK_RYAN" localSheetId="1">#REF!</definedName>
    <definedName name="JACK_RYAN">#REF!</definedName>
    <definedName name="jan02a" localSheetId="1">#REF!</definedName>
    <definedName name="jan02a">#REF!</definedName>
    <definedName name="Jb" localSheetId="1">#REF!</definedName>
    <definedName name="Jb">#REF!</definedName>
    <definedName name="Jc" localSheetId="1">#REF!</definedName>
    <definedName name="Jc">#REF!</definedName>
    <definedName name="Jd" localSheetId="1">#REF!</definedName>
    <definedName name="Jd">#REF!</definedName>
    <definedName name="jdC">'[36]Estructuras Concreto'!$D$198</definedName>
    <definedName name="jdfjkd" localSheetId="1">#REF!</definedName>
    <definedName name="jdfjkd">#REF!</definedName>
    <definedName name="Je" localSheetId="1">#REF!</definedName>
    <definedName name="Je">#REF!</definedName>
    <definedName name="Jf" localSheetId="1">#REF!</definedName>
    <definedName name="Jf">#REF!</definedName>
    <definedName name="JGA" localSheetId="1">'[9]Gabinetes ctrol, prot. y med. '!#REF!</definedName>
    <definedName name="JGA">'[9]Gabinetes ctrol, prot. y med. '!#REF!</definedName>
    <definedName name="jh" localSheetId="1">#REF!</definedName>
    <definedName name="jh">#REF!</definedName>
    <definedName name="jhhhh" hidden="1">{#N/A,#N/A,FALSE,"CCTV"}</definedName>
    <definedName name="jhjhjku">[191]RECURSOS!$A$3:$G$495</definedName>
    <definedName name="jj" localSheetId="1">#REF!</definedName>
    <definedName name="jj">#REF!</definedName>
    <definedName name="jjj" localSheetId="1">#REF!</definedName>
    <definedName name="jjj">#REF!</definedName>
    <definedName name="jjjjjjjjjjjjjjj" localSheetId="1">#REF!</definedName>
    <definedName name="jjjjjjjjjjjjjjj">#REF!</definedName>
    <definedName name="jk" localSheetId="1">#REF!</definedName>
    <definedName name="jk">#REF!</definedName>
    <definedName name="jkjh" localSheetId="1">#REF!</definedName>
    <definedName name="jkjh">#REF!</definedName>
    <definedName name="jklj" localSheetId="1" hidden="1">#REF!</definedName>
    <definedName name="jklj" hidden="1">#REF!</definedName>
    <definedName name="jn" localSheetId="1">#REF!</definedName>
    <definedName name="jn">#REF!</definedName>
    <definedName name="jñ" localSheetId="1">#REF!</definedName>
    <definedName name="jñ">#REF!</definedName>
    <definedName name="jo" localSheetId="1">#REF!</definedName>
    <definedName name="jo">#REF!</definedName>
    <definedName name="Job_number" localSheetId="1">#REF!</definedName>
    <definedName name="Job_number">#REF!</definedName>
    <definedName name="JobNo" localSheetId="1">#REF!</definedName>
    <definedName name="JobNo">#REF!</definedName>
    <definedName name="JOHNNY" localSheetId="1">OBRA!ERR</definedName>
    <definedName name="JOHNNY">[0]!ERR</definedName>
    <definedName name="JOIS" localSheetId="1">#REF!</definedName>
    <definedName name="JOIS">#REF!</definedName>
    <definedName name="JOS" localSheetId="1">#REF!</definedName>
    <definedName name="JOS">#REF!</definedName>
    <definedName name="jose" localSheetId="1">#REF!</definedName>
    <definedName name="jose">#REF!</definedName>
    <definedName name="jt" localSheetId="1">#REF!</definedName>
    <definedName name="jt">#REF!</definedName>
    <definedName name="jui" localSheetId="1">#REF!</definedName>
    <definedName name="jui">#REF!</definedName>
    <definedName name="jul00" localSheetId="1">[22]Dólar!#REF!</definedName>
    <definedName name="jul00">[22]Dólar!#REF!</definedName>
    <definedName name="JulAgo">'[151]Jul-Ago'!$A$12:$H$29</definedName>
    <definedName name="JulAgo_C">'[212]Jul-Ago'!$A$30:$H$45</definedName>
    <definedName name="jun" localSheetId="1">#REF!</definedName>
    <definedName name="jun">#REF!</definedName>
    <definedName name="jun00" localSheetId="1">[22]Dólar!#REF!</definedName>
    <definedName name="jun00">[22]Dólar!#REF!</definedName>
    <definedName name="JUNE3" localSheetId="1">#REF!</definedName>
    <definedName name="JUNE3">#REF!</definedName>
    <definedName name="junebs" localSheetId="1">#REF!</definedName>
    <definedName name="junebs">#REF!</definedName>
    <definedName name="juneint" localSheetId="1">#REF!</definedName>
    <definedName name="juneint">#REF!</definedName>
    <definedName name="juneint1" localSheetId="1">#REF!</definedName>
    <definedName name="juneint1">#REF!</definedName>
    <definedName name="juneint2" localSheetId="1">#REF!</definedName>
    <definedName name="juneint2">#REF!</definedName>
    <definedName name="JUNEINT3" localSheetId="1">#REF!</definedName>
    <definedName name="JUNEINT3">#REF!</definedName>
    <definedName name="juy" localSheetId="1">#REF!</definedName>
    <definedName name="juy">#REF!</definedName>
    <definedName name="K" localSheetId="1">#REF!</definedName>
    <definedName name="K">#REF!</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aren">'[138]2008 Capital Budget'!$E$2:$E$171,'[138]2008 Capital Budget'!$E$171:$E$172</definedName>
    <definedName name="kghlgh" hidden="1">{#N/A,#N/A,FALSE,"CCTV"}</definedName>
    <definedName name="KIJI">[136]RECURSOS!$A$2:$C$476</definedName>
    <definedName name="kio" localSheetId="1">#REF!</definedName>
    <definedName name="kio">#REF!</definedName>
    <definedName name="kip" localSheetId="1">#REF!</definedName>
    <definedName name="kip">#REF!</definedName>
    <definedName name="KitCarretera" localSheetId="1">#REF!</definedName>
    <definedName name="KitCarretera">#REF!</definedName>
    <definedName name="KitCarreteraCostos" localSheetId="1">#REF!</definedName>
    <definedName name="KitCarreteraCostos">#REF!</definedName>
    <definedName name="kiulil" hidden="1">{#N/A,#N/A,FALSE,"CCTV"}</definedName>
    <definedName name="Kiunga_Elec">[178]Inputs!$J$26</definedName>
    <definedName name="kj" localSheetId="1" hidden="1">#REF!</definedName>
    <definedName name="kj" hidden="1">#REF!</definedName>
    <definedName name="KJH" localSheetId="1">#REF!</definedName>
    <definedName name="KJH">#REF!</definedName>
    <definedName name="KJhiuhbsdfhbhb" localSheetId="1">#REF!</definedName>
    <definedName name="KJhiuhbsdfhbhb">#REF!</definedName>
    <definedName name="kjhlh" hidden="1">{#N/A,#N/A,FALSE,"CCTV"}</definedName>
    <definedName name="kjhljhk" hidden="1">{#N/A,#N/A,FALSE,"CCTV"}</definedName>
    <definedName name="kjkjk" localSheetId="1">#REF!</definedName>
    <definedName name="kjkjk">#REF!</definedName>
    <definedName name="KJKK">[143]RECURSOS!$A$3:$I$478</definedName>
    <definedName name="kjljkl" localSheetId="1">#REF!</definedName>
    <definedName name="kjljkl">#REF!</definedName>
    <definedName name="kk" localSheetId="1">#REF!</definedName>
    <definedName name="kk">#REF!</definedName>
    <definedName name="kkk">[213]UUCC!$G$1</definedName>
    <definedName name="kkkk" localSheetId="1">#REF!</definedName>
    <definedName name="kkkk">#REF!</definedName>
    <definedName name="kkkkkkk" localSheetId="1">#REF!</definedName>
    <definedName name="kkkkkkk">#REF!</definedName>
    <definedName name="kkkkkkkk" localSheetId="1">#REF!</definedName>
    <definedName name="kkkkkkkk">#REF!</definedName>
    <definedName name="kkkkkkkkkkk" localSheetId="1">#REF!</definedName>
    <definedName name="kkkkkkkkkkk">#REF!</definedName>
    <definedName name="kl" localSheetId="1">#REF!</definedName>
    <definedName name="kl">#REF!</definedName>
    <definedName name="klllk">[143]RECURSOS!$A$3:$I$478</definedName>
    <definedName name="kñy" localSheetId="1">#REF!</definedName>
    <definedName name="kñy">#REF!</definedName>
    <definedName name="KO" localSheetId="1" hidden="1">#REF!</definedName>
    <definedName name="KO" hidden="1">#REF!</definedName>
    <definedName name="kojuyv">[175]RECURSOS!$A$2:$C$476</definedName>
    <definedName name="KTES_AL" localSheetId="1">#REF!</definedName>
    <definedName name="KTES_AL">#REF!</definedName>
    <definedName name="KU" localSheetId="1">#REF!</definedName>
    <definedName name="KU">#REF!</definedName>
    <definedName name="kuh" localSheetId="1">#REF!</definedName>
    <definedName name="kuh">#REF!</definedName>
    <definedName name="kuy" localSheetId="1">#REF!</definedName>
    <definedName name="kuy">#REF!</definedName>
    <definedName name="L">[214]RESUMEN!$D$43</definedName>
    <definedName name="L.CARCAMO" localSheetId="1">#REF!</definedName>
    <definedName name="L.CARCAMO">#REF!</definedName>
    <definedName name="L.CIL" localSheetId="1">#REF!</definedName>
    <definedName name="L.CIL">#REF!</definedName>
    <definedName name="L_" localSheetId="1">#REF!</definedName>
    <definedName name="L_">#REF!</definedName>
    <definedName name="L_TUB" localSheetId="1">#REF!</definedName>
    <definedName name="L_TUB">#REF!</definedName>
    <definedName name="L1A1" localSheetId="1">OBRA!ERR</definedName>
    <definedName name="L1A1">[0]!ERR</definedName>
    <definedName name="L220TT" localSheetId="1">'[43]Estructuras Concreto'!#REF!</definedName>
    <definedName name="L220TT">'[43]Estructuras Concreto'!#REF!</definedName>
    <definedName name="L60PR" localSheetId="1">'[43]Estructuras Concreto'!#REF!</definedName>
    <definedName name="L60PR">'[43]Estructuras Concreto'!#REF!</definedName>
    <definedName name="L60TT" localSheetId="1">'[43]Estructuras Concreto'!#REF!</definedName>
    <definedName name="L60TT">'[43]Estructuras Concreto'!#REF!</definedName>
    <definedName name="La" localSheetId="1">#REF!</definedName>
    <definedName name="La">#REF!</definedName>
    <definedName name="labor" localSheetId="1">#REF!</definedName>
    <definedName name="labor">#REF!</definedName>
    <definedName name="Labour">[133]Constants!$B$10</definedName>
    <definedName name="LAD">'[36]Obras preliminares'!$D$2</definedName>
    <definedName name="LAG">'[36]Obras preliminares'!$D$10</definedName>
    <definedName name="LAL">'[36]Obras preliminares'!$D$6</definedName>
    <definedName name="LARGUE">[103]BASE!$D$394</definedName>
    <definedName name="lasd" localSheetId="1">#REF!</definedName>
    <definedName name="lasd">#REF!</definedName>
    <definedName name="LAST" localSheetId="1">#REF!</definedName>
    <definedName name="LAST">#REF!</definedName>
    <definedName name="Lb" localSheetId="1">#REF!</definedName>
    <definedName name="Lb">#REF!</definedName>
    <definedName name="LbT">'[36]Estructuras Concreto'!$D$147</definedName>
    <definedName name="lbv" localSheetId="1">#REF!</definedName>
    <definedName name="lbv">#REF!</definedName>
    <definedName name="LcC">'[36]Estructuras Concreto'!$D$191</definedName>
    <definedName name="LCOLC">'[36]Estructuras Concreto'!$D$332</definedName>
    <definedName name="LcT">'[36]Estructuras Concreto'!$D$136</definedName>
    <definedName name="LcTc">'[36]Estructuras Concreto'!$D$175</definedName>
    <definedName name="LcTP" localSheetId="1">#REF!</definedName>
    <definedName name="LcTP">#REF!</definedName>
    <definedName name="LcTZ" localSheetId="1">'[36]Estructuras Concreto'!#REF!</definedName>
    <definedName name="LcTZ">'[36]Estructuras Concreto'!#REF!</definedName>
    <definedName name="Ld" localSheetId="1">#REF!</definedName>
    <definedName name="Ld">#REF!</definedName>
    <definedName name="Le" localSheetId="1">#REF!</definedName>
    <definedName name="Le">#REF!</definedName>
    <definedName name="Leader" localSheetId="1">'[58]INGRESOS - COP'!#REF!</definedName>
    <definedName name="Leader">'[58]INGRESOS - COP'!#REF!</definedName>
    <definedName name="Left_Header" localSheetId="1" hidden="1">#REF!</definedName>
    <definedName name="Left_Header" hidden="1">#REF!</definedName>
    <definedName name="Leh">[146]Ins_EH!$B$2:$B$15</definedName>
    <definedName name="LETRA" localSheetId="1">#REF!</definedName>
    <definedName name="LETRA">#REF!</definedName>
    <definedName name="LETRAS" localSheetId="1">#REF!</definedName>
    <definedName name="LETRAS">#REF!</definedName>
    <definedName name="level" localSheetId="1">#REF!</definedName>
    <definedName name="level">#REF!</definedName>
    <definedName name="Lf" localSheetId="1">#REF!</definedName>
    <definedName name="Lf">#REF!</definedName>
    <definedName name="LFAB">[146]Print!$Y$2:$Y$17</definedName>
    <definedName name="Lh" localSheetId="1">#REF!</definedName>
    <definedName name="Lh">#REF!</definedName>
    <definedName name="Li" localSheetId="1">#REF!</definedName>
    <definedName name="Li">#REF!</definedName>
    <definedName name="LI60kv" localSheetId="1">'[43]Estructuras Concreto'!#REF!</definedName>
    <definedName name="LI60kv">'[43]Estructuras Concreto'!#REF!</definedName>
    <definedName name="lia" localSheetId="1">#REF!</definedName>
    <definedName name="lia">#REF!</definedName>
    <definedName name="LiB" localSheetId="1">#REF!</definedName>
    <definedName name="LiB">#REF!</definedName>
    <definedName name="libor">'[215]S Gles'!$C$20:$Z$20</definedName>
    <definedName name="libro">'[215]S Gles'!$C$20:$Z$20</definedName>
    <definedName name="LICITACION" localSheetId="1">#REF!</definedName>
    <definedName name="LICITACION">#REF!</definedName>
    <definedName name="LIGBOQ" localSheetId="1">#REF!</definedName>
    <definedName name="LIGBOQ">#REF!</definedName>
    <definedName name="LIGGARDE" localSheetId="1">#REF!</definedName>
    <definedName name="LIGGARDE">#REF!</definedName>
    <definedName name="LIGRECAP" localSheetId="1">#REF!</definedName>
    <definedName name="LIGRECAP">#REF!</definedName>
    <definedName name="LIGTITRE" localSheetId="1">#REF!</definedName>
    <definedName name="LIGTITRE">#REF!</definedName>
    <definedName name="LIJOIJOI" localSheetId="1">#REF!</definedName>
    <definedName name="LIJOIJOI">#REF!</definedName>
    <definedName name="limcount" hidden="1">1</definedName>
    <definedName name="LiMo">[146]Ins_MO!$B$2:$B$34</definedName>
    <definedName name="LIMP" localSheetId="1">#REF!</definedName>
    <definedName name="LIMP">#REF!</definedName>
    <definedName name="LIMPIO" localSheetId="1">#REF!</definedName>
    <definedName name="LIMPIO">#REF!</definedName>
    <definedName name="LIN">'[36]Estructuras Concreto'!$D$70</definedName>
    <definedName name="LINA" localSheetId="1">#REF!</definedName>
    <definedName name="LINA">#REF!</definedName>
    <definedName name="LINE1" localSheetId="1">#REF!</definedName>
    <definedName name="LINE1">#REF!</definedName>
    <definedName name="LineaPresup" localSheetId="1">#REF!</definedName>
    <definedName name="LineaPresup">#REF!</definedName>
    <definedName name="Liner_Bolts">'[178]Fixed Plant Maintenance'!$C$12:$AA$32</definedName>
    <definedName name="Liquor.SG" localSheetId="1">#REF!</definedName>
    <definedName name="Liquor.SG">#REF!</definedName>
    <definedName name="LisaCodSAO" localSheetId="1">#REF!</definedName>
    <definedName name="LisaCodSAO">#REF!</definedName>
    <definedName name="LIST" localSheetId="1">#REF!</definedName>
    <definedName name="LIST">#REF!</definedName>
    <definedName name="List_cuadrillas" localSheetId="1">#REF!</definedName>
    <definedName name="List_cuadrillas">#REF!</definedName>
    <definedName name="List_Pr" localSheetId="1">#REF!</definedName>
    <definedName name="List_Pr">#REF!</definedName>
    <definedName name="List001" localSheetId="1">#REF!</definedName>
    <definedName name="List001">#REF!</definedName>
    <definedName name="List100" localSheetId="1">#REF!</definedName>
    <definedName name="List100">#REF!</definedName>
    <definedName name="List200" localSheetId="1">#REF!</definedName>
    <definedName name="List200">#REF!</definedName>
    <definedName name="List300" localSheetId="1">#REF!</definedName>
    <definedName name="List300">#REF!</definedName>
    <definedName name="List400" localSheetId="1">#REF!</definedName>
    <definedName name="List400">#REF!</definedName>
    <definedName name="List500" localSheetId="1">#REF!</definedName>
    <definedName name="List500">#REF!</definedName>
    <definedName name="List600" localSheetId="1">#REF!</definedName>
    <definedName name="List600">#REF!</definedName>
    <definedName name="List6000" localSheetId="1">#REF!</definedName>
    <definedName name="List6000">#REF!</definedName>
    <definedName name="list702" localSheetId="1">#REF!</definedName>
    <definedName name="list702">#REF!</definedName>
    <definedName name="list800" localSheetId="1">#REF!</definedName>
    <definedName name="list800">#REF!</definedName>
    <definedName name="list820" localSheetId="1">#REF!</definedName>
    <definedName name="list820">#REF!</definedName>
    <definedName name="list830" localSheetId="1">#REF!</definedName>
    <definedName name="list830">#REF!</definedName>
    <definedName name="list840" localSheetId="1">#REF!</definedName>
    <definedName name="list840">#REF!</definedName>
    <definedName name="list850" localSheetId="1">#REF!</definedName>
    <definedName name="list850">#REF!</definedName>
    <definedName name="list860" localSheetId="1">#REF!</definedName>
    <definedName name="list860">#REF!</definedName>
    <definedName name="list870" localSheetId="1">#REF!</definedName>
    <definedName name="list870">#REF!</definedName>
    <definedName name="list875" localSheetId="1">#REF!</definedName>
    <definedName name="list875">#REF!</definedName>
    <definedName name="list880" localSheetId="1">#REF!</definedName>
    <definedName name="list880">#REF!</definedName>
    <definedName name="list882" localSheetId="1">#REF!</definedName>
    <definedName name="list882">#REF!</definedName>
    <definedName name="list885" localSheetId="1">#REF!</definedName>
    <definedName name="list885">#REF!</definedName>
    <definedName name="list888" localSheetId="1">#REF!</definedName>
    <definedName name="list888">#REF!</definedName>
    <definedName name="list890" localSheetId="1">#REF!</definedName>
    <definedName name="list890">#REF!</definedName>
    <definedName name="list895" localSheetId="1">#REF!</definedName>
    <definedName name="list895">#REF!</definedName>
    <definedName name="lista" localSheetId="1">#REF!</definedName>
    <definedName name="lista">#REF!</definedName>
    <definedName name="Lista_Mater" localSheetId="1">#REF!</definedName>
    <definedName name="Lista_Mater">#REF!</definedName>
    <definedName name="Lista_MO" localSheetId="1">#REF!</definedName>
    <definedName name="Lista_MO">#REF!</definedName>
    <definedName name="Lista01" localSheetId="1">#REF!</definedName>
    <definedName name="Lista01">#REF!</definedName>
    <definedName name="Lista02" localSheetId="1">#REF!</definedName>
    <definedName name="Lista02">#REF!</definedName>
    <definedName name="Lista03" localSheetId="1">#REF!</definedName>
    <definedName name="Lista03">#REF!</definedName>
    <definedName name="Lista04" localSheetId="1">#REF!</definedName>
    <definedName name="Lista04">#REF!</definedName>
    <definedName name="LISTA2">'[216]LISTA DE PRECIOS'!$A$4:$A$26</definedName>
    <definedName name="lista3">[217]Hoja2!$C$2:$C$5</definedName>
    <definedName name="Listacanti" localSheetId="1">#REF!</definedName>
    <definedName name="Listacanti">#REF!</definedName>
    <definedName name="ListaCantidad" localSheetId="1">#REF!</definedName>
    <definedName name="ListaCantidad">#REF!</definedName>
    <definedName name="Listado">#N/A</definedName>
    <definedName name="ListaItem" localSheetId="1">#REF!</definedName>
    <definedName name="ListaItem">#REF!</definedName>
    <definedName name="listaprecios" localSheetId="1">#REF!</definedName>
    <definedName name="listaprecios">#REF!</definedName>
    <definedName name="ListaUni">[217]TOTALES!$D$7:$D$654</definedName>
    <definedName name="LISTON">[103]BASE!$D$395</definedName>
    <definedName name="Lj" localSheetId="1">#REF!</definedName>
    <definedName name="Lj">#REF!</definedName>
    <definedName name="Lk" localSheetId="1">#REF!</definedName>
    <definedName name="Lk">#REF!</definedName>
    <definedName name="lkjk">[191]RECURSOS!$A$3:$G$495</definedName>
    <definedName name="lkkl" localSheetId="1">#REF!</definedName>
    <definedName name="lkkl">#REF!</definedName>
    <definedName name="lklhlkjl" hidden="1">{#N/A,#N/A,FALSE,"CCTV"}</definedName>
    <definedName name="ll" localSheetId="1">#REF!</definedName>
    <definedName name="ll">#REF!</definedName>
    <definedName name="LLAC12">[34]BASE!$D$376</definedName>
    <definedName name="LLANTAS" localSheetId="1">#REF!</definedName>
    <definedName name="LLANTAS">#REF!</definedName>
    <definedName name="LLAP12">[34]BASE!$D$375</definedName>
    <definedName name="LLC_north_perc">50</definedName>
    <definedName name="LLC_south_perc">100</definedName>
    <definedName name="lll" localSheetId="1">#REF!</definedName>
    <definedName name="lll">#REF!</definedName>
    <definedName name="llll" localSheetId="1">#REF!</definedName>
    <definedName name="llll">#REF!</definedName>
    <definedName name="LLLLL" localSheetId="1">#REF!</definedName>
    <definedName name="LLLLL">#REF!</definedName>
    <definedName name="lllllllllll" localSheetId="1">#REF!</definedName>
    <definedName name="lllllllllll">#REF!</definedName>
    <definedName name="LLt" localSheetId="1">#REF!</definedName>
    <definedName name="LLt">#REF!</definedName>
    <definedName name="LLUVIA" localSheetId="1">#REF!</definedName>
    <definedName name="LLUVIA">#REF!</definedName>
    <definedName name="LM" localSheetId="1">#REF!</definedName>
    <definedName name="LM">#REF!</definedName>
    <definedName name="LM369582_1">"#n"/"a"</definedName>
    <definedName name="LM369582_10">"#n"/"a"</definedName>
    <definedName name="LM369582_2">"#n"/"a"</definedName>
    <definedName name="LM369582_3">"#n"/"a"</definedName>
    <definedName name="LM369582_4">"#n"/"a"</definedName>
    <definedName name="LM369582_5">"#n"/"a"</definedName>
    <definedName name="LM369582_6">"#n"/"a"</definedName>
    <definedName name="LM369582_7">"#n"/"a"</definedName>
    <definedName name="LM369582_8">"#n"/"a"</definedName>
    <definedName name="LM369582_9">"#n"/"a"</definedName>
    <definedName name="Lmat">[218]Ins_Mat!$B$2:$B$138</definedName>
    <definedName name="lmf" localSheetId="1">'[219]BASE DE DATOS ORIG'!#REF!</definedName>
    <definedName name="lmf">'[219]BASE DE DATOS ORIG'!#REF!</definedName>
    <definedName name="LMO">[220]MO!$A$2:$A$188</definedName>
    <definedName name="Ln" localSheetId="1">#REF!</definedName>
    <definedName name="Ln">#REF!</definedName>
    <definedName name="LngCantVehic" localSheetId="1">#REF!</definedName>
    <definedName name="LngCantVehic">#REF!</definedName>
    <definedName name="LngKilometrajeAnno" localSheetId="1">#REF!</definedName>
    <definedName name="LngKilometrajeAnno">#REF!</definedName>
    <definedName name="LngKilometrajeAno" localSheetId="1">#REF!</definedName>
    <definedName name="LngKilometrajeAno">#REF!</definedName>
    <definedName name="LngNumPeriodosGracia" localSheetId="1">#REF!</definedName>
    <definedName name="LngNumPeriodosGracia">#REF!</definedName>
    <definedName name="LngPickupKilometros" localSheetId="1">#REF!</definedName>
    <definedName name="LngPickupKilometros">#REF!</definedName>
    <definedName name="LngPlazoRenting" localSheetId="1">#REF!</definedName>
    <definedName name="LngPlazoRenting">#REF!</definedName>
    <definedName name="LngTiempoDepreciarMeses" localSheetId="1">#REF!</definedName>
    <definedName name="LngTiempoDepreciarMeses">#REF!</definedName>
    <definedName name="Lñ" localSheetId="1">#REF!</definedName>
    <definedName name="Lñ">#REF!</definedName>
    <definedName name="LÑP" localSheetId="1">#REF!</definedName>
    <definedName name="LÑP">#REF!</definedName>
    <definedName name="Lo" localSheetId="1">#REF!</definedName>
    <definedName name="Lo">#REF!</definedName>
    <definedName name="LOCA" localSheetId="9">[221]!absc</definedName>
    <definedName name="LOCA" localSheetId="10">[221]!absc</definedName>
    <definedName name="LOCA" localSheetId="11">[221]!absc</definedName>
    <definedName name="LOCA" localSheetId="12">[221]!absc</definedName>
    <definedName name="LOCA" localSheetId="5">[221]!absc</definedName>
    <definedName name="LOCA" localSheetId="1">[221]!absc</definedName>
    <definedName name="LOCA">[221]!absc</definedName>
    <definedName name="LOCA1" localSheetId="9">[222]!absc</definedName>
    <definedName name="LOCA1" localSheetId="10">[222]!absc</definedName>
    <definedName name="LOCA1" localSheetId="11">[222]!absc</definedName>
    <definedName name="LOCA1" localSheetId="12">[222]!absc</definedName>
    <definedName name="LOCA1" localSheetId="5">[222]!absc</definedName>
    <definedName name="LOCA1" localSheetId="1">[222]!absc</definedName>
    <definedName name="LOCA1">[222]!absc</definedName>
    <definedName name="Localidad">'[223]SECCIÓN I - PROPONENTE'!$XEZ$1:$XEZ$20</definedName>
    <definedName name="LOCALIZACION" localSheetId="1">#REF!</definedName>
    <definedName name="LOCALIZACION">#REF!</definedName>
    <definedName name="LOCALIZACION_1">"#n"/"a"</definedName>
    <definedName name="LOCALIZACION_10">"#n"/"a"</definedName>
    <definedName name="LOCALIZACION_2">"#n"/"a"</definedName>
    <definedName name="LOCALIZACION_3">"#n"/"a"</definedName>
    <definedName name="LOCALIZACION_4">"#n"/"a"</definedName>
    <definedName name="LOCALIZACION_5">"#n"/"a"</definedName>
    <definedName name="LOCALIZACION_6">"#n"/"a"</definedName>
    <definedName name="LOCALIZACION_7">"#n"/"a"</definedName>
    <definedName name="LOCALIZACION_8">"#n"/"a"</definedName>
    <definedName name="LOCALIZACION_9">"#n"/"a"</definedName>
    <definedName name="LOCALIZACIÓN_Y_REPLANTEO._ESTRUCTURAS" localSheetId="1">[224]INDICE!#REF!</definedName>
    <definedName name="LOCALIZACIÓN_Y_REPLANTEO._ESTRUCTURAS">[224]INDICE!#REF!</definedName>
    <definedName name="location">'[138]REF - Listas'!$B$41:$B$47</definedName>
    <definedName name="location1" localSheetId="1">#REF!</definedName>
    <definedName name="location1">#REF!</definedName>
    <definedName name="logLiquida" localSheetId="1">#REF!</definedName>
    <definedName name="logLiquida">#REF!</definedName>
    <definedName name="LOGO" localSheetId="1">OBRA!ERR</definedName>
    <definedName name="LOGO">[0]!ERR</definedName>
    <definedName name="LOI" localSheetId="1">#REF!</definedName>
    <definedName name="LOI">#REF!</definedName>
    <definedName name="LOLA" localSheetId="1">#REF!</definedName>
    <definedName name="LOLA">#REF!</definedName>
    <definedName name="LONG" localSheetId="1">#REF!</definedName>
    <definedName name="LONG">#REF!</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OPE" localSheetId="1">#REF!</definedName>
    <definedName name="LOPE">#REF!</definedName>
    <definedName name="louujhvh" localSheetId="1">#REF!</definedName>
    <definedName name="louujhvh">#REF!</definedName>
    <definedName name="Lp" localSheetId="1">#REF!</definedName>
    <definedName name="Lp">#REF!</definedName>
    <definedName name="LPISOC">'[36]Estructuras Concreto'!$D$348</definedName>
    <definedName name="LPOR" localSheetId="1">#REF!</definedName>
    <definedName name="LPOR">#REF!</definedName>
    <definedName name="LPOR2">'[36]Estructuras Concreto'!$D$270</definedName>
    <definedName name="LPOR3">'[36]Estructuras Concreto'!$D$393</definedName>
    <definedName name="LPTC60" localSheetId="1">'[43]Estructuras Concreto'!#REF!</definedName>
    <definedName name="LPTC60">'[43]Estructuras Concreto'!#REF!</definedName>
    <definedName name="Lq" localSheetId="1">#REF!</definedName>
    <definedName name="Lq">#REF!</definedName>
    <definedName name="Lr" localSheetId="1">#REF!</definedName>
    <definedName name="Lr">#REF!</definedName>
    <definedName name="Ls" localSheetId="1">#REF!</definedName>
    <definedName name="Ls">#REF!</definedName>
    <definedName name="LS60kv" localSheetId="1">'[43]Estructuras Concreto'!#REF!</definedName>
    <definedName name="LS60kv">'[43]Estructuras Concreto'!#REF!</definedName>
    <definedName name="LSEC">'[36]Estructuras Concreto'!$D$81</definedName>
    <definedName name="Lt" localSheetId="1">#REF!</definedName>
    <definedName name="Lt">#REF!</definedName>
    <definedName name="LTC">'[36]Estructuras Concreto'!$D$103</definedName>
    <definedName name="ltemp">'[225]Lista Base'!$A$4:$K$823</definedName>
    <definedName name="LTO" localSheetId="1">#REF!</definedName>
    <definedName name="LTO">#REF!</definedName>
    <definedName name="LTP" localSheetId="1">#REF!</definedName>
    <definedName name="LTP">#REF!</definedName>
    <definedName name="Ltr">[146]Ins_TR!$B$2:$B$12</definedName>
    <definedName name="LTT">'[36]Estructuras Concreto'!$D$36</definedName>
    <definedName name="Lu" localSheetId="1">#REF!</definedName>
    <definedName name="Lu">#REF!</definedName>
    <definedName name="LubeCostOutput" localSheetId="1">#REF!</definedName>
    <definedName name="LubeCostOutput">#REF!</definedName>
    <definedName name="LUBRI">[34]BASE!$D$365</definedName>
    <definedName name="Lubricante" localSheetId="1">'[226]MATER Y MO'!#REF!</definedName>
    <definedName name="Lubricante">'[226]MATER Y MO'!#REF!</definedName>
    <definedName name="Luis" localSheetId="1">OBRA!ERR</definedName>
    <definedName name="Luis">[0]!ERR</definedName>
    <definedName name="lunch" localSheetId="1">#REF!</definedName>
    <definedName name="lunch">#REF!</definedName>
    <definedName name="LUPVC" localSheetId="1">#REF!</definedName>
    <definedName name="LUPVC">#REF!</definedName>
    <definedName name="LUPVC_">[64]BASE!$D$76</definedName>
    <definedName name="LUPVT">[34]BASE!$D$78</definedName>
    <definedName name="luz" localSheetId="1">#REF!</definedName>
    <definedName name="luz">#REF!</definedName>
    <definedName name="LV">'[36]Obras preliminares'!$D$15</definedName>
    <definedName name="LV.1" localSheetId="1">#REF!</definedName>
    <definedName name="LV.1">#REF!</definedName>
    <definedName name="LV_1">#N/A</definedName>
    <definedName name="LV2C" localSheetId="1">#REF!</definedName>
    <definedName name="LV2C">#REF!</definedName>
    <definedName name="LVAC">'[36]Estructuras Concreto'!$D$344</definedName>
    <definedName name="LVC">'[36]Estructuras Concreto'!$D$345</definedName>
    <definedName name="LvcT">'[36]Estructuras Concreto'!$D$182</definedName>
    <definedName name="LvT">'[36]Estructuras Concreto'!$D$149</definedName>
    <definedName name="LvTZ" localSheetId="1">'[36]Estructuras Concreto'!#REF!</definedName>
    <definedName name="LvTZ">'[36]Estructuras Concreto'!#REF!</definedName>
    <definedName name="Lw">[174]Cálculo!$B$130</definedName>
    <definedName name="LWSALES" localSheetId="1">#REF!</definedName>
    <definedName name="LWSALES">#REF!</definedName>
    <definedName name="LYBin" localSheetId="1">#REF!</definedName>
    <definedName name="LYBin">#REF!</definedName>
    <definedName name="LYHolds" localSheetId="1">#REF!</definedName>
    <definedName name="LYHolds">#REF!</definedName>
    <definedName name="LYNet" localSheetId="1">#REF!</definedName>
    <definedName name="LYNet">#REF!</definedName>
    <definedName name="LYoos" localSheetId="1">#REF!</definedName>
    <definedName name="LYoos">#REF!</definedName>
    <definedName name="LYReselects" localSheetId="1">#REF!</definedName>
    <definedName name="LYReselects">#REF!</definedName>
    <definedName name="LYReturns" localSheetId="1">#REF!</definedName>
    <definedName name="LYReturns">#REF!</definedName>
    <definedName name="LYSales" localSheetId="1">#REF!</definedName>
    <definedName name="LYSales">#REF!</definedName>
    <definedName name="LYTotal" localSheetId="1">#REF!</definedName>
    <definedName name="LYTotal">#REF!</definedName>
    <definedName name="Lz" localSheetId="1">#REF!</definedName>
    <definedName name="Lz">#REF!</definedName>
    <definedName name="LZC">'[36]Estructuras Concreto'!$D$337</definedName>
    <definedName name="M">[214]RESUMEN!$D$61</definedName>
    <definedName name="M_A_L_G_A">#N/A</definedName>
    <definedName name="M_L_N_G">#N/A</definedName>
    <definedName name="M_P_D_P">#N/A</definedName>
    <definedName name="M120K" localSheetId="1">#REF!</definedName>
    <definedName name="M120K">#REF!</definedName>
    <definedName name="M240K" localSheetId="1">#REF!</definedName>
    <definedName name="M240K">#REF!</definedName>
    <definedName name="M280K" localSheetId="1">#REF!</definedName>
    <definedName name="M280K">#REF!</definedName>
    <definedName name="Ma" localSheetId="1">#REF!</definedName>
    <definedName name="Ma">#REF!</definedName>
    <definedName name="mac" localSheetId="1">#REF!</definedName>
    <definedName name="mac">#REF!</definedName>
    <definedName name="MACRO" localSheetId="1">#REF!</definedName>
    <definedName name="MACRO">#REF!</definedName>
    <definedName name="Macro11" localSheetId="1">#REF!</definedName>
    <definedName name="Macro11">#REF!</definedName>
    <definedName name="MACROMEDIDORES" localSheetId="1">#REF!</definedName>
    <definedName name="MACROMEDIDORES">#REF!</definedName>
    <definedName name="MADCJ" localSheetId="1">#REF!</definedName>
    <definedName name="MADCJ">#REF!</definedName>
    <definedName name="MAIN" localSheetId="1">#REF!</definedName>
    <definedName name="MAIN">#REF!</definedName>
    <definedName name="Maint_Labour_Factor">[227]Index!$U$62</definedName>
    <definedName name="MaintManHours">[90]Parameters!$R$19</definedName>
    <definedName name="MAL" localSheetId="1">'[228]Estado Resumen'!#REF!&lt;2.5</definedName>
    <definedName name="MAL">'[228]Estado Resumen'!#REF!&lt;2.5</definedName>
    <definedName name="malla" localSheetId="1">#REF!</definedName>
    <definedName name="malla">#REF!</definedName>
    <definedName name="MALO" localSheetId="1">'[229]ESTADO VÍA-CRIT.TECNICO'!#REF!&lt;2.5</definedName>
    <definedName name="MALO">'[229]ESTADO VÍA-CRIT.TECNICO'!#REF!&lt;2.5</definedName>
    <definedName name="MAN" localSheetId="1">'[12]Datos Generales'!#REF!</definedName>
    <definedName name="MAN">'[12]Datos Generales'!#REF!</definedName>
    <definedName name="MANB1">'[12]Datos Generales'!$B$30</definedName>
    <definedName name="MANB2">'[12]Datos Generales'!$B$31</definedName>
    <definedName name="MANB3">'[12]Datos Generales'!$B$32</definedName>
    <definedName name="MANC1">'[12]Datos Generales'!$B$35</definedName>
    <definedName name="MANC2">'[12]Datos Generales'!$B$36</definedName>
    <definedName name="MANCAR">'[12]Datos Generales'!$B$38</definedName>
    <definedName name="MANCO">'[12]Datos Generales'!$B$40</definedName>
    <definedName name="MANEX">'[12]Datos Generales'!$B$34</definedName>
    <definedName name="MANMO">'[12]Datos Generales'!$B$33</definedName>
    <definedName name="MANO" localSheetId="1">#REF!</definedName>
    <definedName name="MANO">#REF!</definedName>
    <definedName name="MANSOL">'[12]Datos Generales'!$B$41</definedName>
    <definedName name="MANTO">[103]BASE!$D$401</definedName>
    <definedName name="manufactures_lead_time" localSheetId="1">#REF!</definedName>
    <definedName name="manufactures_lead_time">#REF!</definedName>
    <definedName name="MANV">'[12]Datos Generales'!$B$37</definedName>
    <definedName name="MANVOL">'[12]Datos Generales'!$B$39</definedName>
    <definedName name="MAP" localSheetId="1">'[230]PU (2)'!#REF!</definedName>
    <definedName name="MAP">'[230]PU (2)'!#REF!</definedName>
    <definedName name="maq">[207]INSUMOS!$G$8:$G$40</definedName>
    <definedName name="MAQUINAR">[109]Insum!$A$68:$H$98</definedName>
    <definedName name="MAQUINARIA">[83]MAQUINARIA!$A$2:$A$18</definedName>
    <definedName name="MAQUINARIATOTAL">[83]MAQUINARIA!$A$2:$L$18</definedName>
    <definedName name="Mar">[150]MAR!$A$12:$H$33</definedName>
    <definedName name="Mar_C">[150]MAR!$A$35:$H$51</definedName>
    <definedName name="mar00" localSheetId="1">[22]Dólar!#REF!</definedName>
    <definedName name="mar00">[22]Dólar!#REF!</definedName>
    <definedName name="MARABA" localSheetId="1">#REF!</definedName>
    <definedName name="MARABA">#REF!</definedName>
    <definedName name="MarAbr">'[151]Mar-Abr'!$A$12:$H$34</definedName>
    <definedName name="marc06" localSheetId="1">[22]Gastos!#REF!</definedName>
    <definedName name="marc06">[22]Gastos!#REF!</definedName>
    <definedName name="MARCO" localSheetId="1">#REF!</definedName>
    <definedName name="MARCO">#REF!</definedName>
    <definedName name="marcolegal">[56]Listado!$T$2:$T$12</definedName>
    <definedName name="MargenComercial" localSheetId="1">#REF!</definedName>
    <definedName name="MargenComercial">#REF!</definedName>
    <definedName name="MargenFinanciero" localSheetId="1">#REF!</definedName>
    <definedName name="MargenFinanciero">#REF!</definedName>
    <definedName name="MARGINPLAN" localSheetId="1">#REF!</definedName>
    <definedName name="MARGINPLAN">#REF!</definedName>
    <definedName name="MARGINPROJ" localSheetId="1">#REF!</definedName>
    <definedName name="MARGINPROJ">#REF!</definedName>
    <definedName name="marol" localSheetId="1">#REF!</definedName>
    <definedName name="marol">#REF!</definedName>
    <definedName name="marol1" localSheetId="1">#REF!</definedName>
    <definedName name="marol1">#REF!</definedName>
    <definedName name="MARU" localSheetId="1">#REF!</definedName>
    <definedName name="MARU">#REF!</definedName>
    <definedName name="MAT" localSheetId="1">#REF!</definedName>
    <definedName name="MAT">#REF!</definedName>
    <definedName name="MAT_CICLOPEA" localSheetId="1">[77]MATERIALES!#REF!</definedName>
    <definedName name="MAT_CICLOPEA">[77]MATERIALES!#REF!</definedName>
    <definedName name="MATE">[129]Materiales!$A:$IV</definedName>
    <definedName name="MATER" localSheetId="1">#REF!</definedName>
    <definedName name="MATER">#REF!</definedName>
    <definedName name="MATER1">[231]INSUMOS!$A$5:$D$1391</definedName>
    <definedName name="Material" localSheetId="1">'[9]Gabinetes ctrol, prot. y med. '!#REF!</definedName>
    <definedName name="Material">'[9]Gabinetes ctrol, prot. y med. '!#REF!</definedName>
    <definedName name="Materiales" localSheetId="1">#REF!</definedName>
    <definedName name="Materiales">#REF!</definedName>
    <definedName name="MaterialTub" localSheetId="1">#REF!</definedName>
    <definedName name="MaterialTub">#REF!</definedName>
    <definedName name="MATPR">[34]BASE!$D$56</definedName>
    <definedName name="matriz" localSheetId="1">#REF!,#REF!</definedName>
    <definedName name="matriz">#REF!,#REF!</definedName>
    <definedName name="MATRIZ_PPTO_AS" localSheetId="1">#REF!</definedName>
    <definedName name="MATRIZ_PPTO_AS">#REF!</definedName>
    <definedName name="MATRIZRICS">'[232]RICS NUEVA HOJA DIARIA'!$A$1:$AB$42</definedName>
    <definedName name="MatTuberia" localSheetId="1">#REF!</definedName>
    <definedName name="MatTuberia">#REF!</definedName>
    <definedName name="maxcosto">[75]ctb!$D$1</definedName>
    <definedName name="Maximo" localSheetId="1">#REF!</definedName>
    <definedName name="Maximo">#REF!</definedName>
    <definedName name="may00" localSheetId="1">[22]Dólar!#REF!</definedName>
    <definedName name="may00">[22]Dólar!#REF!</definedName>
    <definedName name="MayJun">'[151]May-Jun'!$A$12:$H$32</definedName>
    <definedName name="MayJun_C">'[212]May-Jun'!$A$33:$H$52</definedName>
    <definedName name="Mb" localSheetId="1">#REF!</definedName>
    <definedName name="Mb">#REF!</definedName>
    <definedName name="MC4CM" localSheetId="1">#REF!</definedName>
    <definedName name="MC4CM">#REF!</definedName>
    <definedName name="mcb" localSheetId="1">'[9]Gabinetes ctrol, prot. y med. '!#REF!</definedName>
    <definedName name="mcb">'[9]Gabinetes ctrol, prot. y med. '!#REF!</definedName>
    <definedName name="mcbb" localSheetId="1">'[9]Gabinetes ctrol, prot. y med. '!#REF!</definedName>
    <definedName name="mcbb">'[9]Gabinetes ctrol, prot. y med. '!#REF!</definedName>
    <definedName name="MCVC">'[36]Estructuras Concreto'!$D$346</definedName>
    <definedName name="mdc2a">[46]PrecRec!$D$30</definedName>
    <definedName name="MDEO">#N/A</definedName>
    <definedName name="mecanico" hidden="1">{"CONCABL1.1",#N/A,FALSE,"1.1.1a1.1.3 ACSR";"AISL1.2",#N/A,FALSE,"1.1.1a1.1.3 ACSR";"torr1.1.3",#N/A,FALSE,"1.1.1a1.1.3 ACSR";"cm1.2",#N/A,FALSE,"1.2 ACSR";"cm2.2",#N/A,FALSE,"1.2 ACSR";#N/A,#N/A,FALSE,"1.3 ACSR";#N/A,#N/A,FALSE,"2.1.1A2.1.3 ACAR";"ac2.1",#N/A,FALSE,"1.2 ACAR";"ac2.2",#N/A,FALSE,"1.2 ACAR";#N/A,#N/A,FALSE,"2.3 ACAR"}</definedName>
    <definedName name="med">[233]BASE!$D$354</definedName>
    <definedName name="MEDID" localSheetId="1">#REF!</definedName>
    <definedName name="MEDID">#REF!</definedName>
    <definedName name="MEJORA" localSheetId="1">#REF!</definedName>
    <definedName name="MEJORA">#REF!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rchandCostos" localSheetId="1">#REF!</definedName>
    <definedName name="merchandCostos">#REF!</definedName>
    <definedName name="Merchandisig" localSheetId="1">#REF!</definedName>
    <definedName name="Merchandisig">#REF!</definedName>
    <definedName name="MES" localSheetId="1">#REF!</definedName>
    <definedName name="MES">#REF!</definedName>
    <definedName name="meses" localSheetId="1">#REF!</definedName>
    <definedName name="meses">#REF!</definedName>
    <definedName name="MESESL" localSheetId="1">#REF!</definedName>
    <definedName name="MESESL">#REF!</definedName>
    <definedName name="met_dep">[56]Listado!$AA$2:$AA$2</definedName>
    <definedName name="mez">[85]EQUIPO!$D$12</definedName>
    <definedName name="mf" localSheetId="1">#REF!</definedName>
    <definedName name="mf">#REF!</definedName>
    <definedName name="mhg" localSheetId="1">#REF!</definedName>
    <definedName name="mhg">#REF!</definedName>
    <definedName name="mht" localSheetId="1">#REF!</definedName>
    <definedName name="mht">#REF!</definedName>
    <definedName name="mhy" localSheetId="1">#REF!</definedName>
    <definedName name="mhy">#REF!</definedName>
    <definedName name="Mill_Head_H2O.Total_Volume" localSheetId="1">#REF!</definedName>
    <definedName name="Mill_Head_H2O.Total_Volume">#REF!</definedName>
    <definedName name="Mill_Screen_H2O.Total_Volume" localSheetId="1">#REF!</definedName>
    <definedName name="Mill_Screen_H2O.Total_Volume">#REF!</definedName>
    <definedName name="Mill_Weight" localSheetId="1">#REF!</definedName>
    <definedName name="Mill_Weight">#REF!</definedName>
    <definedName name="Mine_Equip_Hrs">'[114]Mine Hours'!$A$11:$BX$30</definedName>
    <definedName name="Mine_Equip_Hrs_MARC">'[114]Mine Hours'!$A$94:$BX$112</definedName>
    <definedName name="Mine_Equip_Hrs_Remaining" localSheetId="1">'[234]Equipment Hours TODOS'!#REF!</definedName>
    <definedName name="Mine_Equip_Hrs_Remaining">'[234]Equipment Hours TODOS'!#REF!</definedName>
    <definedName name="MineUsed">[159]Sheet1!$M$18:$M$977</definedName>
    <definedName name="MINI" localSheetId="1">#REF!</definedName>
    <definedName name="MINI">#REF!</definedName>
    <definedName name="mjk" localSheetId="1">'[235]ESTADO VÍA-CRIT.TECNICO'!#REF!&lt;2.5</definedName>
    <definedName name="mjk">'[235]ESTADO VÍA-CRIT.TECNICO'!#REF!&lt;2.5</definedName>
    <definedName name="mju" localSheetId="1">#REF!</definedName>
    <definedName name="mju">#REF!</definedName>
    <definedName name="mku" localSheetId="1">#REF!</definedName>
    <definedName name="mku">#REF!</definedName>
    <definedName name="MLKJ" hidden="1">{#N/A,#N/A,FALSE,"Costos Productos 6A";#N/A,#N/A,FALSE,"Costo Unitario Total H-94-12"}</definedName>
    <definedName name="mlogmacros" localSheetId="1">#REF!</definedName>
    <definedName name="mlogmacros">#REF!</definedName>
    <definedName name="mm" localSheetId="1">#REF!</definedName>
    <definedName name="mm">#REF!</definedName>
    <definedName name="MMH">'[236]MMH WORKINGS'!$A$1:$A$65536</definedName>
    <definedName name="MMHBS" localSheetId="1">#REF!</definedName>
    <definedName name="MMHBS">#REF!</definedName>
    <definedName name="mmhcosts">'[237]Cost Ledger 30-6-99'!$A$1:$C$84</definedName>
    <definedName name="MMHJUN02" localSheetId="1">#REF!</definedName>
    <definedName name="MMHJUN02">#REF!</definedName>
    <definedName name="mmhmarch2000" localSheetId="1">#REF!</definedName>
    <definedName name="mmhmarch2000">#REF!</definedName>
    <definedName name="MMJV" localSheetId="1">#REF!</definedName>
    <definedName name="MMJV">#REF!</definedName>
    <definedName name="mmm" localSheetId="1">#REF!</definedName>
    <definedName name="mmm">#REF!</definedName>
    <definedName name="mmmmm" hidden="1">{#N/A,#N/A,FALSE,"CCTV"}</definedName>
    <definedName name="Mmto" localSheetId="1">#REF!</definedName>
    <definedName name="Mmto">#REF!</definedName>
    <definedName name="MNO" localSheetId="1">#REF!</definedName>
    <definedName name="MNO">#REF!</definedName>
    <definedName name="MO" localSheetId="1">#REF!</definedName>
    <definedName name="MO">#REF!</definedName>
    <definedName name="MO_INTERNA">[238]NOMINA!$A$4:$A$9</definedName>
    <definedName name="MO120K" localSheetId="1">#REF!</definedName>
    <definedName name="MO120K">#REF!</definedName>
    <definedName name="MO240K" localSheetId="1">#REF!</definedName>
    <definedName name="MO240K">#REF!</definedName>
    <definedName name="MO280K" localSheetId="1">#REF!</definedName>
    <definedName name="MO280K">#REF!</definedName>
    <definedName name="mobil06" localSheetId="1">[22]Gastos!#REF!</definedName>
    <definedName name="mobil06">[22]Gastos!#REF!</definedName>
    <definedName name="MOCARG" localSheetId="1">#REF!</definedName>
    <definedName name="MOCARG">#REF!</definedName>
    <definedName name="MOD_EXTERNA">[238]NOMINA!$A$24:$A$37</definedName>
    <definedName name="MODIF">[75]dts!$B$20</definedName>
    <definedName name="MODIF1" localSheetId="1">#REF!</definedName>
    <definedName name="MODIF1">#REF!</definedName>
    <definedName name="MODIF1_2" localSheetId="1">#REF!</definedName>
    <definedName name="MODIF1_2">#REF!</definedName>
    <definedName name="MODIF1_7" localSheetId="1">#REF!</definedName>
    <definedName name="MODIF1_7">#REF!</definedName>
    <definedName name="MOENC" localSheetId="1">#REF!</definedName>
    <definedName name="MOENC">#REF!</definedName>
    <definedName name="MOIHF" localSheetId="1">#REF!</definedName>
    <definedName name="MOIHF">#REF!</definedName>
    <definedName name="MOMATECA" localSheetId="1">#REF!</definedName>
    <definedName name="MOMATECA">#REF!</definedName>
    <definedName name="mon" localSheetId="1">#REF!</definedName>
    <definedName name="mon">#REF!</definedName>
    <definedName name="MONEDA" localSheetId="1">#REF!</definedName>
    <definedName name="MONEDA">#REF!</definedName>
    <definedName name="MONETARY" localSheetId="1">#REF!</definedName>
    <definedName name="MONETARY">#REF!</definedName>
    <definedName name="monmec">[239]Mechanical!$I$159</definedName>
    <definedName name="Month_Curr" localSheetId="1">#REF!</definedName>
    <definedName name="Month_Curr">#REF!</definedName>
    <definedName name="Month_next" localSheetId="1">#REF!</definedName>
    <definedName name="Month_next">#REF!</definedName>
    <definedName name="Month_Prev_1" localSheetId="1">#REF!</definedName>
    <definedName name="Month_Prev_1">#REF!</definedName>
    <definedName name="Month_prev_2" localSheetId="1">#REF!</definedName>
    <definedName name="Month_prev_2">#REF!</definedName>
    <definedName name="montub">[239]Tuberia!$L$88</definedName>
    <definedName name="MOPRE" localSheetId="1">#REF!</definedName>
    <definedName name="MOPRE">#REF!</definedName>
    <definedName name="mortero14" localSheetId="1">'[122]APU''s'!#REF!</definedName>
    <definedName name="mortero14">'[122]APU''s'!#REF!</definedName>
    <definedName name="mortero15" localSheetId="1">'[122]APU''s'!#REF!</definedName>
    <definedName name="mortero15">'[122]APU''s'!#REF!</definedName>
    <definedName name="mot">[85]EQUIPO!$D$14</definedName>
    <definedName name="MOTO" localSheetId="1">#REF!</definedName>
    <definedName name="MOTO">#REF!</definedName>
    <definedName name="MOTOBOMBA" localSheetId="1">#REF!</definedName>
    <definedName name="MOTOBOMBA">#REF!</definedName>
    <definedName name="MOTON" localSheetId="1">#REF!</definedName>
    <definedName name="MOTON">#REF!</definedName>
    <definedName name="MOTONIVELADORA">[77]EQUIPO!$D$14</definedName>
    <definedName name="MOTOP">[34]BASE!$D$14</definedName>
    <definedName name="MOVOL">[34]BASE!$D$16</definedName>
    <definedName name="MPA" hidden="1">{"'Sheet1'!$A$1:$G$85"}</definedName>
    <definedName name="MPMOB" localSheetId="1">#REF!</definedName>
    <definedName name="MPMOB">#REF!</definedName>
    <definedName name="mPr" localSheetId="1">#REF!</definedName>
    <definedName name="mPr">#REF!</definedName>
    <definedName name="mr" localSheetId="1">#REF!</definedName>
    <definedName name="mr">#REF!</definedName>
    <definedName name="MR_DESCRIPTION" localSheetId="1">#REF!</definedName>
    <definedName name="MR_DESCRIPTION">#REF!</definedName>
    <definedName name="MRNumber" localSheetId="1">#REF!</definedName>
    <definedName name="MRNumber">#REF!</definedName>
    <definedName name="MT" localSheetId="1">#REF!</definedName>
    <definedName name="MT">#REF!</definedName>
    <definedName name="MTD.ROM1_PercentFed" localSheetId="1">#REF!</definedName>
    <definedName name="MTD.ROM1_PercentFed">#REF!</definedName>
    <definedName name="MTD.ROM2_PercentFed" localSheetId="1">#REF!</definedName>
    <definedName name="MTD.ROM2_PercentFed">#REF!</definedName>
    <definedName name="MTD.ROM3_PercentFed" localSheetId="1">#REF!</definedName>
    <definedName name="MTD.ROM3_PercentFed">#REF!</definedName>
    <definedName name="MTD.ROM4_PercentFed" localSheetId="1">#REF!</definedName>
    <definedName name="MTD.ROM4_PercentFed">#REF!</definedName>
    <definedName name="MTD.ROM5_PercentFed" localSheetId="1">#REF!</definedName>
    <definedName name="MTD.ROM5_PercentFed">#REF!</definedName>
    <definedName name="MTD_Days" localSheetId="1">#REF!</definedName>
    <definedName name="MTD_Days">#REF!</definedName>
    <definedName name="MTL" localSheetId="1">#REF!</definedName>
    <definedName name="MTL">#REF!</definedName>
    <definedName name="MULTIPLICADOR" localSheetId="1">#REF!</definedName>
    <definedName name="MULTIPLICADOR">#REF!</definedName>
    <definedName name="Muni1">'[139]Dep y Mun'!$AT$3:$AT$132</definedName>
    <definedName name="Muni2">'[139]Dep y Mun'!$AS$3:$AU$132</definedName>
    <definedName name="MUNICIPIO5">'[130]Dep y Mun'!$M$3:$M$130</definedName>
    <definedName name="MUNICIPIO7">'[130]Dep y Mun'!$L$140:$M$268</definedName>
    <definedName name="Municipios">'[130]Dep y Mun'!$F$2:$I$1118</definedName>
    <definedName name="municipios1">[206]Hoja1!$B$2:$B$1120</definedName>
    <definedName name="MXSMAR" localSheetId="1">#REF!</definedName>
    <definedName name="MXSMAR">#REF!</definedName>
    <definedName name="N">[214]RESUMEN!$D$62</definedName>
    <definedName name="N_metal">[28]D_AWG!$C$25</definedName>
    <definedName name="Na" localSheetId="1">#REF!</definedName>
    <definedName name="Na">#REF!</definedName>
    <definedName name="Nafta1">#N/A</definedName>
    <definedName name="Nafta2">#N/A</definedName>
    <definedName name="Nafta3">#N/A</definedName>
    <definedName name="nana" localSheetId="1">#REF!</definedName>
    <definedName name="nana">#REF!</definedName>
    <definedName name="NARIÑO">[240]municipios!$B$411:$B$473</definedName>
    <definedName name="nb" localSheetId="1">#REF!</definedName>
    <definedName name="nb">#REF!</definedName>
    <definedName name="NBM" localSheetId="1">#REF!</definedName>
    <definedName name="NBM">#REF!</definedName>
    <definedName name="nbnbv" localSheetId="1">#REF!</definedName>
    <definedName name="nbnbv">#REF!</definedName>
    <definedName name="nbv" localSheetId="1">#REF!</definedName>
    <definedName name="nbv">#REF!</definedName>
    <definedName name="Nc" localSheetId="1">#REF!</definedName>
    <definedName name="Nc">#REF!</definedName>
    <definedName name="Nd" localSheetId="1">#REF!</definedName>
    <definedName name="Nd">#REF!</definedName>
    <definedName name="Ne" localSheetId="1">#REF!</definedName>
    <definedName name="Ne">#REF!</definedName>
    <definedName name="Necesidad_entorchado_Zonas" localSheetId="1">#REF!</definedName>
    <definedName name="Necesidad_entorchado_Zonas">#REF!</definedName>
    <definedName name="needle" localSheetId="1">#REF!</definedName>
    <definedName name="needle">#REF!</definedName>
    <definedName name="NEGRO" localSheetId="1">#REF!</definedName>
    <definedName name="NEGRO">#REF!</definedName>
    <definedName name="Nett_Rev_COL_Nom">[116]W_REV!$H$115:$AP$115</definedName>
    <definedName name="NEWNAME" hidden="1">{#N/A,#N/A,FALSE,"CCTV"}</definedName>
    <definedName name="NG.T1" localSheetId="1">#REF!</definedName>
    <definedName name="NG.T1">#REF!</definedName>
    <definedName name="NG.T2" localSheetId="1">#REF!</definedName>
    <definedName name="NG.T2">#REF!</definedName>
    <definedName name="NHG" localSheetId="1">#REF!</definedName>
    <definedName name="NHG">#REF!</definedName>
    <definedName name="nic_nis">[241]Hoja1!$A$1:$IV$65536</definedName>
    <definedName name="NIPP" localSheetId="1">#REF!</definedName>
    <definedName name="NIPP">#REF!</definedName>
    <definedName name="Niqui" localSheetId="1">#REF!</definedName>
    <definedName name="Niqui">#REF!</definedName>
    <definedName name="NIVEL" localSheetId="1">'[101]BASE DE DATOS ORIG'!#REF!</definedName>
    <definedName name="NIVEL">'[101]BASE DE DATOS ORIG'!#REF!</definedName>
    <definedName name="NJH" localSheetId="1">#REF!</definedName>
    <definedName name="NJH">#REF!</definedName>
    <definedName name="nkknk" hidden="1">{#N/A,#N/A,FALSE,"CCTV"}</definedName>
    <definedName name="nm" localSheetId="1">#REF!</definedName>
    <definedName name="nm">#REF!</definedName>
    <definedName name="NN" localSheetId="1">#REF!</definedName>
    <definedName name="NN">#REF!</definedName>
    <definedName name="NNN" localSheetId="9">[41]!absc</definedName>
    <definedName name="NNN" localSheetId="10">[41]!absc</definedName>
    <definedName name="NNN" localSheetId="11">[41]!absc</definedName>
    <definedName name="NNN" localSheetId="12">[41]!absc</definedName>
    <definedName name="NNN" localSheetId="5">[41]!absc</definedName>
    <definedName name="NNN" localSheetId="1">[41]!absc</definedName>
    <definedName name="NNN">[41]!absc</definedName>
    <definedName name="NO" localSheetId="1">OBRA!ERR</definedName>
    <definedName name="NO">[0]!ERR</definedName>
    <definedName name="No_desarrolladas">#N/A</definedName>
    <definedName name="NOA_4" localSheetId="1">#REF!</definedName>
    <definedName name="NOA_4">#REF!</definedName>
    <definedName name="NOA_7" localSheetId="1">#REF!</definedName>
    <definedName name="NOA_7">#REF!</definedName>
    <definedName name="noemi" hidden="1">{#N/A,#N/A,FALSE,"Costos Productos 6A";#N/A,#N/A,FALSE,"Costo Unitario Total H-94-12"}</definedName>
    <definedName name="NOMBRE" localSheetId="1">#REF!</definedName>
    <definedName name="NOMBRE">#REF!</definedName>
    <definedName name="NOMINA" localSheetId="1">#REF!</definedName>
    <definedName name="NOMINA">#REF!</definedName>
    <definedName name="Nomina06" localSheetId="1">[22]Gastos!#REF!</definedName>
    <definedName name="Nomina06">[22]Gastos!#REF!</definedName>
    <definedName name="NOMU" localSheetId="1">#REF!</definedName>
    <definedName name="NOMU">#REF!</definedName>
    <definedName name="NoRepAtEnd" localSheetId="1">#REF!</definedName>
    <definedName name="NoRepAtEnd">#REF!</definedName>
    <definedName name="Norte" localSheetId="1">#REF!</definedName>
    <definedName name="Norte">#REF!</definedName>
    <definedName name="North_sales" localSheetId="1">[107]Royalties!#REF!</definedName>
    <definedName name="North_sales">[107]Royalties!#REF!</definedName>
    <definedName name="NotAvailable" localSheetId="1">'[58]INGRESOS - COP'!#REF!</definedName>
    <definedName name="NotAvailable">'[58]INGRESOS - COP'!#REF!</definedName>
    <definedName name="nov00" localSheetId="1">[22]Dólar!#REF!</definedName>
    <definedName name="nov00">[22]Dólar!#REF!</definedName>
    <definedName name="NovDic">'[151]Nov-Dic'!$A$12:$H$34</definedName>
    <definedName name="np">[146]Niples!$J$3:$J$4</definedName>
    <definedName name="npPOR" localSheetId="1">#REF!</definedName>
    <definedName name="npPOR">#REF!</definedName>
    <definedName name="npPOR2">'[36]Estructuras Concreto'!$D$279</definedName>
    <definedName name="npPOR3">'[36]Estructuras Concreto'!$D$402</definedName>
    <definedName name="nr" localSheetId="1">#REF!</definedName>
    <definedName name="nr">#REF!</definedName>
    <definedName name="NS" localSheetId="1">#REF!</definedName>
    <definedName name="NS">#REF!</definedName>
    <definedName name="NSEM">[75]dts!$B$16</definedName>
    <definedName name="nt" localSheetId="1">#REF!</definedName>
    <definedName name="nt">#REF!</definedName>
    <definedName name="Nudo_2725" localSheetId="1">#REF!</definedName>
    <definedName name="Nudo_2725">#REF!</definedName>
    <definedName name="NUEVO" localSheetId="1">#REF!</definedName>
    <definedName name="NUEVO">#REF!</definedName>
    <definedName name="numero" localSheetId="1">#REF!</definedName>
    <definedName name="numero">#REF!</definedName>
    <definedName name="NVOCD">[86]INSUMOS!$P$6</definedName>
    <definedName name="NZAPATAS">'[36]Estructuras Concreto'!$D$340</definedName>
    <definedName name="ñ" localSheetId="1">#REF!</definedName>
    <definedName name="ñ">#REF!</definedName>
    <definedName name="ñkññio">[143]RECURSOS!$A$3:$I$478</definedName>
    <definedName name="ñl" localSheetId="1">#REF!</definedName>
    <definedName name="ñl">#REF!</definedName>
    <definedName name="ññ" localSheetId="1">#REF!</definedName>
    <definedName name="ññ">#REF!</definedName>
    <definedName name="ÑÑÑ" localSheetId="1">#REF!</definedName>
    <definedName name="ÑÑÑ">#REF!</definedName>
    <definedName name="ñok" localSheetId="1">#REF!</definedName>
    <definedName name="ñok">#REF!</definedName>
    <definedName name="ñp" localSheetId="1">#REF!</definedName>
    <definedName name="ñp">#REF!</definedName>
    <definedName name="ñpo" localSheetId="1">#REF!</definedName>
    <definedName name="ñpo">#REF!</definedName>
    <definedName name="ñpsaiugu" localSheetId="1">#REF!</definedName>
    <definedName name="ñpsaiugu">#REF!</definedName>
    <definedName name="O">[214]RESUMEN!$D$39</definedName>
    <definedName name="OAP" localSheetId="1">#REF!</definedName>
    <definedName name="OAP">#REF!</definedName>
    <definedName name="OAPC" localSheetId="1">#REF!</definedName>
    <definedName name="OAPC">#REF!</definedName>
    <definedName name="oasuvzvugyga" localSheetId="1">#REF!</definedName>
    <definedName name="oasuvzvugyga">#REF!</definedName>
    <definedName name="OATITLE" localSheetId="1">#REF!</definedName>
    <definedName name="OATITLE">#REF!</definedName>
    <definedName name="OB">[214]RESUMEN!$D$52</definedName>
    <definedName name="OBJETO" localSheetId="1">#REF!</definedName>
    <definedName name="OBJETO">#REF!</definedName>
    <definedName name="Obra" localSheetId="1">#REF!</definedName>
    <definedName name="Obra">#REF!</definedName>
    <definedName name="obre">[46]PrecRec!$D$25</definedName>
    <definedName name="OBS_Data_Col" localSheetId="1" hidden="1">#REF!</definedName>
    <definedName name="OBS_Data_Col" hidden="1">#REF!</definedName>
    <definedName name="OBSERV" localSheetId="1">#REF!</definedName>
    <definedName name="OBSERV">#REF!</definedName>
    <definedName name="Observaciones" localSheetId="1">#REF!</definedName>
    <definedName name="Observaciones">#REF!</definedName>
    <definedName name="OCELECT1">'[242]59,OC ELECT COMPLE'!$B$12:$G$224</definedName>
    <definedName name="OCEquipData" localSheetId="1">#REF!</definedName>
    <definedName name="OCEquipData">#REF!</definedName>
    <definedName name="OCiviles" localSheetId="1">#REF!</definedName>
    <definedName name="OCiviles">#REF!</definedName>
    <definedName name="oct00" localSheetId="1">[22]Dólar!#REF!</definedName>
    <definedName name="oct00">[22]Dólar!#REF!</definedName>
    <definedName name="ODH" localSheetId="1" hidden="1">#REF!</definedName>
    <definedName name="ODH" hidden="1">#REF!</definedName>
    <definedName name="OFFICE_ENTITY" localSheetId="1">#REF!</definedName>
    <definedName name="OFFICE_ENTITY">#REF!</definedName>
    <definedName name="ofi">[46]PrecRec!$D$23</definedName>
    <definedName name="OFICI">[34]BASE!$D$11</definedName>
    <definedName name="OFICI_">[64]BASE!$D$11</definedName>
    <definedName name="ofici1">[233]BASE!$D$11</definedName>
    <definedName name="oficial" hidden="1">{#N/A,#N/A,FALSE,"CIBHA05A";#N/A,#N/A,FALSE,"CIBHA05B"}</definedName>
    <definedName name="OficialHR">[86]F.Prestacional!$G$11</definedName>
    <definedName name="OHaulCostOutput" localSheetId="1">#REF!</definedName>
    <definedName name="OHaulCostOutput">#REF!</definedName>
    <definedName name="Oil" localSheetId="1">#REF!</definedName>
    <definedName name="Oil">#REF!</definedName>
    <definedName name="oililui" hidden="1">{#N/A,#N/A,FALSE,"CCTV"}</definedName>
    <definedName name="OJO" localSheetId="1">#REF!</definedName>
    <definedName name="OJO">#REF!</definedName>
    <definedName name="ojuojoijojoijdlf" localSheetId="1">#REF!</definedName>
    <definedName name="ojuojoijojoijdlf">#REF!</definedName>
    <definedName name="OLJOYJ">[136]RECURSOS!$A$2:$C$476</definedName>
    <definedName name="om">'[10]CALCULO POI'!$B$120:$C$154</definedName>
    <definedName name="oo" localSheetId="1">#REF!</definedName>
    <definedName name="oo">#REF!</definedName>
    <definedName name="ooo" localSheetId="1">#REF!</definedName>
    <definedName name="ooo">#REF!</definedName>
    <definedName name="OP" localSheetId="1">#REF!</definedName>
    <definedName name="OP">#REF!</definedName>
    <definedName name="opcion">#N/A</definedName>
    <definedName name="Openingpb" localSheetId="1" hidden="1">#REF!</definedName>
    <definedName name="Openingpb" hidden="1">#REF!</definedName>
    <definedName name="OpEquip" localSheetId="1">#REF!</definedName>
    <definedName name="OpEquip">#REF!</definedName>
    <definedName name="OPERACION" localSheetId="1">#REF!</definedName>
    <definedName name="OPERACION">#REF!</definedName>
    <definedName name="OPERADOR">[44]MODELO!$A$4</definedName>
    <definedName name="Operario">#N/A</definedName>
    <definedName name="OpexFac">[90]Sensitivities!$I$12</definedName>
    <definedName name="opopop">[143]RECURSOS!$A$3:$I$478</definedName>
    <definedName name="Option">[107]Title!$L$28</definedName>
    <definedName name="Orden">[243]Hoja2!$C$2:$C$6</definedName>
    <definedName name="OreToStorage.Check_tonne_error" localSheetId="1">#REF!</definedName>
    <definedName name="OreToStorage.Check_tonne_error">#REF!</definedName>
    <definedName name="OreToStorage.Check_Tonnes" localSheetId="1">#REF!</definedName>
    <definedName name="OreToStorage.Check_Tonnes">#REF!</definedName>
    <definedName name="OreToStorage.Check_Volume" localSheetId="1">#REF!</definedName>
    <definedName name="OreToStorage.Check_Volume">#REF!</definedName>
    <definedName name="OreToStorage.Pulp_Density" localSheetId="1">#REF!</definedName>
    <definedName name="OreToStorage.Pulp_Density">#REF!</definedName>
    <definedName name="Organization" localSheetId="1">#REF!</definedName>
    <definedName name="Organization">#REF!</definedName>
    <definedName name="os" localSheetId="1">#REF!</definedName>
    <definedName name="os">#REF!</definedName>
    <definedName name="OSCAR" localSheetId="1">#REF!</definedName>
    <definedName name="OSCAR">#REF!</definedName>
    <definedName name="OtherCosts" localSheetId="1">#REF!</definedName>
    <definedName name="OtherCosts">#REF!</definedName>
    <definedName name="OTR">[244]Otros!$A:$IV</definedName>
    <definedName name="OTRO">[129]Otros!$A:$IV</definedName>
    <definedName name="otro2">[157]Otros!$A:$IV</definedName>
    <definedName name="otros" localSheetId="1">#REF!</definedName>
    <definedName name="otros">#REF!</definedName>
    <definedName name="OtrosServicios" localSheetId="1">#REF!</definedName>
    <definedName name="OtrosServicios">#REF!</definedName>
    <definedName name="OtrosServiciosCostos" localSheetId="1">#REF!</definedName>
    <definedName name="OtrosServiciosCostos">#REF!</definedName>
    <definedName name="ØuRn1v" localSheetId="1">[245]Cálculo!#REF!</definedName>
    <definedName name="ØuRn1v">[245]Cálculo!#REF!</definedName>
    <definedName name="ØuRn2v" localSheetId="1">[245]Cálculo!#REF!</definedName>
    <definedName name="ØuRn2v">[245]Cálculo!#REF!</definedName>
    <definedName name="OUTPUT">#N/A</definedName>
    <definedName name="Output_Q" localSheetId="1">#REF!</definedName>
    <definedName name="Output_Q">#REF!</definedName>
    <definedName name="OUTPUTE">#N/A</definedName>
    <definedName name="OUTPUTPR">#N/A</definedName>
    <definedName name="OutputRange" localSheetId="1">#REF!</definedName>
    <definedName name="OutputRange">#REF!</definedName>
    <definedName name="OVER" localSheetId="1">#REF!</definedName>
    <definedName name="OVER">#REF!</definedName>
    <definedName name="Override" localSheetId="1">'[58]INGRESOS - COP'!#REF!</definedName>
    <definedName name="Override">'[58]INGRESOS - COP'!#REF!</definedName>
    <definedName name="OWNER" localSheetId="1" hidden="1">#REF!</definedName>
    <definedName name="OWNER" hidden="1">#REF!</definedName>
    <definedName name="P">[214]RESUMEN!$D$33</definedName>
    <definedName name="p.BS" localSheetId="1" hidden="1">#REF!</definedName>
    <definedName name="p.BS" hidden="1">#REF!</definedName>
    <definedName name="p.BSAssumptions" localSheetId="1" hidden="1">#REF!</definedName>
    <definedName name="p.BSAssumptions" hidden="1">#REF!</definedName>
    <definedName name="p.CapStructure" localSheetId="1" hidden="1">#REF!</definedName>
    <definedName name="p.CapStructure" hidden="1">#REF!</definedName>
    <definedName name="p.CashFlow" localSheetId="1" hidden="1">#REF!</definedName>
    <definedName name="p.CashFlow" hidden="1">#REF!</definedName>
    <definedName name="p.Cover" localSheetId="1" hidden="1">#REF!</definedName>
    <definedName name="p.Cover" hidden="1">#REF!</definedName>
    <definedName name="p.Depreciation" localSheetId="1" hidden="1">#REF!</definedName>
    <definedName name="p.Depreciation" hidden="1">#REF!</definedName>
    <definedName name="p.Executive" localSheetId="1" hidden="1">#REF!</definedName>
    <definedName name="p.Executive" hidden="1">#REF!</definedName>
    <definedName name="p.FactSheet" localSheetId="1" hidden="1">#REF!</definedName>
    <definedName name="p.FactSheet" hidden="1">#REF!</definedName>
    <definedName name="p.IS" localSheetId="1" hidden="1">#REF!</definedName>
    <definedName name="p.IS" hidden="1">#REF!</definedName>
    <definedName name="p.ISAssumptions" localSheetId="1" hidden="1">#REF!</definedName>
    <definedName name="p.ISAssumptions" hidden="1">#REF!</definedName>
    <definedName name="p.OpeningBS" localSheetId="1" hidden="1">#REF!</definedName>
    <definedName name="p.OpeningBS" hidden="1">#REF!</definedName>
    <definedName name="p.TaxCalculation" localSheetId="1" hidden="1">#REF!</definedName>
    <definedName name="p.TaxCalculation" hidden="1">#REF!</definedName>
    <definedName name="P_1">#N/A</definedName>
    <definedName name="P_2" localSheetId="1">#REF!</definedName>
    <definedName name="P_2">#REF!</definedName>
    <definedName name="P_EQUIP">[55]A!$D$91:$D$93</definedName>
    <definedName name="P_FORPU">[55]A!$D$87:$D$89</definedName>
    <definedName name="P_MACRO">[55]A!$D$83:$D$85</definedName>
    <definedName name="P_RESUMEN">[55]A!$D$78:$D$80</definedName>
    <definedName name="P_Yacimiento">#N/A</definedName>
    <definedName name="P150X240" localSheetId="1">#REF!</definedName>
    <definedName name="P150X240">#REF!</definedName>
    <definedName name="P1T">'[36]Estructuras Concreto'!$D$151</definedName>
    <definedName name="P1TC">'[36]Estructuras Concreto'!$D$184</definedName>
    <definedName name="P2T">'[36]Estructuras Concreto'!$D$152</definedName>
    <definedName name="P2TC">'[36]Estructuras Concreto'!$D$185</definedName>
    <definedName name="P3T">'[36]Estructuras Concreto'!$D$153</definedName>
    <definedName name="P3TC">'[36]Estructuras Concreto'!$D$186</definedName>
    <definedName name="P80X200" localSheetId="1">#REF!</definedName>
    <definedName name="P80X200">#REF!</definedName>
    <definedName name="P90X200" localSheetId="1">#REF!</definedName>
    <definedName name="P90X200">#REF!</definedName>
    <definedName name="Pa" localSheetId="1">#REF!</definedName>
    <definedName name="Pa">#REF!</definedName>
    <definedName name="PA14X" localSheetId="1">#REF!</definedName>
    <definedName name="PA14X">#REF!</definedName>
    <definedName name="PAC.T1" localSheetId="1">#REF!</definedName>
    <definedName name="PAC.T1">#REF!</definedName>
    <definedName name="PAG">#N/A</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 localSheetId="1">#REF!</definedName>
    <definedName name="PagoFinanciero">#REF!</definedName>
    <definedName name="pagos" localSheetId="1">#REF!</definedName>
    <definedName name="pagos">#REF!</definedName>
    <definedName name="paint" localSheetId="1">#REF!</definedName>
    <definedName name="paint">#REF!</definedName>
    <definedName name="PAJARITA" localSheetId="1">#REF!</definedName>
    <definedName name="PAJARITA">#REF!</definedName>
    <definedName name="PANEL" localSheetId="1">'[101]BASE DE DATOS ORIG'!#REF!</definedName>
    <definedName name="PANEL">'[101]BASE DE DATOS ORIG'!#REF!</definedName>
    <definedName name="Pant_NC">[28]T_Cu_ASTM!$T$8:$AJ$33</definedName>
    <definedName name="PAPA" localSheetId="1">#REF!</definedName>
    <definedName name="PAPA">#REF!</definedName>
    <definedName name="PAPEL" localSheetId="1">#REF!</definedName>
    <definedName name="PAPEL">#REF!</definedName>
    <definedName name="par">[46]PrecRec!$D$51</definedName>
    <definedName name="PARAMETROS">#N/A</definedName>
    <definedName name="PARAMETROS_1">"#n"/"a"</definedName>
    <definedName name="PARAMETROS_10">"#n"/"a"</definedName>
    <definedName name="PARAMETROS_2">"#n"/"a"</definedName>
    <definedName name="PARAMETROS_3">"#n"/"a"</definedName>
    <definedName name="PARAMETROS_4">"#n"/"a"</definedName>
    <definedName name="PARAMETROS_5">"#n"/"a"</definedName>
    <definedName name="PARAMETROS_6">"#n"/"a"</definedName>
    <definedName name="PARAMETROS_7">"#n"/"a"</definedName>
    <definedName name="PARAMETROS_8">"#n"/"a"</definedName>
    <definedName name="PARAMETROS_9">"#n"/"a"</definedName>
    <definedName name="pasav">[46]PrecRec!$D$56</definedName>
    <definedName name="pasavia" localSheetId="1">#REF!</definedName>
    <definedName name="pasavia">#REF!</definedName>
    <definedName name="PASO" hidden="1">{#N/A,#N/A,TRUE,"INGENIERIA";#N/A,#N/A,TRUE,"COMPRAS";#N/A,#N/A,TRUE,"DIRECCION";#N/A,#N/A,TRUE,"RESUMEN"}</definedName>
    <definedName name="PASS" hidden="1">{#N/A,#N/A,TRUE,"INGENIERIA";#N/A,#N/A,TRUE,"COMPRAS";#N/A,#N/A,TRUE,"DIRECCION";#N/A,#N/A,TRUE,"RESUMEN"}</definedName>
    <definedName name="PASTOS1" localSheetId="1">#REF!</definedName>
    <definedName name="PASTOS1">#REF!</definedName>
    <definedName name="PASTOS2" localSheetId="1">#REF!</definedName>
    <definedName name="PASTOS2">#REF!</definedName>
    <definedName name="PASTOS3" localSheetId="1">#REF!</definedName>
    <definedName name="PASTOS3">#REF!</definedName>
    <definedName name="payment_terms" localSheetId="1">#REF!</definedName>
    <definedName name="payment_terms">#REF!</definedName>
    <definedName name="Pb" localSheetId="1">#REF!</definedName>
    <definedName name="Pb">#REF!</definedName>
    <definedName name="Pc" localSheetId="1">#REF!</definedName>
    <definedName name="Pc">#REF!</definedName>
    <definedName name="PCC">'[36]Estructuras Concreto'!$D$357</definedName>
    <definedName name="PCTC60" localSheetId="1">'[43]Estructuras Concreto'!#REF!</definedName>
    <definedName name="PCTC60">'[43]Estructuras Concreto'!#REF!</definedName>
    <definedName name="Pd" localSheetId="1">#REF!</definedName>
    <definedName name="Pd">#REF!</definedName>
    <definedName name="Pe" localSheetId="1">#REF!</definedName>
    <definedName name="Pe">#REF!</definedName>
    <definedName name="pedro" localSheetId="1">#REF!</definedName>
    <definedName name="pedro">#REF!</definedName>
    <definedName name="pedrrr" localSheetId="1">OBRA!ERR</definedName>
    <definedName name="pedrrr">[0]!ERR</definedName>
    <definedName name="Pegante_PVC" localSheetId="1">'[72]L. MAT.'!#REF!</definedName>
    <definedName name="Pegante_PVC">'[72]L. MAT.'!#REF!</definedName>
    <definedName name="PEGCO" localSheetId="1">#REF!</definedName>
    <definedName name="PEGCO">#REF!</definedName>
    <definedName name="Peldaño" localSheetId="1">#REF!</definedName>
    <definedName name="Peldaño">#REF!</definedName>
    <definedName name="PER" localSheetId="1">#REF!</definedName>
    <definedName name="PER">#REF!</definedName>
    <definedName name="PER_PAV" localSheetId="1">#REF!</definedName>
    <definedName name="PER_PAV">#REF!</definedName>
    <definedName name="perDate">[179]Parameters!$E$9:$E$38</definedName>
    <definedName name="PERFIL_DEL_TRAMO" localSheetId="1">#REF!</definedName>
    <definedName name="PERFIL_DEL_TRAMO">#REF!</definedName>
    <definedName name="PERFIL_DEL_TRAMO_1">"#n"/"a"</definedName>
    <definedName name="PERFIL_DEL_TRAMO_10">"#n"/"a"</definedName>
    <definedName name="PERFIL_DEL_TRAMO_2">"#n"/"a"</definedName>
    <definedName name="PERFIL_DEL_TRAMO_3">"#n"/"a"</definedName>
    <definedName name="PERFIL_DEL_TRAMO_4">"#n"/"a"</definedName>
    <definedName name="PERFIL_DEL_TRAMO_5">"#n"/"a"</definedName>
    <definedName name="PERFIL_DEL_TRAMO_6">"#n"/"a"</definedName>
    <definedName name="PERFIL_DEL_TRAMO_7">"#n"/"a"</definedName>
    <definedName name="PERFIL_DEL_TRAMO_8">"#n"/"a"</definedName>
    <definedName name="PERFIL_DEL_TRAMO_9">"#n"/"a"</definedName>
    <definedName name="PeriodInc">[107]Index!$L$57</definedName>
    <definedName name="perLabel">[179]Parameters!$C$9:$C$38</definedName>
    <definedName name="PERNO" localSheetId="1">#REF!</definedName>
    <definedName name="PERNO">#REF!</definedName>
    <definedName name="Persona">'[223]SECCIÓN I - PROPONENTE'!$XFA$1:$XFA$2</definedName>
    <definedName name="personal" localSheetId="1">#REF!</definedName>
    <definedName name="personal">#REF!</definedName>
    <definedName name="PERSONALTABLA1.1.1">'[10]CALCULO COSTOS DE OPERACIÓN'!$B$50:$AJ$85</definedName>
    <definedName name="PERSONALTABLA1.2">'[10]INFORMACIÓN REFERENCIA'!$B$477:$F$489</definedName>
    <definedName name="PERSONALTABLA1.3">'[10]INFORMACIÓN REFERENCIA'!$B$494:$F$506</definedName>
    <definedName name="PERT">'[83]MANO DE OBRA'!$G$8:$G$20</definedName>
    <definedName name="PESO_CHILENO">[164]EQUIPOS!$J$2</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ILC">'[36]Estructuras Concreto'!$D$204</definedName>
    <definedName name="PHILC1">'[36]Estructuras Concreto'!$D$220</definedName>
    <definedName name="PHILC2" localSheetId="1">#REF!</definedName>
    <definedName name="PHILC2">#REF!</definedName>
    <definedName name="PICA" localSheetId="1">#REF!</definedName>
    <definedName name="PICA">#REF!</definedName>
    <definedName name="PICA1" localSheetId="1">#REF!</definedName>
    <definedName name="PICA1">#REF!</definedName>
    <definedName name="PIE4A6" localSheetId="1">#REF!</definedName>
    <definedName name="PIE4A6">#REF!</definedName>
    <definedName name="PIECR">[76]BASE!$C$51</definedName>
    <definedName name="pied">[46]PrecRec!$D$46</definedName>
    <definedName name="PIEDR">[34]BASE!$D$57</definedName>
    <definedName name="Piedra" localSheetId="1">#REF!</definedName>
    <definedName name="Piedra">#REF!</definedName>
    <definedName name="piedragav">[46]PrecRec!$D$67</definedName>
    <definedName name="PILOTE" localSheetId="1">#REF!</definedName>
    <definedName name="PILOTE">#REF!</definedName>
    <definedName name="Pin">[46]PrecRec!$D$57</definedName>
    <definedName name="PINBAR" localSheetId="1">#REF!</definedName>
    <definedName name="PINBAR">#REF!</definedName>
    <definedName name="PINBLA" localSheetId="1">#REF!</definedName>
    <definedName name="PINBLA">#REF!</definedName>
    <definedName name="pint">[46]PrecRec!$D$68</definedName>
    <definedName name="PIP">#N/A</definedName>
    <definedName name="PIPE" localSheetId="1">#REF!</definedName>
    <definedName name="PIPE">#REF!</definedName>
    <definedName name="PL" localSheetId="1">#REF!</definedName>
    <definedName name="PL">#REF!</definedName>
    <definedName name="PL2T">'[36]Estructuras Concreto'!$D$155</definedName>
    <definedName name="PL51TZ" localSheetId="1">'[36]Estructuras Concreto'!#REF!</definedName>
    <definedName name="PL51TZ">'[36]Estructuras Concreto'!#REF!</definedName>
    <definedName name="Placas_.9x.9_Azul_labrador" localSheetId="1">'[72]L. MAT.'!#REF!</definedName>
    <definedName name="Placas_.9x.9_Azul_labrador">'[72]L. MAT.'!#REF!</definedName>
    <definedName name="PLAELE" localSheetId="1">#REF!</definedName>
    <definedName name="PLAELE">#REF!</definedName>
    <definedName name="plan" localSheetId="1">#REF!</definedName>
    <definedName name="plan">#REF!</definedName>
    <definedName name="Plan_Vallejo_Sens">'[110]Inputs-SUMMARY'!$H$279:$BR$279</definedName>
    <definedName name="Planea" localSheetId="1">#REF!</definedName>
    <definedName name="Planea">#REF!</definedName>
    <definedName name="PLANEACION">[83]MAQUINARIA!$A$2:$A$18</definedName>
    <definedName name="PLANI_06" localSheetId="1">[246]Plani!#REF!</definedName>
    <definedName name="PLANI_06">[246]Plani!#REF!</definedName>
    <definedName name="PLANI_07" localSheetId="1">[246]Plani!#REF!</definedName>
    <definedName name="PLANI_07">[246]Plani!#REF!</definedName>
    <definedName name="PLANTASALCANTARILLADO1.1">'[10]INFORMACIÓN REFERENCIA'!$B$313:$I$324</definedName>
    <definedName name="PLANTASALCANTARILLADOTABLA1.7">'[10]INFORMACIÓN REFERENCIA'!$B$393:$C$404</definedName>
    <definedName name="PLANTASTRATAMIENTOTABLA5.1">'[10]INFORMACIÓN REFERENCIA'!$B$216:$F$220</definedName>
    <definedName name="PLANTASTRATAMIENTOTABLA5.2" localSheetId="1">#REF!</definedName>
    <definedName name="PLANTASTRATAMIENTOTABLA5.2">#REF!</definedName>
    <definedName name="PlanVallejo" localSheetId="1">#REF!</definedName>
    <definedName name="PlanVallejo">#REF!</definedName>
    <definedName name="PLAST">[34]BASE!$D$380</definedName>
    <definedName name="plat1" localSheetId="1">'[36]Estructuras Concreto'!#REF!</definedName>
    <definedName name="plat1">'[36]Estructuras Concreto'!#REF!</definedName>
    <definedName name="plat2" localSheetId="1">'[36]Estructuras Concreto'!#REF!</definedName>
    <definedName name="plat2">'[36]Estructuras Concreto'!#REF!</definedName>
    <definedName name="plat3" localSheetId="1">'[36]Estructuras Concreto'!#REF!</definedName>
    <definedName name="plat3">'[36]Estructuras Concreto'!#REF!</definedName>
    <definedName name="Plazo" localSheetId="1">#REF!</definedName>
    <definedName name="Plazo">#REF!</definedName>
    <definedName name="PLAZO.BID" localSheetId="1">[94]EVALPRO!#REF!</definedName>
    <definedName name="PLAZO.BID">[94]EVALPRO!#REF!</definedName>
    <definedName name="PLC">'[36]Estructuras Concreto'!$D$202</definedName>
    <definedName name="PLT">'[36]Estructuras Concreto'!$D$156</definedName>
    <definedName name="PLtTZ" localSheetId="1">'[36]Estructuras Concreto'!#REF!</definedName>
    <definedName name="PLtTZ">'[36]Estructuras Concreto'!#REF!</definedName>
    <definedName name="PLUG" localSheetId="1" hidden="1">#REF!</definedName>
    <definedName name="PLUG" hidden="1">#REF!</definedName>
    <definedName name="PMP">#N/A</definedName>
    <definedName name="PMT" localSheetId="1">#REF!</definedName>
    <definedName name="PMT">#REF!</definedName>
    <definedName name="pnp">[146]Niples!$N$21:$T$32</definedName>
    <definedName name="pñ" localSheetId="1">#REF!</definedName>
    <definedName name="pñ">#REF!</definedName>
    <definedName name="po" localSheetId="1">#REF!</definedName>
    <definedName name="po">#REF!</definedName>
    <definedName name="poa1RTRTpoa2RTRT" localSheetId="1">#REF!</definedName>
    <definedName name="poa1RTRTpoa2RTRT">#REF!</definedName>
    <definedName name="poaaRTRTpobbRTRT" localSheetId="1">#REF!</definedName>
    <definedName name="poaaRTRTpobbRTRT">#REF!</definedName>
    <definedName name="POARTM0TB0TB0TB0TB4.8TB55TB200R" localSheetId="1">#REF!</definedName>
    <definedName name="POARTM0TB0TB0TB0TB4.8TB55TB200R">#REF!</definedName>
    <definedName name="POARTSQKS15C5LRTRT" localSheetId="1">#REF!</definedName>
    <definedName name="POARTSQKS15C5LRTRT">#REF!</definedName>
    <definedName name="poblado" localSheetId="1">#REF!</definedName>
    <definedName name="poblado">#REF!</definedName>
    <definedName name="poi" localSheetId="1">#REF!</definedName>
    <definedName name="poi">#REF!</definedName>
    <definedName name="POIPOZOS">'[10]CALCULO POI'!$B$118:$I$154</definedName>
    <definedName name="Polinomial" localSheetId="1">#REF!</definedName>
    <definedName name="Polinomial">#REF!</definedName>
    <definedName name="POLINOMIAL1" localSheetId="1">[245]CANALETA9!#REF!</definedName>
    <definedName name="POLINOMIAL1">[245]CANALETA9!#REF!</definedName>
    <definedName name="Polinomial10" localSheetId="1">#REF!</definedName>
    <definedName name="Polinomial10">#REF!</definedName>
    <definedName name="Polinomial11" localSheetId="1">#REF!</definedName>
    <definedName name="Polinomial11">#REF!</definedName>
    <definedName name="Polinomial12" localSheetId="1">#REF!</definedName>
    <definedName name="Polinomial12">#REF!</definedName>
    <definedName name="Polinomial13" localSheetId="1">#REF!</definedName>
    <definedName name="Polinomial13">#REF!</definedName>
    <definedName name="Polinomial14" localSheetId="1">#REF!</definedName>
    <definedName name="Polinomial14">#REF!</definedName>
    <definedName name="Polinomial15" localSheetId="1">#REF!</definedName>
    <definedName name="Polinomial15">#REF!</definedName>
    <definedName name="Polinomial16" localSheetId="1">#REF!</definedName>
    <definedName name="Polinomial16">#REF!</definedName>
    <definedName name="Polinomial17" localSheetId="1">#REF!</definedName>
    <definedName name="Polinomial17">#REF!</definedName>
    <definedName name="Polinomial18" localSheetId="1">#REF!</definedName>
    <definedName name="Polinomial18">#REF!</definedName>
    <definedName name="Polinomial19" localSheetId="1">#REF!</definedName>
    <definedName name="Polinomial19">#REF!</definedName>
    <definedName name="Polinomial2" localSheetId="1">#REF!</definedName>
    <definedName name="Polinomial2">#REF!</definedName>
    <definedName name="Polinomial3" localSheetId="1">#REF!</definedName>
    <definedName name="Polinomial3">#REF!</definedName>
    <definedName name="Polinomial4" localSheetId="1">#REF!</definedName>
    <definedName name="Polinomial4">#REF!</definedName>
    <definedName name="Polinomial5" localSheetId="1">#REF!</definedName>
    <definedName name="Polinomial5">#REF!</definedName>
    <definedName name="Polinomial6" localSheetId="1">#REF!</definedName>
    <definedName name="Polinomial6">#REF!</definedName>
    <definedName name="Polinomial7" localSheetId="1">#REF!</definedName>
    <definedName name="Polinomial7">#REF!</definedName>
    <definedName name="Polinomial8" localSheetId="1">#REF!</definedName>
    <definedName name="Polinomial8">#REF!</definedName>
    <definedName name="Polinomial9" localSheetId="1">#REF!</definedName>
    <definedName name="Polinomial9">#REF!</definedName>
    <definedName name="Polynomial" localSheetId="1">#REF!</definedName>
    <definedName name="Polynomial">#REF!</definedName>
    <definedName name="PoMede" localSheetId="1">#REF!</definedName>
    <definedName name="PoMede">#REF!</definedName>
    <definedName name="POO" localSheetId="1">#REF!</definedName>
    <definedName name="POO">#REF!</definedName>
    <definedName name="PORC._DOLAR" localSheetId="1">'[164]PRESU COMPLETO'!#REF!</definedName>
    <definedName name="PORC._DOLAR">'[164]PRESU COMPLETO'!#REF!</definedName>
    <definedName name="PorcAdicCostoLlantasCliente" localSheetId="1">#REF!</definedName>
    <definedName name="PorcAdicCostoLlantasCliente">#REF!</definedName>
    <definedName name="PorcAdicCostoMtto" localSheetId="1">#REF!</definedName>
    <definedName name="PorcAdicCostoMtto">#REF!</definedName>
    <definedName name="PorcCostosOcultos" localSheetId="1">#REF!</definedName>
    <definedName name="PorcCostosOcultos">#REF!</definedName>
    <definedName name="PorContribConduct" localSheetId="1">#REF!</definedName>
    <definedName name="PorContribConduct">#REF!</definedName>
    <definedName name="PorContribImpRod" localSheetId="1">#REF!</definedName>
    <definedName name="PorContribImpRod">#REF!</definedName>
    <definedName name="PorContribLlantas" localSheetId="1">#REF!</definedName>
    <definedName name="PorContribLlantas">#REF!</definedName>
    <definedName name="PorContribMtto" localSheetId="1">#REF!</definedName>
    <definedName name="PorContribMtto">#REF!</definedName>
    <definedName name="PorContribSeguro" localSheetId="1">#REF!</definedName>
    <definedName name="PorContribSeguro">#REF!</definedName>
    <definedName name="PorcPAAG" localSheetId="1">#REF!</definedName>
    <definedName name="PorcPAAG">#REF!</definedName>
    <definedName name="PorcPuntosAdicCredito" localSheetId="1">#REF!</definedName>
    <definedName name="PorcPuntosAdicCredito">#REF!</definedName>
    <definedName name="PorcPuntosAdicLeasing" localSheetId="1">#REF!</definedName>
    <definedName name="PorcPuntosAdicLeasing">#REF!</definedName>
    <definedName name="PorcTasaSeguroCanon" localSheetId="1">#REF!</definedName>
    <definedName name="PorcTasaSeguroCanon">#REF!</definedName>
    <definedName name="PorcTasaSeguroCliente" localSheetId="1">#REF!</definedName>
    <definedName name="PorcTasaSeguroCliente">#REF!</definedName>
    <definedName name="PorDecremImptosRodamto" localSheetId="1">#REF!</definedName>
    <definedName name="PorDecremImptosRodamto">#REF!</definedName>
    <definedName name="porDemerito1" localSheetId="1">#REF!</definedName>
    <definedName name="porDemerito1">#REF!</definedName>
    <definedName name="porDemerito10" localSheetId="1">#REF!</definedName>
    <definedName name="porDemerito10">#REF!</definedName>
    <definedName name="porDemerito11" localSheetId="1">#REF!</definedName>
    <definedName name="porDemerito11">#REF!</definedName>
    <definedName name="porDemerito2" localSheetId="1">#REF!</definedName>
    <definedName name="porDemerito2">#REF!</definedName>
    <definedName name="porDemerito3" localSheetId="1">#REF!</definedName>
    <definedName name="porDemerito3">#REF!</definedName>
    <definedName name="porDemerito4" localSheetId="1">#REF!</definedName>
    <definedName name="porDemerito4">#REF!</definedName>
    <definedName name="porDemerito5" localSheetId="1">#REF!</definedName>
    <definedName name="porDemerito5">#REF!</definedName>
    <definedName name="porDemerito6" localSheetId="1">#REF!</definedName>
    <definedName name="porDemerito6">#REF!</definedName>
    <definedName name="porDemerito7" localSheetId="1">#REF!</definedName>
    <definedName name="porDemerito7">#REF!</definedName>
    <definedName name="porDemerito8" localSheetId="1">#REF!</definedName>
    <definedName name="porDemerito8">#REF!</definedName>
    <definedName name="porDemerito9" localSheetId="1">#REF!</definedName>
    <definedName name="porDemerito9">#REF!</definedName>
    <definedName name="porDemeritoAcces" localSheetId="1">#REF!</definedName>
    <definedName name="porDemeritoAcces">#REF!</definedName>
    <definedName name="PorDesctoTransfdoVehicClien" localSheetId="1">#REF!</definedName>
    <definedName name="PorDesctoTransfdoVehicClien">#REF!</definedName>
    <definedName name="PorDesctoVehicCliente" localSheetId="1">#REF!</definedName>
    <definedName name="PorDesctoVehicCliente">#REF!</definedName>
    <definedName name="PorDesctoVehicSurenting" localSheetId="1">#REF!</definedName>
    <definedName name="PorDesctoVehicSurenting">#REF!</definedName>
    <definedName name="PorDesctoVehícSurenting" localSheetId="1">#REF!</definedName>
    <definedName name="PorDesctoVehícSurenting">#REF!</definedName>
    <definedName name="PORDIV" localSheetId="1">#REF!</definedName>
    <definedName name="PORDIV">#REF!</definedName>
    <definedName name="PorFactorIvaCanon" localSheetId="1">#REF!</definedName>
    <definedName name="PorFactorIvaCanon">#REF!</definedName>
    <definedName name="PorFactPrestacConduct" localSheetId="1">#REF!</definedName>
    <definedName name="PorFactPrestacConduct">#REF!</definedName>
    <definedName name="porImprevistos" localSheetId="1">#REF!</definedName>
    <definedName name="porImprevistos">#REF!</definedName>
    <definedName name="PorImpto2Xmil" localSheetId="1">#REF!</definedName>
    <definedName name="PorImpto2Xmil">#REF!</definedName>
    <definedName name="PorIncremAnualComb" localSheetId="1">#REF!</definedName>
    <definedName name="PorIncremAnualComb">#REF!</definedName>
    <definedName name="PorIncremAnualCostos" localSheetId="1">#REF!</definedName>
    <definedName name="PorIncremAnualCostos">#REF!</definedName>
    <definedName name="PorIncremAnualCostos10" localSheetId="1">#REF!</definedName>
    <definedName name="PorIncremAnualCostos10">#REF!</definedName>
    <definedName name="PorIncremAnualCostos11" localSheetId="1">#REF!</definedName>
    <definedName name="PorIncremAnualCostos11">#REF!</definedName>
    <definedName name="PorIncremAnualCostos2" localSheetId="1">#REF!</definedName>
    <definedName name="PorIncremAnualCostos2">#REF!</definedName>
    <definedName name="PorIncremAnualCostos3" localSheetId="1">#REF!</definedName>
    <definedName name="PorIncremAnualCostos3">#REF!</definedName>
    <definedName name="PorIncremAnualCostos4" localSheetId="1">#REF!</definedName>
    <definedName name="PorIncremAnualCostos4">#REF!</definedName>
    <definedName name="PorIncremAnualCostos5" localSheetId="1">#REF!</definedName>
    <definedName name="PorIncremAnualCostos5">#REF!</definedName>
    <definedName name="PorIncremAnualCostos6" localSheetId="1">#REF!</definedName>
    <definedName name="PorIncremAnualCostos6">#REF!</definedName>
    <definedName name="PorIncremAnualCostos7" localSheetId="1">#REF!</definedName>
    <definedName name="PorIncremAnualCostos7">#REF!</definedName>
    <definedName name="PorIncremAnualCostos8" localSheetId="1">#REF!</definedName>
    <definedName name="PorIncremAnualCostos8">#REF!</definedName>
    <definedName name="PorIncremAnualCostos9" localSheetId="1">#REF!</definedName>
    <definedName name="PorIncremAnualCostos9">#REF!</definedName>
    <definedName name="PorIncremAnualManoObra" localSheetId="1">#REF!</definedName>
    <definedName name="PorIncremAnualManoObra">#REF!</definedName>
    <definedName name="PorIncreSeguro10A" localSheetId="1">#REF!</definedName>
    <definedName name="PorIncreSeguro10A">#REF!</definedName>
    <definedName name="PorIncreSeguro11A" localSheetId="1">#REF!</definedName>
    <definedName name="PorIncreSeguro11A">#REF!</definedName>
    <definedName name="PorIncreSeguro2A" localSheetId="1">#REF!</definedName>
    <definedName name="PorIncreSeguro2A">#REF!</definedName>
    <definedName name="PorIncreSeguro3A" localSheetId="1">#REF!</definedName>
    <definedName name="PorIncreSeguro3A">#REF!</definedName>
    <definedName name="PorIncreSeguro4A" localSheetId="1">#REF!</definedName>
    <definedName name="PorIncreSeguro4A">#REF!</definedName>
    <definedName name="PorIncreSeguro5A" localSheetId="1">#REF!</definedName>
    <definedName name="PorIncreSeguro5A">#REF!</definedName>
    <definedName name="PorIncreSeguro6A" localSheetId="1">#REF!</definedName>
    <definedName name="PorIncreSeguro6A">#REF!</definedName>
    <definedName name="PorIncreSeguro7A" localSheetId="1">#REF!</definedName>
    <definedName name="PorIncreSeguro7A">#REF!</definedName>
    <definedName name="PorIncreSeguro8A" localSheetId="1">#REF!</definedName>
    <definedName name="PorIncreSeguro8A">#REF!</definedName>
    <definedName name="PorIncreSeguro9A" localSheetId="1">#REF!</definedName>
    <definedName name="PorIncreSeguro9A">#REF!</definedName>
    <definedName name="porInsumos" localSheetId="1">#REF!</definedName>
    <definedName name="porInsumos">#REF!</definedName>
    <definedName name="PorIvaVehic" localSheetId="1">#REF!</definedName>
    <definedName name="PorIvaVehic">#REF!</definedName>
    <definedName name="porManoObra" localSheetId="1">#REF!</definedName>
    <definedName name="porManoObra">#REF!</definedName>
    <definedName name="PorMargenFuel" localSheetId="1">#REF!</definedName>
    <definedName name="PorMargenFuel">#REF!</definedName>
    <definedName name="PorMargenGeneral" localSheetId="1">#REF!</definedName>
    <definedName name="PorMargenGeneral">#REF!</definedName>
    <definedName name="PorMargenGPS" localSheetId="1">#REF!</definedName>
    <definedName name="PorMargenGPS">#REF!</definedName>
    <definedName name="porMargenReventa" localSheetId="1">#REF!</definedName>
    <definedName name="porMargenReventa">#REF!</definedName>
    <definedName name="PorMargenStandby" localSheetId="1">#REF!</definedName>
    <definedName name="PorMargenStandby">#REF!</definedName>
    <definedName name="PorPuntosAdicionDTF" localSheetId="1">#REF!</definedName>
    <definedName name="PorPuntosAdicionDTF">#REF!</definedName>
    <definedName name="PorPuntosAdicServicios" localSheetId="1">#REF!</definedName>
    <definedName name="PorPuntosAdicServicios">#REF!</definedName>
    <definedName name="PorPuntosPromTAFondeo" localSheetId="1">#REF!</definedName>
    <definedName name="PorPuntosPromTAFondeo">#REF!</definedName>
    <definedName name="PorRetomaCliente" localSheetId="1">#REF!</definedName>
    <definedName name="PorRetomaCliente">#REF!</definedName>
    <definedName name="PorRetomaLeasing" localSheetId="1">#REF!</definedName>
    <definedName name="PorRetomaLeasing">#REF!</definedName>
    <definedName name="porReventaCliente" localSheetId="1">#REF!</definedName>
    <definedName name="porReventaCliente">#REF!</definedName>
    <definedName name="PorReventaSurenting" localSheetId="1">#REF!</definedName>
    <definedName name="PorReventaSurenting">#REF!</definedName>
    <definedName name="PorRiesgoReventa" localSheetId="1">#REF!</definedName>
    <definedName name="PorRiesgoReventa">#REF!</definedName>
    <definedName name="PorTasaImpoPagoImptoRenta" localSheetId="1">#REF!</definedName>
    <definedName name="PorTasaImpoPagoImptoRenta">#REF!</definedName>
    <definedName name="PorTasaMensualDesctarVPN" localSheetId="1">#REF!</definedName>
    <definedName name="PorTasaMensualDesctarVPN">#REF!</definedName>
    <definedName name="PorTasaSeguro" localSheetId="1">#REF!</definedName>
    <definedName name="PorTasaSeguro">#REF!</definedName>
    <definedName name="PorTasaSgro" localSheetId="1">#REF!</definedName>
    <definedName name="PorTasaSgro">#REF!</definedName>
    <definedName name="PorUtilidadDesctoCompra" localSheetId="1">#REF!</definedName>
    <definedName name="PorUtilidadDesctoCompra">#REF!</definedName>
    <definedName name="PorUtilidadFinanciera" localSheetId="1">#REF!</definedName>
    <definedName name="PorUtilidadFinanciera">#REF!</definedName>
    <definedName name="pos">[46]PrecRec!$D$60</definedName>
    <definedName name="post">[46]PrecRec!$D$66</definedName>
    <definedName name="poste">[46]PrecRec!$D$60</definedName>
    <definedName name="pound" localSheetId="1">#REF!</definedName>
    <definedName name="pound">#REF!</definedName>
    <definedName name="POZ" localSheetId="1">#REF!</definedName>
    <definedName name="POZ">#REF!</definedName>
    <definedName name="POZO" localSheetId="1">#REF!</definedName>
    <definedName name="POZO">#REF!</definedName>
    <definedName name="POZO1.2" localSheetId="1">#REF!</definedName>
    <definedName name="POZO1.2">#REF!</definedName>
    <definedName name="POZOS" localSheetId="1">#REF!</definedName>
    <definedName name="POZOS">#REF!</definedName>
    <definedName name="POZOSACTUAL">'[10]INFORMACIÓN REFERENCIA'!$B$23:$M$34</definedName>
    <definedName name="pozosconduccion">'[10]INFORMACIÓN REFERENCIA'!$B$122:$F$133</definedName>
    <definedName name="pp" localSheetId="1">#REF!</definedName>
    <definedName name="pp">#REF!</definedName>
    <definedName name="ppoi" localSheetId="1">#REF!</definedName>
    <definedName name="ppoi">#REF!</definedName>
    <definedName name="PPP" hidden="1">{#N/A,#N/A,FALSE,"CCTV"}</definedName>
    <definedName name="PPPP" localSheetId="1">[247]PU!#REF!</definedName>
    <definedName name="PPPP">[247]PU!#REF!</definedName>
    <definedName name="pppppp">#N/A</definedName>
    <definedName name="pppppppppppp" localSheetId="1">#REF!</definedName>
    <definedName name="pppppppppppp">#REF!</definedName>
    <definedName name="PPPPPPPPPPPPEE" localSheetId="1">#REF!</definedName>
    <definedName name="PPPPPPPPPPPPEE">#REF!</definedName>
    <definedName name="PPT" hidden="1">#N/A</definedName>
    <definedName name="Ppto" localSheetId="1">#REF!</definedName>
    <definedName name="Ppto">#REF!</definedName>
    <definedName name="PPtoNorte" localSheetId="1">#REF!</definedName>
    <definedName name="PPtoNorte">#REF!</definedName>
    <definedName name="PR" localSheetId="1">#REF!</definedName>
    <definedName name="PR">#REF!</definedName>
    <definedName name="PRCSO_EXTERNO">'[238]GASTOS FIJOS'!$A$91:$A$150</definedName>
    <definedName name="PRDump" localSheetId="1">#REF!</definedName>
    <definedName name="PRDump">#REF!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dominante" localSheetId="1">#REF!</definedName>
    <definedName name="predominante">#REF!</definedName>
    <definedName name="predominante1" localSheetId="1">#REF!</definedName>
    <definedName name="predominante1">#REF!</definedName>
    <definedName name="predominante2" localSheetId="1">#REF!</definedName>
    <definedName name="predominante2">#REF!</definedName>
    <definedName name="predominante3" localSheetId="1">#REF!</definedName>
    <definedName name="predominante3">#REF!</definedName>
    <definedName name="predominante4" localSheetId="1">#REF!</definedName>
    <definedName name="predominante4">#REF!</definedName>
    <definedName name="PRES" localSheetId="1">#REF!</definedName>
    <definedName name="PRES">#REF!</definedName>
    <definedName name="PRES.AGRI" localSheetId="1">#REF!</definedName>
    <definedName name="PRES.AGRI">#REF!</definedName>
    <definedName name="PRESIPISTO" localSheetId="1">#REF!</definedName>
    <definedName name="PRESIPISTO">#REF!</definedName>
    <definedName name="pressure" localSheetId="1">#REF!</definedName>
    <definedName name="pressure">#REF!</definedName>
    <definedName name="PREST" localSheetId="1">#REF!</definedName>
    <definedName name="PREST">#REF!</definedName>
    <definedName name="presta">[34]BASE!$D$8</definedName>
    <definedName name="PRESTACIONES">[248]Otros!$D$5</definedName>
    <definedName name="Prestaciones_sociales">[249]P.S.!$C$33</definedName>
    <definedName name="PRESTTOT" localSheetId="1">#REF!</definedName>
    <definedName name="PRESTTOT">#REF!</definedName>
    <definedName name="Presu" localSheetId="1">'[10]CALCULO POI'!#REF!</definedName>
    <definedName name="Presu">'[10]CALCULO POI'!#REF!</definedName>
    <definedName name="PRESUP" localSheetId="1">#REF!</definedName>
    <definedName name="PRESUP">#REF!</definedName>
    <definedName name="Presupuest" localSheetId="1">#REF!</definedName>
    <definedName name="Presupuest">#REF!</definedName>
    <definedName name="PRESUPUESTO" localSheetId="1">#REF!</definedName>
    <definedName name="PRESUPUESTO">#REF!</definedName>
    <definedName name="PResupuestos">'[250]CtaGeneral-A'!$F$12:$AH$131</definedName>
    <definedName name="pretub">[239]Tuberia!$I$88</definedName>
    <definedName name="PrevFleet" localSheetId="1">#REF!</definedName>
    <definedName name="PrevFleet">#REF!</definedName>
    <definedName name="PRICES_FIRM" localSheetId="1">#REF!</definedName>
    <definedName name="PRICES_FIRM">#REF!</definedName>
    <definedName name="PRINT_AREA">#N/A</definedName>
    <definedName name="Print_Area_MI" localSheetId="1">#REF!</definedName>
    <definedName name="Print_Area_MI">#REF!</definedName>
    <definedName name="PRINT_AREA_MI1" localSheetId="1">#REF!</definedName>
    <definedName name="PRINT_AREA_MI1">#REF!</definedName>
    <definedName name="Print_Area_Mi2" localSheetId="1">#REF!</definedName>
    <definedName name="Print_Area_Mi2">#REF!</definedName>
    <definedName name="PRINT_TITLE" localSheetId="1">#REF!</definedName>
    <definedName name="PRINT_TITLE">#REF!</definedName>
    <definedName name="PRINT_TITLES">#N/A</definedName>
    <definedName name="PRINT_TITLES_MI">#N/A</definedName>
    <definedName name="Print_Titles2">#N/A</definedName>
    <definedName name="PRINT2" localSheetId="1">[251]Report!#REF!</definedName>
    <definedName name="PRINT2">[251]Report!#REF!</definedName>
    <definedName name="PrintEnd" localSheetId="1" hidden="1">#REF!</definedName>
    <definedName name="PrintEnd" hidden="1">#REF!</definedName>
    <definedName name="PrintStart" localSheetId="1" hidden="1">#REF!</definedName>
    <definedName name="PrintStart" hidden="1">#REF!</definedName>
    <definedName name="PrintTitle" localSheetId="1">#REF!</definedName>
    <definedName name="PrintTitle">#REF!</definedName>
    <definedName name="Prioridad">[252]Sheet1!$D$2:$D$4</definedName>
    <definedName name="PRN" localSheetId="1">#REF!</definedName>
    <definedName name="PRN">#REF!</definedName>
    <definedName name="proceso">[162]procesos!$A$2:$A$74</definedName>
    <definedName name="prod" localSheetId="1">[22]Gastos!#REF!</definedName>
    <definedName name="prod">[22]Gastos!#REF!</definedName>
    <definedName name="prod1" localSheetId="1">[22]Gastos!#REF!</definedName>
    <definedName name="prod1">[22]Gastos!#REF!</definedName>
    <definedName name="prod98" localSheetId="1">[22]Gastos!#REF!</definedName>
    <definedName name="prod98">[22]Gastos!#REF!</definedName>
    <definedName name="prodcal" localSheetId="1">[22]Gastos!#REF!</definedName>
    <definedName name="prodcal">[22]Gastos!#REF!</definedName>
    <definedName name="prodeco" localSheetId="1">[253]LISTAS!#REF!</definedName>
    <definedName name="prodeco">[253]LISTAS!#REF!</definedName>
    <definedName name="prodhati" localSheetId="1">[22]Gastos!#REF!</definedName>
    <definedName name="prodhati">[22]Gastos!#REF!</definedName>
    <definedName name="PRODUCCIONACTUAL">'[10]INFORMACIÓN REFERENCIA'!$B$8:$C$19</definedName>
    <definedName name="PRODUCTCARB" localSheetId="1">#REF!</definedName>
    <definedName name="PRODUCTCARB">#REF!</definedName>
    <definedName name="PRODUCTEST" localSheetId="1">#REF!</definedName>
    <definedName name="PRODUCTEST">#REF!</definedName>
    <definedName name="PRODUCTOS">[238]PRODUCTOS!$B$3:$B$65536</definedName>
    <definedName name="PROF" localSheetId="1">#REF!</definedName>
    <definedName name="PROF">#REF!</definedName>
    <definedName name="profbatea" localSheetId="1">#REF!</definedName>
    <definedName name="profbatea">#REF!</definedName>
    <definedName name="profit_margin" localSheetId="1">#REF!</definedName>
    <definedName name="profit_margin">#REF!</definedName>
    <definedName name="Profundidad" localSheetId="1">#REF!</definedName>
    <definedName name="Profundidad">#REF!</definedName>
    <definedName name="PROGRAMA">'[83]ITEMS RESUMIDOS'!$A$2:$A$34</definedName>
    <definedName name="programainv" localSheetId="1">OBRA!ERR</definedName>
    <definedName name="programainv">[0]!ERR</definedName>
    <definedName name="projec">'[254]Project Management'!$D$11:$AD$416</definedName>
    <definedName name="Project" localSheetId="1">#REF!</definedName>
    <definedName name="Project">#REF!</definedName>
    <definedName name="PROJECT_CURRENCY" localSheetId="1">#REF!</definedName>
    <definedName name="PROJECT_CURRENCY">#REF!</definedName>
    <definedName name="Project_Name" localSheetId="1">#REF!</definedName>
    <definedName name="Project_Name">#REF!</definedName>
    <definedName name="Project_name_1" localSheetId="1">#REF!</definedName>
    <definedName name="Project_name_1">#REF!</definedName>
    <definedName name="Project_name_2" localSheetId="1">#REF!</definedName>
    <definedName name="Project_name_2">#REF!</definedName>
    <definedName name="Proponente" localSheetId="1">#REF!</definedName>
    <definedName name="Proponente">#REF!</definedName>
    <definedName name="prospfyu" localSheetId="1">#REF!</definedName>
    <definedName name="prospfyu">#REF!</definedName>
    <definedName name="prospindic" localSheetId="1">#REF!</definedName>
    <definedName name="prospindic">#REF!</definedName>
    <definedName name="Prov" localSheetId="1">#REF!</definedName>
    <definedName name="Prov">#REF!</definedName>
    <definedName name="PROYECCION" localSheetId="1">#REF!</definedName>
    <definedName name="PROYECCION">#REF!</definedName>
    <definedName name="PROYECCIONDEMANDATABLA1">[10]DEMANDABASEAND!$B$7:$F$19</definedName>
    <definedName name="proyecto">[56]Listado!$B$11:$B$17</definedName>
    <definedName name="PROYECTO__OBRAS_VARIAS_EN_LA_ESCUELA_CONTRAINCENDIO" localSheetId="1">#REF!</definedName>
    <definedName name="PROYECTO__OBRAS_VARIAS_EN_LA_ESCUELA_CONTRAINCENDIO">#REF!</definedName>
    <definedName name="PROYECTOS">[10]REFERENCIAS!$A$3:$F$25</definedName>
    <definedName name="Prueb" localSheetId="1">#REF!</definedName>
    <definedName name="Prueb">#REF!</definedName>
    <definedName name="PRUEBA">#N/A</definedName>
    <definedName name="PRUEBA1" localSheetId="1">#REF!</definedName>
    <definedName name="PRUEBA1">#REF!</definedName>
    <definedName name="PRUEBA2" localSheetId="1">#REF!</definedName>
    <definedName name="PRUEBA2">#REF!</definedName>
    <definedName name="ps">'[11]Prestaciones Sociales'!$E$2</definedName>
    <definedName name="Psol">#N/A</definedName>
    <definedName name="psv" localSheetId="1">#REF!</definedName>
    <definedName name="psv">#REF!</definedName>
    <definedName name="PTAP" localSheetId="1">#REF!</definedName>
    <definedName name="PTAP">#REF!</definedName>
    <definedName name="PTTTT" hidden="1">{#N/A,#N/A,TRUE,"INGENIERIA";#N/A,#N/A,TRUE,"COMPRAS";#N/A,#N/A,TRUE,"DIRECCION";#N/A,#N/A,TRUE,"RESUMEN"}</definedName>
    <definedName name="PU">[55]A!$D$11:$D$53</definedName>
    <definedName name="Pulidora" localSheetId="1">'[72]L. MAT.'!#REF!</definedName>
    <definedName name="Pulidora">'[72]L. MAT.'!#REF!</definedName>
    <definedName name="PUNTI">[34]BASE!$D$381</definedName>
    <definedName name="PuntosRentabilidad" localSheetId="1">#REF!</definedName>
    <definedName name="PuntosRentabilidad">#REF!</definedName>
    <definedName name="Purchase" localSheetId="1">#REF!</definedName>
    <definedName name="Purchase">#REF!</definedName>
    <definedName name="PUYTH" localSheetId="1">#REF!</definedName>
    <definedName name="PUYTH">#REF!</definedName>
    <definedName name="pvC">'[36]Estructuras Concreto'!$D$200</definedName>
    <definedName name="PvT">'[36]Estructuras Concreto'!$D$150</definedName>
    <definedName name="PvTc">'[36]Estructuras Concreto'!$D$183</definedName>
    <definedName name="PvTZ" localSheetId="1">'[36]Estructuras Concreto'!#REF!</definedName>
    <definedName name="PvTZ">'[36]Estructuras Concreto'!#REF!</definedName>
    <definedName name="PWPW" localSheetId="1">#REF!</definedName>
    <definedName name="PWPW">#REF!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1">#REF!</definedName>
    <definedName name="q">#REF!</definedName>
    <definedName name="q1u" localSheetId="1">#REF!</definedName>
    <definedName name="q1u">#REF!</definedName>
    <definedName name="Q91A" localSheetId="1">#REF!</definedName>
    <definedName name="Q91A">#REF!</definedName>
    <definedName name="q91b" localSheetId="1">#REF!</definedName>
    <definedName name="q91b">#REF!</definedName>
    <definedName name="QE" hidden="1">{#N/A,#N/A,FALSE,"Costos Productos 6A";#N/A,#N/A,FALSE,"Costo Unitario Total H-94-12"}</definedName>
    <definedName name="QE_TE" localSheetId="1">[160]TARIF2002!#REF!</definedName>
    <definedName name="QE_TE">[160]TARIF2002!#REF!</definedName>
    <definedName name="QI" localSheetId="1">[160]TARIF2002!#REF!</definedName>
    <definedName name="QI">[160]TARIF2002!#REF!</definedName>
    <definedName name="QI_TI" localSheetId="1">[160]TARIF2002!#REF!</definedName>
    <definedName name="QI_TI">[160]TARIF2002!#REF!</definedName>
    <definedName name="QMAXDIARIO">'[10]CALCULO POI'!$B$118:$C$154</definedName>
    <definedName name="QN" localSheetId="1">[160]TARIF2002!#REF!</definedName>
    <definedName name="QN">[160]TARIF2002!#REF!</definedName>
    <definedName name="QN_QI" localSheetId="1">[160]TARIF2002!#REF!</definedName>
    <definedName name="QN_QI">[160]TARIF2002!#REF!</definedName>
    <definedName name="QNS" localSheetId="1">[255]TARIF2002!#REF!</definedName>
    <definedName name="QNS">[255]TARIF2002!#REF!</definedName>
    <definedName name="QPROM">[10]TARIFAS!$C$570</definedName>
    <definedName name="qq" localSheetId="1">#REF!</definedName>
    <definedName name="qq">#REF!</definedName>
    <definedName name="qqq" localSheetId="1">#REF!</definedName>
    <definedName name="qqq">#REF!</definedName>
    <definedName name="qqqqqqqqqqqqqqqq" localSheetId="1">#REF!</definedName>
    <definedName name="qqqqqqqqqqqqqqqq">#REF!</definedName>
    <definedName name="QR" hidden="1">{#N/A,#N/A,FALSE,"Costos Productos 6A";#N/A,#N/A,FALSE,"Costo Unitario Total H-94-12"}</definedName>
    <definedName name="QRS" localSheetId="1">#REF!</definedName>
    <definedName name="QRS">#REF!</definedName>
    <definedName name="qryVentasxOficina" localSheetId="1">#REF!</definedName>
    <definedName name="qryVentasxOficina">#REF!</definedName>
    <definedName name="qsqw" localSheetId="1">#REF!</definedName>
    <definedName name="qsqw">#REF!</definedName>
    <definedName name="QT" hidden="1">{#N/A,#N/A,FALSE,"Costos Productos 6A";#N/A,#N/A,FALSE,"Costo Unitario Total H-94-12"}</definedName>
    <definedName name="QU" hidden="1">{#N/A,#N/A,FALSE,"Costos Productos 6A";#N/A,#N/A,FALSE,"Costo Unitario Total H-94-12"}</definedName>
    <definedName name="Quality_PvT" localSheetId="1">#REF!</definedName>
    <definedName name="Quality_PvT">#REF!</definedName>
    <definedName name="QualityF" localSheetId="1">#REF!</definedName>
    <definedName name="QualityF">#REF!</definedName>
    <definedName name="quantity" localSheetId="1">#REF!</definedName>
    <definedName name="quantity">#REF!</definedName>
    <definedName name="QUIMICOSTABLA1.3.1">'[10]CALCULO COSTOS DE OPERACIÓN'!$B$176:$J$211</definedName>
    <definedName name="qw" localSheetId="1">#REF!</definedName>
    <definedName name="qw">#REF!</definedName>
    <definedName name="qwdsdsd" localSheetId="1">#REF!</definedName>
    <definedName name="qwdsdsd">#REF!</definedName>
    <definedName name="QWE" localSheetId="1" hidden="1">'[20]ETAPA 50 SMMLV'!#REF!</definedName>
    <definedName name="QWE" hidden="1">'[20]ETAPA 50 SMMLV'!#REF!</definedName>
    <definedName name="QWEQW" localSheetId="1">#REF!</definedName>
    <definedName name="QWEQW">#REF!</definedName>
    <definedName name="qwqw" localSheetId="1">#REF!</definedName>
    <definedName name="qwqw">#REF!</definedName>
    <definedName name="qwqwas" localSheetId="1">#REF!</definedName>
    <definedName name="qwqwas">#REF!</definedName>
    <definedName name="R.1" localSheetId="1">#REF!</definedName>
    <definedName name="R.1">#REF!</definedName>
    <definedName name="R.10" localSheetId="1">#REF!</definedName>
    <definedName name="R.10">#REF!</definedName>
    <definedName name="R.11" localSheetId="1">#REF!</definedName>
    <definedName name="R.11">#REF!</definedName>
    <definedName name="R.12" localSheetId="1">#REF!</definedName>
    <definedName name="R.12">#REF!</definedName>
    <definedName name="R.13" localSheetId="1">#REF!</definedName>
    <definedName name="R.13">#REF!</definedName>
    <definedName name="R.14" localSheetId="1">#REF!</definedName>
    <definedName name="R.14">#REF!</definedName>
    <definedName name="R.15" localSheetId="1">#REF!</definedName>
    <definedName name="R.15">#REF!</definedName>
    <definedName name="R.16" localSheetId="1">#REF!</definedName>
    <definedName name="R.16">#REF!</definedName>
    <definedName name="R.17" localSheetId="1">#REF!</definedName>
    <definedName name="R.17">#REF!</definedName>
    <definedName name="R.18" localSheetId="1">#REF!</definedName>
    <definedName name="R.18">#REF!</definedName>
    <definedName name="R.19" localSheetId="1">#REF!</definedName>
    <definedName name="R.19">#REF!</definedName>
    <definedName name="R.2" localSheetId="1">#REF!</definedName>
    <definedName name="R.2">#REF!</definedName>
    <definedName name="R.3" localSheetId="1">#REF!</definedName>
    <definedName name="R.3">#REF!</definedName>
    <definedName name="R.4" localSheetId="1">#REF!</definedName>
    <definedName name="R.4">#REF!</definedName>
    <definedName name="R.5" localSheetId="1">#REF!</definedName>
    <definedName name="R.5">#REF!</definedName>
    <definedName name="R.6" localSheetId="1">#REF!</definedName>
    <definedName name="R.6">#REF!</definedName>
    <definedName name="R.7" localSheetId="1">#REF!</definedName>
    <definedName name="R.7">#REF!</definedName>
    <definedName name="R.8" localSheetId="1">#REF!</definedName>
    <definedName name="R.8">#REF!</definedName>
    <definedName name="R.9" localSheetId="1">#REF!</definedName>
    <definedName name="R.9">#REF!</definedName>
    <definedName name="r.CashFlow" localSheetId="1" hidden="1">#REF!</definedName>
    <definedName name="r.CashFlow" hidden="1">#REF!</definedName>
    <definedName name="r.Leverage" localSheetId="1" hidden="1">#REF!</definedName>
    <definedName name="r.Leverage" hidden="1">#REF!</definedName>
    <definedName name="r.Liquidity" localSheetId="1" hidden="1">#REF!</definedName>
    <definedName name="r.Liquidity" hidden="1">#REF!</definedName>
    <definedName name="r.Market" localSheetId="1" hidden="1">#REF!</definedName>
    <definedName name="r.Market" hidden="1">#REF!</definedName>
    <definedName name="r.Profitability" localSheetId="1" hidden="1">#REF!</definedName>
    <definedName name="r.Profitability" hidden="1">#REF!</definedName>
    <definedName name="r.Summary" localSheetId="1" hidden="1">#REF!</definedName>
    <definedName name="r.Summary" hidden="1">#REF!</definedName>
    <definedName name="R_I_Q_A_S">#N/A</definedName>
    <definedName name="Ra" localSheetId="1">#REF!</definedName>
    <definedName name="Ra">#REF!</definedName>
    <definedName name="raa" localSheetId="1">'[9]Gabinetes ctrol, prot. y med. '!#REF!</definedName>
    <definedName name="raa">'[9]Gabinetes ctrol, prot. y med. '!#REF!</definedName>
    <definedName name="rack" localSheetId="1">'[9]Gabinetes ctrol, prot. y med. '!#REF!</definedName>
    <definedName name="rack">'[9]Gabinetes ctrol, prot. y med. '!#REF!</definedName>
    <definedName name="RACK1" localSheetId="1">#REF!</definedName>
    <definedName name="RACK1">#REF!</definedName>
    <definedName name="ran">[85]EQUIPO!$D$11</definedName>
    <definedName name="rango" localSheetId="1">#REF!</definedName>
    <definedName name="rango">#REF!</definedName>
    <definedName name="rarewt" hidden="1">{#N/A,#N/A,FALSE,"CCTV"}</definedName>
    <definedName name="Rasante" localSheetId="1">#REF!</definedName>
    <definedName name="Rasante">#REF!</definedName>
    <definedName name="RASCO__3">#N/A</definedName>
    <definedName name="RASCO__A">#N/A</definedName>
    <definedName name="Rate1">[256]Summary!$D$6</definedName>
    <definedName name="rate2">[256]Summary!$D$7</definedName>
    <definedName name="ratio" localSheetId="1">#REF!</definedName>
    <definedName name="ratio">#REF!</definedName>
    <definedName name="RawAgencyPrice" localSheetId="1">#REF!</definedName>
    <definedName name="RawAgencyPrice">#REF!</definedName>
    <definedName name="raza" localSheetId="1">#REF!</definedName>
    <definedName name="raza">#REF!</definedName>
    <definedName name="raza1" localSheetId="1">#REF!</definedName>
    <definedName name="raza1">#REF!</definedName>
    <definedName name="raza2" localSheetId="1">#REF!</definedName>
    <definedName name="raza2">#REF!</definedName>
    <definedName name="Rb" localSheetId="1">#REF!</definedName>
    <definedName name="Rb">#REF!</definedName>
    <definedName name="RBData" localSheetId="1">#REF!</definedName>
    <definedName name="RBData">#REF!</definedName>
    <definedName name="RCindPresup" localSheetId="1">#REF!</definedName>
    <definedName name="RCindPresup">#REF!</definedName>
    <definedName name="Rd" localSheetId="1">#REF!</definedName>
    <definedName name="Rd">#REF!</definedName>
    <definedName name="RD_CP" localSheetId="1">'[257]Working Cap Movemts'!#REF!</definedName>
    <definedName name="RD_CP">'[257]Working Cap Movemts'!#REF!</definedName>
    <definedName name="RD_CP_VL" localSheetId="1">'[257]Working Cap Movemts'!#REF!</definedName>
    <definedName name="RD_CP_VL">'[257]Working Cap Movemts'!#REF!</definedName>
    <definedName name="rds" localSheetId="1">#REF!</definedName>
    <definedName name="rds">#REF!</definedName>
    <definedName name="rdsyyrttr" localSheetId="1">#REF!</definedName>
    <definedName name="rdsyyrttr">#REF!</definedName>
    <definedName name="Re" localSheetId="1">#REF!</definedName>
    <definedName name="Re">#REF!</definedName>
    <definedName name="RE_SIZE" localSheetId="1">#REF!</definedName>
    <definedName name="RE_SIZE">#REF!</definedName>
    <definedName name="RE4NTA">[258]EQUIPOS!$D$8</definedName>
    <definedName name="rec" localSheetId="1">[259]Propuesta!#REF!</definedName>
    <definedName name="rec">[259]Propuesta!#REF!</definedName>
    <definedName name="RECALL">#N/A</definedName>
    <definedName name="Recall_2">#N/A</definedName>
    <definedName name="Recall_3">#N/A</definedName>
    <definedName name="RECOUT">#N/A</definedName>
    <definedName name="Recurso">[260]RECURSOS!$A$3:$K$577</definedName>
    <definedName name="RECURSO_OBRA" localSheetId="1">#REF!</definedName>
    <definedName name="RECURSO_OBRA">#REF!</definedName>
    <definedName name="Recursos" localSheetId="1">#REF!</definedName>
    <definedName name="Recursos">#REF!</definedName>
    <definedName name="Recursos.">[261]RECURSOS!$A$3:$K$478</definedName>
    <definedName name="Recursos..">[261]RECURSOS!$A$3:$K$478</definedName>
    <definedName name="Recursos_">[262]RECURSOS!$A$2:$C$732</definedName>
    <definedName name="recursos_general">[206]tipo_recurso!$A$1:$A$8</definedName>
    <definedName name="Recursosq">[262]RECURSOS!$A$2:$C$732</definedName>
    <definedName name="Recursosr">[262]RECURSOS!$A$2:$C$732</definedName>
    <definedName name="REcursosss">[261]RECURSOS!$A$3:$K$478</definedName>
    <definedName name="Recursosss.">[261]RECURSOS!$A$3:$K$478</definedName>
    <definedName name="Recursosssa">[261]RECURSOS!$A$3:$K$478</definedName>
    <definedName name="REcursossss">[261]RECURSOS!$A$3:$K$478</definedName>
    <definedName name="Recursosw">[262]RECURSOS!$A$2:$C$732</definedName>
    <definedName name="Recuso">[262]RECURSOS!$A$2:$C$732</definedName>
    <definedName name="Recusos">[262]RECURSOS!$A$2:$C$732</definedName>
    <definedName name="RED" localSheetId="1">#REF!</definedName>
    <definedName name="RED">#REF!</definedName>
    <definedName name="REDESALCANTARILLADOTABLA1.2">'[10]INFORMACIÓN REFERENCIA'!$B$330:$F$341</definedName>
    <definedName name="REDESALCANTARILLADOTABLA1.4">'[10]INFORMACIÓN REFERENCIA'!$B$352:$F$364</definedName>
    <definedName name="REDESALCANTARILLADOTABLA1.5" localSheetId="1">#REF!</definedName>
    <definedName name="REDESALCANTARILLADOTABLA1.5">#REF!</definedName>
    <definedName name="REDESTABLA6.1">'[10]INFORMACIÓN REFERENCIA'!$B$245:$E$256</definedName>
    <definedName name="REDESTABLA6.2">'[10]INFORMACIÓN REFERENCIA'!$B$260:$K$272</definedName>
    <definedName name="REDESTABLA6.3">'[10]INFORMACIÓN REFERENCIA'!$B$276:$C$287</definedName>
    <definedName name="REERE" localSheetId="1">[263]Cover!#REF!</definedName>
    <definedName name="REERE">[263]Cover!#REF!</definedName>
    <definedName name="RefAdquisición">[113]Parámetros!$H$3</definedName>
    <definedName name="RefCompañía">[113]Parámetros!$H$2</definedName>
    <definedName name="REFE">[136]RECURSOS!$A$2:$C$476</definedName>
    <definedName name="refEntidades">[113]Parámetros!$F$10:$H$12</definedName>
    <definedName name="REFERENCIAPROYECTOS">[10]REFERENCIAS!$A$3:$F$24</definedName>
    <definedName name="REFMAR" localSheetId="1">#REF!</definedName>
    <definedName name="REFMAR">#REF!</definedName>
    <definedName name="refTipoOrdenes">[113]Parámetros!$B$10:$D$12</definedName>
    <definedName name="REG" localSheetId="1">#REF!</definedName>
    <definedName name="REG">#REF!</definedName>
    <definedName name="REGBT">#N/A</definedName>
    <definedName name="regional">[95]CARRETERAS!$A$2</definedName>
    <definedName name="regiones" localSheetId="1">#REF!</definedName>
    <definedName name="regiones">#REF!</definedName>
    <definedName name="REGULAR">'[229]ESTADO VÍA-CRIT.TECNICO'!XFC1&gt;2.5</definedName>
    <definedName name="REICIO" localSheetId="1">OBRA!ERR</definedName>
    <definedName name="REICIO">[0]!ERR</definedName>
    <definedName name="reinicio" localSheetId="1">OBRA!ERR</definedName>
    <definedName name="reinicio">[0]!ERR</definedName>
    <definedName name="REJILLA" localSheetId="1">#REF!</definedName>
    <definedName name="REJILLA">#REF!</definedName>
    <definedName name="REL">[44]PRECIOS!$D$2:$D$27</definedName>
    <definedName name="RELACION_GASTOS_A.O.M" localSheetId="1">#REF!</definedName>
    <definedName name="RELACION_GASTOS_A.O.M">#REF!</definedName>
    <definedName name="RELACION_GASTOS_A.O.M_TOTAL" localSheetId="1">#REF!</definedName>
    <definedName name="RELACION_GASTOS_A.O.M_TOTAL">#REF!</definedName>
    <definedName name="rell" localSheetId="1">#REF!</definedName>
    <definedName name="rell">#REF!</definedName>
    <definedName name="RELLG" localSheetId="1">#REF!</definedName>
    <definedName name="RELLG">#REF!</definedName>
    <definedName name="remanentes">#N/A</definedName>
    <definedName name="rendimiento" localSheetId="1">#REF!</definedName>
    <definedName name="rendimiento">#REF!</definedName>
    <definedName name="RENTAL" localSheetId="1">#REF!</definedName>
    <definedName name="RENTAL">#REF!</definedName>
    <definedName name="REP.PAV">'[51]factores A.N.'!$F$15:$F$69</definedName>
    <definedName name="REPDIV" localSheetId="1">#REF!</definedName>
    <definedName name="REPDIV">#REF!</definedName>
    <definedName name="Repetido">'[130]Base General'!$B$4:$B$35</definedName>
    <definedName name="REPOCALC" localSheetId="1">#REF!</definedName>
    <definedName name="REPOCALC">#REF!</definedName>
    <definedName name="REPOPRO" localSheetId="1">#REF!</definedName>
    <definedName name="REPOPRO">#REF!</definedName>
    <definedName name="REPORTE">[55]A!$D$9</definedName>
    <definedName name="REPOSICIONACU">'[10]INFORMACIÓN REFERENCIA'!$B$674:$H$685</definedName>
    <definedName name="REPOSICIONACUREDES">'[10]INFORMACIÓN REFERENCIA'!$B$688:$D$699</definedName>
    <definedName name="REPOSICIONALC">'[10]INFORMACIÓN REFERENCIA'!$B$704:$D$715</definedName>
    <definedName name="REPOSICIONALCREDES">'[10]INFORMACIÓN REFERENCIA'!$B$718:$O$729</definedName>
    <definedName name="REPSUB" localSheetId="1">#REF!</definedName>
    <definedName name="REPSUB">#REF!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 localSheetId="1">#REF!</definedName>
    <definedName name="req">#REF!</definedName>
    <definedName name="Requerimiento">#N/A</definedName>
    <definedName name="Requerimientos">#N/A</definedName>
    <definedName name="Required_Delivery" localSheetId="1">#REF!</definedName>
    <definedName name="Required_Delivery">#REF!</definedName>
    <definedName name="RES" localSheetId="1">#REF!</definedName>
    <definedName name="RES">#REF!</definedName>
    <definedName name="RESBCE" localSheetId="1">#REF!</definedName>
    <definedName name="RESBCE">#REF!</definedName>
    <definedName name="Reselects" localSheetId="1">#REF!</definedName>
    <definedName name="Reselects">#REF!</definedName>
    <definedName name="ResEquipo" localSheetId="1">#REF!</definedName>
    <definedName name="ResEquipo">#REF!</definedName>
    <definedName name="Reserva" localSheetId="1">[22]Gastos!#REF!</definedName>
    <definedName name="Reserva">[22]Gastos!#REF!</definedName>
    <definedName name="RESFYU" localSheetId="1">#REF!</definedName>
    <definedName name="RESFYU">#REF!</definedName>
    <definedName name="residente">'[95]GENERALIDADES '!$E$9</definedName>
    <definedName name="resist_cond">[28]D_AWG!$G$29</definedName>
    <definedName name="ResMateriales" localSheetId="1">#REF!</definedName>
    <definedName name="ResMateriales">#REF!</definedName>
    <definedName name="ResMO" localSheetId="1">#REF!</definedName>
    <definedName name="ResMO">#REF!</definedName>
    <definedName name="ResOtros" localSheetId="1">#REF!</definedName>
    <definedName name="ResOtros">#REF!</definedName>
    <definedName name="RESP">[75]dts!$B$6</definedName>
    <definedName name="Responsible">'[61]2009 Jagua'!$G$2:$G$27</definedName>
    <definedName name="RESPYG" localSheetId="1">#REF!</definedName>
    <definedName name="RESPYG">#REF!</definedName>
    <definedName name="RESREL" localSheetId="1">#REF!</definedName>
    <definedName name="RESREL">#REF!</definedName>
    <definedName name="RESU" localSheetId="1">#REF!</definedName>
    <definedName name="RESU">#REF!</definedName>
    <definedName name="Resultados" localSheetId="1">#REF!</definedName>
    <definedName name="Resultados">#REF!</definedName>
    <definedName name="Resultados1" localSheetId="1">#REF!</definedName>
    <definedName name="Resultados1">#REF!</definedName>
    <definedName name="Resultados2" localSheetId="1">#REF!</definedName>
    <definedName name="Resultados2">#REF!</definedName>
    <definedName name="Resultados3" localSheetId="1">#REF!</definedName>
    <definedName name="Resultados3">#REF!</definedName>
    <definedName name="RESUM" localSheetId="1">'[73]1'!#REF!</definedName>
    <definedName name="RESUM">'[73]1'!#REF!</definedName>
    <definedName name="resum2" localSheetId="1">'[53]PU (2)'!#REF!</definedName>
    <definedName name="resum2">'[53]PU (2)'!#REF!</definedName>
    <definedName name="resumen" localSheetId="1">#REF!</definedName>
    <definedName name="resumen">#REF!</definedName>
    <definedName name="RESUMENALCANTARILLADO" localSheetId="1">#REF!</definedName>
    <definedName name="RESUMENALCANTARILLADO">#REF!</definedName>
    <definedName name="ResumenAPU">[163]ResumenMaterial!$A$12:$AB$169</definedName>
    <definedName name="RESUMENCOSTOSOPERACIÓN">'[10]CALCULO COSTOS DE OPERACIÓN'!$B$6:$Q$41</definedName>
    <definedName name="RESUMENINVERSIONESACU">'[10]CALCULO POI'!$A$6:$M$41</definedName>
    <definedName name="RESUMENINVERSIONESACUEDUCTO">'[10]CALCULO POI'!$A$6:$M$41</definedName>
    <definedName name="RESUMENINVERSIONESALC">'[10]CALCULO POI'!$A$202:$K$237</definedName>
    <definedName name="RESUMENMODELODEMANDA" localSheetId="1">#REF!</definedName>
    <definedName name="RESUMENMODELODEMANDA">#REF!</definedName>
    <definedName name="RESUMENOPTIMIZACIONACU">'[10]CALCULO POI'!$A$46:$L$81</definedName>
    <definedName name="RESUMENOPTIMIZACIONALC">'[10]CALCULO POI'!$A$242:$I$277</definedName>
    <definedName name="ResUnit_CD" localSheetId="1">#REF!</definedName>
    <definedName name="ResUnit_CD">#REF!</definedName>
    <definedName name="RET" localSheetId="1">#REF!</definedName>
    <definedName name="RET">#REF!</definedName>
    <definedName name="RET_1">"#n"/"a"</definedName>
    <definedName name="RET_10">"#n"/"a"</definedName>
    <definedName name="RET_2">"#n"/"a"</definedName>
    <definedName name="RET_3">"#n"/"a"</definedName>
    <definedName name="RET_4">"#n"/"a"</definedName>
    <definedName name="RET_5">"#n"/"a"</definedName>
    <definedName name="RET_6">"#n"/"a"</definedName>
    <definedName name="RET_7">"#n"/"a"</definedName>
    <definedName name="RET_8">"#n"/"a"</definedName>
    <definedName name="RET_9">"#n"/"a"</definedName>
    <definedName name="reten" localSheetId="1">[22]Gastos!#REF!</definedName>
    <definedName name="reten">[22]Gastos!#REF!</definedName>
    <definedName name="reti" localSheetId="1">#REF!</definedName>
    <definedName name="reti">#REF!</definedName>
    <definedName name="retr" localSheetId="1">#REF!</definedName>
    <definedName name="retr">#REF!</definedName>
    <definedName name="retr_1">"#n"/"a"</definedName>
    <definedName name="retr_10">"#n"/"a"</definedName>
    <definedName name="retr_2">"#n"/"a"</definedName>
    <definedName name="retr_3">"#n"/"a"</definedName>
    <definedName name="retr_4">"#n"/"a"</definedName>
    <definedName name="retr_5">"#n"/"a"</definedName>
    <definedName name="retr_6">"#n"/"a"</definedName>
    <definedName name="retr_7">"#n"/"a"</definedName>
    <definedName name="retr_8">"#n"/"a"</definedName>
    <definedName name="retr_9">"#n"/"a"</definedName>
    <definedName name="RETRASO" localSheetId="1">#REF!</definedName>
    <definedName name="RETRASO">#REF!</definedName>
    <definedName name="RETRO">[34]BASE!$D$465</definedName>
    <definedName name="rev" localSheetId="1">#REF!</definedName>
    <definedName name="rev">#REF!</definedName>
    <definedName name="REY" localSheetId="1">'[264]Tabla 1.1'!#REF!</definedName>
    <definedName name="REY">'[264]Tabla 1.1'!#REF!</definedName>
    <definedName name="Rf" localSheetId="1">#REF!</definedName>
    <definedName name="Rf">#REF!</definedName>
    <definedName name="RFA" localSheetId="1">#REF!</definedName>
    <definedName name="RFA">#REF!</definedName>
    <definedName name="RFB" localSheetId="1">#REF!</definedName>
    <definedName name="RFB">#REF!</definedName>
    <definedName name="RFC" localSheetId="1">#REF!</definedName>
    <definedName name="RFC">#REF!</definedName>
    <definedName name="RFE" localSheetId="1">#REF!</definedName>
    <definedName name="RFE">#REF!</definedName>
    <definedName name="RFF" localSheetId="1">#REF!</definedName>
    <definedName name="RFF">#REF!</definedName>
    <definedName name="RFG" localSheetId="1">#REF!</definedName>
    <definedName name="RFG">#REF!</definedName>
    <definedName name="RFP" localSheetId="1">#REF!</definedName>
    <definedName name="RFP">#REF!</definedName>
    <definedName name="RFP003A" localSheetId="1">#REF!</definedName>
    <definedName name="RFP003A">#REF!</definedName>
    <definedName name="RFP003B" localSheetId="1">#REF!</definedName>
    <definedName name="RFP003B">#REF!</definedName>
    <definedName name="RFP003C" localSheetId="1">#REF!</definedName>
    <definedName name="RFP003C">#REF!</definedName>
    <definedName name="RFP003D" localSheetId="1">#REF!</definedName>
    <definedName name="RFP003D">#REF!</definedName>
    <definedName name="RFP003E" localSheetId="1">#REF!</definedName>
    <definedName name="RFP003E">#REF!</definedName>
    <definedName name="RFP003F" localSheetId="1">#REF!</definedName>
    <definedName name="RFP003F">#REF!</definedName>
    <definedName name="RFPC" localSheetId="1">#REF!</definedName>
    <definedName name="RFPC">#REF!</definedName>
    <definedName name="rfref" localSheetId="1">#REF!</definedName>
    <definedName name="rfref">#REF!</definedName>
    <definedName name="RFRGRG">[136]RECURSOS!$A$2:$C$476</definedName>
    <definedName name="RFTITLE" localSheetId="1">#REF!</definedName>
    <definedName name="RFTITLE">#REF!</definedName>
    <definedName name="Rg" localSheetId="1">#REF!</definedName>
    <definedName name="Rg">#REF!</definedName>
    <definedName name="Rgr" hidden="1">{"Acueducto",#N/A,FALSE,"Base"}</definedName>
    <definedName name="Rh" localSheetId="1">#REF!</definedName>
    <definedName name="Rh">#REF!</definedName>
    <definedName name="Ri" localSheetId="1">#REF!</definedName>
    <definedName name="Ri">#REF!</definedName>
    <definedName name="rie">[85]EQUIPO!$D$20</definedName>
    <definedName name="Ripio" localSheetId="1">#REF!</definedName>
    <definedName name="Ripio">#REF!</definedName>
    <definedName name="RiskInd">[265]RefTables!$K$2:$K$26</definedName>
    <definedName name="RiskRanking">[265]RefTables!$L$2:$L$26</definedName>
    <definedName name="Rk" localSheetId="1">#REF!</definedName>
    <definedName name="Rk">#REF!</definedName>
    <definedName name="rl" localSheetId="1">#REF!</definedName>
    <definedName name="rl">#REF!</definedName>
    <definedName name="RLIGA" localSheetId="1">#REF!</definedName>
    <definedName name="RLIGA">#REF!</definedName>
    <definedName name="rlo" localSheetId="1">#REF!</definedName>
    <definedName name="rlo">#REF!</definedName>
    <definedName name="rm" localSheetId="1">#REF!</definedName>
    <definedName name="rm">#REF!</definedName>
    <definedName name="RMCostOutput" localSheetId="1">#REF!</definedName>
    <definedName name="RMCostOutput">#REF!</definedName>
    <definedName name="Rmm" localSheetId="1">#REF!</definedName>
    <definedName name="Rmm">#REF!</definedName>
    <definedName name="Rn" localSheetId="1">#REF!</definedName>
    <definedName name="Rn">#REF!</definedName>
    <definedName name="rñ" localSheetId="1">#REF!</definedName>
    <definedName name="rñ">#REF!</definedName>
    <definedName name="Ro" localSheetId="1">#REF!</definedName>
    <definedName name="Ro">#REF!</definedName>
    <definedName name="RoA_N" localSheetId="1">[116]ASSUMPTIONS!#REF!</definedName>
    <definedName name="RoA_N">[116]ASSUMPTIONS!#REF!</definedName>
    <definedName name="ROCA" localSheetId="1">#REF!</definedName>
    <definedName name="ROCA">#REF!</definedName>
    <definedName name="RODILLO" localSheetId="1">#REF!</definedName>
    <definedName name="RODILLO">#REF!</definedName>
    <definedName name="rolando" localSheetId="1">#REF!</definedName>
    <definedName name="rolando">#REF!</definedName>
    <definedName name="Roster1">[90]Parameters!$O$30</definedName>
    <definedName name="Roster2">[90]Parameters!$P$30</definedName>
    <definedName name="Roster3">[90]Parameters!$Q$30</definedName>
    <definedName name="Roster4">[90]Parameters!$R$30</definedName>
    <definedName name="Rosters">[90]Parameters!$O$26:$R$29</definedName>
    <definedName name="Rows2Unhide" localSheetId="1" hidden="1">#REF!</definedName>
    <definedName name="Rows2Unhide" hidden="1">#REF!</definedName>
    <definedName name="Roy_price_sens">'[110]Inputs-SUMMARY'!$H$266:$BR$266</definedName>
    <definedName name="Royal_Col_Nom">[116]W_OPEX!$H$220:$AP$220</definedName>
    <definedName name="royalphalumi">[266]datosluminariasRoyAlPHa!$A$1:$A$65536</definedName>
    <definedName name="Royalty_CDC_LLC" localSheetId="1">[107]Royalties!#REF!</definedName>
    <definedName name="Royalty_CDC_LLC">[107]Royalties!#REF!</definedName>
    <definedName name="Royalty_CZN_SA" localSheetId="1">[107]Royalties!#REF!</definedName>
    <definedName name="Royalty_CZN_SA">[107]Royalties!#REF!</definedName>
    <definedName name="Royalty_total" localSheetId="1">[107]Royalties!#REF!</definedName>
    <definedName name="Royalty_total">[107]Royalties!#REF!</definedName>
    <definedName name="Rp" localSheetId="1">#REF!</definedName>
    <definedName name="Rp">#REF!</definedName>
    <definedName name="Rq" localSheetId="1">#REF!</definedName>
    <definedName name="Rq">#REF!</definedName>
    <definedName name="rr" localSheetId="1">#REF!</definedName>
    <definedName name="rr">#REF!</definedName>
    <definedName name="rrr" hidden="1">{"Acueducto",#N/A,FALSE,"Base"}</definedName>
    <definedName name="rrrrr" localSheetId="1">#REF!</definedName>
    <definedName name="rrrrr">#REF!</definedName>
    <definedName name="RRRRRRR" hidden="1">{"'Sheet1'!$A$1:$G$85"}</definedName>
    <definedName name="rrrrrrrr" localSheetId="1">#REF!</definedName>
    <definedName name="rrrrrrrr">#REF!</definedName>
    <definedName name="RRTTT">[136]RECURSOS!$A$2:$C$476</definedName>
    <definedName name="Rs" localSheetId="1">#REF!</definedName>
    <definedName name="Rs">#REF!</definedName>
    <definedName name="rsadf" localSheetId="1">#REF!</definedName>
    <definedName name="rsadf">#REF!</definedName>
    <definedName name="rt" localSheetId="1">#REF!</definedName>
    <definedName name="rt">#REF!</definedName>
    <definedName name="rte" localSheetId="1">#REF!</definedName>
    <definedName name="rte">#REF!</definedName>
    <definedName name="rtgdrgdr">[143]RECURSOS!$A$3:$I$478</definedName>
    <definedName name="rtret">[143]RECURSOS!$A$3:$I$478</definedName>
    <definedName name="rtrtrwet" localSheetId="1">#REF!</definedName>
    <definedName name="rtrtrwet">#REF!</definedName>
    <definedName name="rtrtwetewrter" localSheetId="1">#REF!</definedName>
    <definedName name="rtrtwetewrter">#REF!</definedName>
    <definedName name="rty" localSheetId="1">#REF!</definedName>
    <definedName name="rty">#REF!</definedName>
    <definedName name="ruir">[102]PRESUPUESTOS!$R$79</definedName>
    <definedName name="RUTA">'[83]MANO DE OBRA'!$G$8:$M$20</definedName>
    <definedName name="Rv" localSheetId="1">#REF!</definedName>
    <definedName name="Rv">#REF!</definedName>
    <definedName name="RVS">[75]dts!$B$23</definedName>
    <definedName name="Rw" localSheetId="1">#REF!</definedName>
    <definedName name="Rw">#REF!</definedName>
    <definedName name="Rx" localSheetId="1">#REF!</definedName>
    <definedName name="Rx">#REF!</definedName>
    <definedName name="ry" localSheetId="1">#REF!</definedName>
    <definedName name="ry">#REF!</definedName>
    <definedName name="RYER">'[172]CANT OBRA'!$1:$1048576</definedName>
    <definedName name="ryriouo">[143]RECURSOS!$A$3:$I$478</definedName>
    <definedName name="Rz" localSheetId="1">#REF!</definedName>
    <definedName name="Rz">#REF!</definedName>
    <definedName name="S">[87]RESUMEN!$D$32</definedName>
    <definedName name="S_M_D_S">#N/A</definedName>
    <definedName name="s220TT" localSheetId="1">'[43]Estructuras Concreto'!#REF!</definedName>
    <definedName name="s220TT">'[43]Estructuras Concreto'!#REF!</definedName>
    <definedName name="s60PR" localSheetId="1">'[43]Estructuras Concreto'!#REF!</definedName>
    <definedName name="s60PR">'[43]Estructuras Concreto'!#REF!</definedName>
    <definedName name="s60TT" localSheetId="1">'[43]Estructuras Concreto'!#REF!</definedName>
    <definedName name="s60TT">'[43]Estructuras Concreto'!#REF!</definedName>
    <definedName name="Sa" localSheetId="1">#REF!</definedName>
    <definedName name="Sa">#REF!</definedName>
    <definedName name="Sabaneta">'[66]SABANETA 3335'!$B$7:$L$475</definedName>
    <definedName name="SADASDFSDF" localSheetId="1">#REF!</definedName>
    <definedName name="SADASDFSDF">#REF!</definedName>
    <definedName name="saf">{"Book1","my ddc.xls"}</definedName>
    <definedName name="SAL">[55]A!$D$52</definedName>
    <definedName name="salariominimo">[84]Hoja2!$B$33</definedName>
    <definedName name="Salarios" localSheetId="1">#REF!</definedName>
    <definedName name="Salarios">#REF!</definedName>
    <definedName name="Saldo_Capital" localSheetId="1">#REF!</definedName>
    <definedName name="Saldo_Capital">#REF!</definedName>
    <definedName name="SALESPLAN" localSheetId="1">#REF!</definedName>
    <definedName name="SALESPLAN">#REF!</definedName>
    <definedName name="SAOG7" localSheetId="1">#REF!</definedName>
    <definedName name="SAOG7">#REF!</definedName>
    <definedName name="SAOG7OCTUBRE" localSheetId="1">#REF!</definedName>
    <definedName name="SAOG7OCTUBRE">#REF!</definedName>
    <definedName name="saopuhugughgs" localSheetId="1">#REF!</definedName>
    <definedName name="saopuhugughgs">#REF!</definedName>
    <definedName name="sap" localSheetId="1">#REF!</definedName>
    <definedName name="sap">#REF!</definedName>
    <definedName name="SASA">[143]RECURSOS!$A$3:$I$478</definedName>
    <definedName name="Sb" localSheetId="1">#REF!</definedName>
    <definedName name="Sb">#REF!</definedName>
    <definedName name="sbe" localSheetId="1">#REF!</definedName>
    <definedName name="sbe">#REF!</definedName>
    <definedName name="Sbf">[32]CALCULO!$E$61</definedName>
    <definedName name="sbg">[46]PrecRec!$D$37</definedName>
    <definedName name="SbtPpto" localSheetId="1">#REF!</definedName>
    <definedName name="SbtPpto">#REF!</definedName>
    <definedName name="sc" localSheetId="1">#REF!</definedName>
    <definedName name="sc">#REF!</definedName>
    <definedName name="scft" localSheetId="1">'[9]Gabinetes ctrol, prot. y med. '!#REF!</definedName>
    <definedName name="scft">'[9]Gabinetes ctrol, prot. y med. '!#REF!</definedName>
    <definedName name="SContLab" localSheetId="1">#REF!</definedName>
    <definedName name="SContLab">#REF!</definedName>
    <definedName name="SContParts" localSheetId="1">#REF!</definedName>
    <definedName name="SContParts">#REF!</definedName>
    <definedName name="scope" localSheetId="1">#REF!</definedName>
    <definedName name="scope">#REF!</definedName>
    <definedName name="scope1">'[88]REF - Listas'!$D$32:$D$38</definedName>
    <definedName name="SCREEN" localSheetId="1">#REF!</definedName>
    <definedName name="SCREEN">#REF!</definedName>
    <definedName name="scT">'[36]Estructuras Concreto'!$D$181</definedName>
    <definedName name="sd" localSheetId="1">#REF!</definedName>
    <definedName name="sd">#REF!</definedName>
    <definedName name="sdad" localSheetId="1">#REF!</definedName>
    <definedName name="sdad">#REF!</definedName>
    <definedName name="SDas" localSheetId="1">#REF!</definedName>
    <definedName name="SDas">#REF!</definedName>
    <definedName name="sdasd" localSheetId="1">#REF!</definedName>
    <definedName name="sdasd">#REF!</definedName>
    <definedName name="sdc" localSheetId="1">OBRA!ERR</definedName>
    <definedName name="sdc">[0]!ERR</definedName>
    <definedName name="SDE" localSheetId="1">#REF!</definedName>
    <definedName name="SDE">#REF!</definedName>
    <definedName name="sdf" localSheetId="1">#REF!</definedName>
    <definedName name="sdf">#REF!</definedName>
    <definedName name="SDFASDFDSDF" localSheetId="1">'[9]Gabinetes ctrol, prot. y med. '!#REF!</definedName>
    <definedName name="SDFASDFDSDF">'[9]Gabinetes ctrol, prot. y med. '!#REF!</definedName>
    <definedName name="sdfdxf" localSheetId="1">#REF!</definedName>
    <definedName name="sdfdxf">#REF!</definedName>
    <definedName name="SDFG">[267]BASE!$C$3</definedName>
    <definedName name="sdfsd" localSheetId="1">#REF!</definedName>
    <definedName name="sdfsd">#REF!</definedName>
    <definedName name="sdfsf">[143]RECURSOS!$A$3:$I$478</definedName>
    <definedName name="sdft" localSheetId="1">'[9]Gabinetes ctrol, prot. y med. '!#REF!</definedName>
    <definedName name="sdft">'[9]Gabinetes ctrol, prot. y med. '!#REF!</definedName>
    <definedName name="sdsaad">[143]RECURSOS!$A$3:$I$478</definedName>
    <definedName name="sdsad" localSheetId="1">#REF!</definedName>
    <definedName name="sdsad">#REF!</definedName>
    <definedName name="sdsd" localSheetId="1">#REF!</definedName>
    <definedName name="sdsd">#REF!</definedName>
    <definedName name="sdsds">[143]RECURSOS!$A$3:$I$478</definedName>
    <definedName name="SDSDSD" localSheetId="1">#REF!</definedName>
    <definedName name="SDSDSD">#REF!</definedName>
    <definedName name="Se" localSheetId="1">#REF!</definedName>
    <definedName name="Se">#REF!</definedName>
    <definedName name="sedsadfsa">[143]RECURSOS!$A$3:$I$478</definedName>
    <definedName name="seerhtt" localSheetId="1">#REF!</definedName>
    <definedName name="seerhtt">#REF!</definedName>
    <definedName name="sefresr">[143]RECURSOS!$A$3:$I$478</definedName>
    <definedName name="Seguro" localSheetId="1">#REF!</definedName>
    <definedName name="Seguro">#REF!</definedName>
    <definedName name="SeguroCostos" localSheetId="1">#REF!</definedName>
    <definedName name="SeguroCostos">#REF!</definedName>
    <definedName name="selalternativas" localSheetId="1">#REF!</definedName>
    <definedName name="selalternativas">#REF!</definedName>
    <definedName name="sem">[46]PrecRec!$D$63</definedName>
    <definedName name="SEM_DEL_MES" localSheetId="1">#REF!</definedName>
    <definedName name="SEM_DEL_MES">#REF!</definedName>
    <definedName name="SEMANA">[75]dts!$B$8</definedName>
    <definedName name="semanal">'[268]Informe Obra Cívil'!$C$5</definedName>
    <definedName name="Semanas_mes" localSheetId="1">#REF!</definedName>
    <definedName name="Semanas_mes">#REF!</definedName>
    <definedName name="semilla" localSheetId="1">#REF!</definedName>
    <definedName name="semilla">#REF!</definedName>
    <definedName name="sencount" hidden="1">1</definedName>
    <definedName name="SENSIBILIDADES" localSheetId="1">#REF!</definedName>
    <definedName name="SENSIBILIDADES">#REF!</definedName>
    <definedName name="señv">[46]PrecRec!$D$48</definedName>
    <definedName name="sep00" localSheetId="1">[22]Dólar!#REF!</definedName>
    <definedName name="sep00">[22]Dólar!#REF!</definedName>
    <definedName name="Sepjv2" localSheetId="1">#REF!</definedName>
    <definedName name="Sepjv2">#REF!</definedName>
    <definedName name="SepOct">'[151]Sep-Oct'!$A$12:$H$30</definedName>
    <definedName name="SepOct_C">'[212]Sep-Oct'!$A$31:$H$45</definedName>
    <definedName name="septdetail" localSheetId="1">#REF!</definedName>
    <definedName name="septdetail">#REF!</definedName>
    <definedName name="septico" localSheetId="1">#REF!</definedName>
    <definedName name="septico">#REF!</definedName>
    <definedName name="septtb" localSheetId="1">#REF!</definedName>
    <definedName name="septtb">#REF!</definedName>
    <definedName name="SequenceF" localSheetId="1">#REF!</definedName>
    <definedName name="SequenceF">#REF!</definedName>
    <definedName name="ser" localSheetId="1">#REF!</definedName>
    <definedName name="ser">#REF!</definedName>
    <definedName name="SERO" localSheetId="1">OBRA!ERR</definedName>
    <definedName name="SERO">[0]!ERR</definedName>
    <definedName name="ServerName" localSheetId="1">#REF!</definedName>
    <definedName name="ServerName">#REF!</definedName>
    <definedName name="servicio">'[269]Solicitud de Servicios'!$B$4</definedName>
    <definedName name="servicioingreso" localSheetId="1">#REF!</definedName>
    <definedName name="servicioingreso">#REF!</definedName>
    <definedName name="ServicioSurentingExpress" localSheetId="1">#REF!</definedName>
    <definedName name="ServicioSurentingExpress">#REF!</definedName>
    <definedName name="servicioutilidad" localSheetId="1">#REF!</definedName>
    <definedName name="servicioutilidad">#REF!</definedName>
    <definedName name="ServicioVehSustituto" localSheetId="1">#REF!</definedName>
    <definedName name="ServicioVehSustituto">#REF!</definedName>
    <definedName name="sexo" localSheetId="1">#REF!</definedName>
    <definedName name="sexo">#REF!</definedName>
    <definedName name="Sf" localSheetId="1">#REF!</definedName>
    <definedName name="Sf">#REF!</definedName>
    <definedName name="SFA" localSheetId="1">#REF!</definedName>
    <definedName name="SFA">#REF!</definedName>
    <definedName name="sfb" localSheetId="1">'[9]Gabinetes ctrol, prot. y med. '!#REF!</definedName>
    <definedName name="sfb">'[9]Gabinetes ctrol, prot. y med. '!#REF!</definedName>
    <definedName name="SFC" localSheetId="1">#REF!</definedName>
    <definedName name="SFC">#REF!</definedName>
    <definedName name="sfdf">[191]RECURSOS!$A$3:$G$495</definedName>
    <definedName name="sffsaf" localSheetId="1">#REF!</definedName>
    <definedName name="sffsaf">#REF!</definedName>
    <definedName name="Sg" localSheetId="1">#REF!</definedName>
    <definedName name="Sg">#REF!</definedName>
    <definedName name="SGET" localSheetId="1">#REF!</definedName>
    <definedName name="SGET">#REF!</definedName>
    <definedName name="Sh" localSheetId="1">#REF!</definedName>
    <definedName name="Sh">#REF!</definedName>
    <definedName name="SHA" localSheetId="1">#REF!</definedName>
    <definedName name="SHA">#REF!</definedName>
    <definedName name="Share" localSheetId="1">[145]Cover!#REF!</definedName>
    <definedName name="Share">[145]Cover!#REF!</definedName>
    <definedName name="SHARED_FORMULA_0">#N/A</definedName>
    <definedName name="SHARED_FORMULA_1">#N/A</definedName>
    <definedName name="SHARED_FORMULA_21">#N/A</definedName>
    <definedName name="sheet3" localSheetId="1">#REF!</definedName>
    <definedName name="sheet3">#REF!</definedName>
    <definedName name="ship_terms" localSheetId="1">#REF!</definedName>
    <definedName name="ship_terms">#REF!</definedName>
    <definedName name="SHIP_VIA" localSheetId="1">#REF!</definedName>
    <definedName name="SHIP_VIA">#REF!</definedName>
    <definedName name="Shovel_1" localSheetId="1">#REF!</definedName>
    <definedName name="Shovel_1">#REF!</definedName>
    <definedName name="Shovel_2" localSheetId="1">#REF!</definedName>
    <definedName name="Shovel_2">#REF!</definedName>
    <definedName name="Shovel_3" localSheetId="1">#REF!</definedName>
    <definedName name="Shovel_3">#REF!</definedName>
    <definedName name="Shovel_4" localSheetId="1">#REF!</definedName>
    <definedName name="Shovel_4">#REF!</definedName>
    <definedName name="Shovel_5" localSheetId="1">#REF!</definedName>
    <definedName name="Shovel_5">#REF!</definedName>
    <definedName name="show_all" localSheetId="1">'[270]Mine variance - tree'!#REF!</definedName>
    <definedName name="show_all">'[270]Mine variance - tree'!#REF!</definedName>
    <definedName name="si" localSheetId="1">#REF!</definedName>
    <definedName name="si">#REF!</definedName>
    <definedName name="si60KV" localSheetId="1">'[43]Estructuras Concreto'!#REF!</definedName>
    <definedName name="si60KV">'[43]Estructuras Concreto'!#REF!</definedName>
    <definedName name="SIKAD" localSheetId="1">#REF!</definedName>
    <definedName name="SIKAD">#REF!</definedName>
    <definedName name="Sim_Model_Input_1" localSheetId="1">[257]HL!#REF!</definedName>
    <definedName name="Sim_Model_Input_1">[257]HL!#REF!</definedName>
    <definedName name="Sim_Model_Input_4" localSheetId="1">[257]HL!#REF!</definedName>
    <definedName name="Sim_Model_Input_4">[257]HL!#REF!</definedName>
    <definedName name="Sim_Model_Output_1" localSheetId="1">[257]HL!#REF!</definedName>
    <definedName name="Sim_Model_Output_1">[257]HL!#REF!</definedName>
    <definedName name="sIN">'[36]Estructuras Concreto'!$D$76</definedName>
    <definedName name="Sin_nombre" localSheetId="1">#REF!</definedName>
    <definedName name="Sin_nombre">#REF!</definedName>
    <definedName name="sinFS" localSheetId="1">#REF!</definedName>
    <definedName name="sinFS">#REF!</definedName>
    <definedName name="Sinnombre" localSheetId="1">#REF!</definedName>
    <definedName name="Sinnombre">#REF!</definedName>
    <definedName name="SISISIS" localSheetId="1">OBRA!ERR</definedName>
    <definedName name="SISISIS">[0]!ERR</definedName>
    <definedName name="Sitio">[252]Sheet1!$C$2:$C$4</definedName>
    <definedName name="SIZE" localSheetId="1">#REF!</definedName>
    <definedName name="SIZE">#REF!</definedName>
    <definedName name="SIZEC" localSheetId="1">#REF!</definedName>
    <definedName name="SIZEC">#REF!</definedName>
    <definedName name="sk" localSheetId="1">#REF!</definedName>
    <definedName name="sk">#REF!</definedName>
    <definedName name="SL" localSheetId="1">#REF!</definedName>
    <definedName name="SL">#REF!</definedName>
    <definedName name="SLPVC" localSheetId="1">#REF!</definedName>
    <definedName name="SLPVC">#REF!</definedName>
    <definedName name="SLube" localSheetId="1">#REF!</definedName>
    <definedName name="SLube">#REF!</definedName>
    <definedName name="sm" localSheetId="1">#REF!</definedName>
    <definedName name="sm">#REF!</definedName>
    <definedName name="SMLTOOLS" localSheetId="1">#REF!</definedName>
    <definedName name="SMLTOOLS">#REF!</definedName>
    <definedName name="SMMLV">[34]PRESTA!$D$13</definedName>
    <definedName name="sn" localSheetId="1">#REF!</definedName>
    <definedName name="sn">#REF!</definedName>
    <definedName name="snw" localSheetId="1">#REF!</definedName>
    <definedName name="snw">#REF!</definedName>
    <definedName name="sñ" localSheetId="1">#REF!</definedName>
    <definedName name="sñ">#REF!</definedName>
    <definedName name="so" localSheetId="1">#REF!</definedName>
    <definedName name="so">#REF!</definedName>
    <definedName name="Soat" localSheetId="1">#REF!</definedName>
    <definedName name="Soat">#REF!</definedName>
    <definedName name="SoatCostos" localSheetId="1">#REF!</definedName>
    <definedName name="SoatCostos">#REF!</definedName>
    <definedName name="SOCIAL" localSheetId="1">#REF!</definedName>
    <definedName name="SOCIAL">#REF!</definedName>
    <definedName name="SOFT" localSheetId="1">#REF!</definedName>
    <definedName name="SOFT">#REF!</definedName>
    <definedName name="SOHaul" localSheetId="1">#REF!</definedName>
    <definedName name="SOHaul">#REF!</definedName>
    <definedName name="SOL" localSheetId="1">#REF!</definedName>
    <definedName name="SOL">#REF!</definedName>
    <definedName name="solb2" localSheetId="1">'[54]Estructuras Concreto'!#REF!</definedName>
    <definedName name="solb2">'[54]Estructuras Concreto'!#REF!</definedName>
    <definedName name="solC">'[36]Estructuras Concreto'!$D$196</definedName>
    <definedName name="solC1">'[36]Estructuras Concreto'!$D$212</definedName>
    <definedName name="solC2" localSheetId="1">#REF!</definedName>
    <definedName name="solC2">#REF!</definedName>
    <definedName name="SOLCASETA">'[36]Estructuras Concreto'!$D$350</definedName>
    <definedName name="SOLDA" localSheetId="1">#REF!</definedName>
    <definedName name="SOLDA">#REF!</definedName>
    <definedName name="Solids.SG" localSheetId="1">#REF!</definedName>
    <definedName name="Solids.SG">#REF!</definedName>
    <definedName name="SOLPVC" localSheetId="1">#REF!</definedName>
    <definedName name="SOLPVC">#REF!</definedName>
    <definedName name="SOSO" localSheetId="1" hidden="1">'[20]ETAPA 50 SMMLV'!#REF!</definedName>
    <definedName name="SOSO" hidden="1">'[20]ETAPA 50 SMMLV'!#REF!</definedName>
    <definedName name="soT">'[36]Estructuras Concreto'!$D$154</definedName>
    <definedName name="sP">'[36]Estructuras Concreto'!$D$53</definedName>
    <definedName name="SP.T1" localSheetId="1">[192]Cargas!#REF!</definedName>
    <definedName name="SP.T1">[192]Cargas!#REF!</definedName>
    <definedName name="SP.T2" localSheetId="1">[192]Cargas!#REF!</definedName>
    <definedName name="SP.T2">[192]Cargas!#REF!</definedName>
    <definedName name="SP.T3" localSheetId="1">[192]Cargas!#REF!</definedName>
    <definedName name="SP.T3">[192]Cargas!#REF!</definedName>
    <definedName name="SPOR" localSheetId="1">#REF!</definedName>
    <definedName name="SPOR">#REF!</definedName>
    <definedName name="SPOR2">'[36]Estructuras Concreto'!$D$276</definedName>
    <definedName name="sPOR3">'[36]Estructuras Concreto'!$D$399</definedName>
    <definedName name="spread" localSheetId="1">#REF!</definedName>
    <definedName name="spread">#REF!</definedName>
    <definedName name="SpreadDesctos" localSheetId="1">#REF!</definedName>
    <definedName name="SpreadDesctos">#REF!</definedName>
    <definedName name="SpreadFcro" localSheetId="1">#REF!</definedName>
    <definedName name="SpreadFcro">#REF!</definedName>
    <definedName name="SpreadServicios" localSheetId="1">#REF!</definedName>
    <definedName name="SpreadServicios">#REF!</definedName>
    <definedName name="Spreadsheet_name" localSheetId="1">#REF!</definedName>
    <definedName name="Spreadsheet_name">#REF!</definedName>
    <definedName name="SpreadTotal" localSheetId="1">#REF!</definedName>
    <definedName name="SpreadTotal">#REF!</definedName>
    <definedName name="sr" localSheetId="1">#REF!</definedName>
    <definedName name="sr">#REF!</definedName>
    <definedName name="SRandM" localSheetId="1">#REF!</definedName>
    <definedName name="SRandM">#REF!</definedName>
    <definedName name="ss" localSheetId="1">#REF!</definedName>
    <definedName name="ss">#REF!</definedName>
    <definedName name="sS60kv" localSheetId="1">'[43]Estructuras Concreto'!#REF!</definedName>
    <definedName name="sS60kv">'[43]Estructuras Concreto'!#REF!</definedName>
    <definedName name="SSDSD" localSheetId="1">#REF!</definedName>
    <definedName name="SSDSD">#REF!</definedName>
    <definedName name="sSEC">'[36]Estructuras Concreto'!$D$87</definedName>
    <definedName name="SSIZE" localSheetId="1">#REF!</definedName>
    <definedName name="SSIZE">#REF!</definedName>
    <definedName name="sss" localSheetId="1">#REF!</definedName>
    <definedName name="sss">#REF!</definedName>
    <definedName name="ssss" localSheetId="1">#REF!</definedName>
    <definedName name="ssss">#REF!</definedName>
    <definedName name="sssss" localSheetId="1">#REF!</definedName>
    <definedName name="sssss">#REF!</definedName>
    <definedName name="ssssssssss" localSheetId="1">#REF!</definedName>
    <definedName name="ssssssssss">#REF!</definedName>
    <definedName name="sssssssssss" localSheetId="1">#REF!</definedName>
    <definedName name="sssssssssss">#REF!</definedName>
    <definedName name="ssssssssssssssssssss" localSheetId="1">#REF!</definedName>
    <definedName name="ssssssssssssssssssss">#REF!</definedName>
    <definedName name="sT">'[36]Estructuras Concreto'!$D$31</definedName>
    <definedName name="Standby" localSheetId="1">#REF!</definedName>
    <definedName name="Standby">#REF!</definedName>
    <definedName name="StandbyCostos" localSheetId="1">#REF!</definedName>
    <definedName name="StandbyCostos">#REF!</definedName>
    <definedName name="START" localSheetId="1">#REF!</definedName>
    <definedName name="START">#REF!</definedName>
    <definedName name="StartBid" localSheetId="1">#REF!</definedName>
    <definedName name="StartBid">#REF!</definedName>
    <definedName name="StartItems" localSheetId="1">#REF!</definedName>
    <definedName name="StartItems">#REF!</definedName>
    <definedName name="StartPeriod">[264]Index!$S$41</definedName>
    <definedName name="StartRates" localSheetId="1">#REF!</definedName>
    <definedName name="StartRates">#REF!</definedName>
    <definedName name="StartTags" localSheetId="1">#REF!</definedName>
    <definedName name="StartTags">#REF!</definedName>
    <definedName name="StartTime" localSheetId="1">#REF!</definedName>
    <definedName name="StartTime">#REF!</definedName>
    <definedName name="status">'[180]LISTS-FOR INTERNAL USE ONLY'!$B$8:$B$13</definedName>
    <definedName name="statusofexecution" localSheetId="1">#REF!</definedName>
    <definedName name="statusofexecution">#REF!</definedName>
    <definedName name="sTC">'[36]Estructuras Concreto'!$D$109</definedName>
    <definedName name="steam_trap" localSheetId="1">#REF!</definedName>
    <definedName name="steam_trap">#REF!</definedName>
    <definedName name="STHK" localSheetId="1">#REF!</definedName>
    <definedName name="STHK">#REF!</definedName>
    <definedName name="Stm" localSheetId="1">#REF!</definedName>
    <definedName name="Stm">#REF!</definedName>
    <definedName name="STOCK_CODE" localSheetId="1">#REF!</definedName>
    <definedName name="STOCK_CODE">#REF!</definedName>
    <definedName name="stock_oreganal" localSheetId="1">[116]INPUT_TEMP!#REF!</definedName>
    <definedName name="stock_oreganal">[116]INPUT_TEMP!#REF!</definedName>
    <definedName name="StorageTank_Height" localSheetId="1">#REF!</definedName>
    <definedName name="StorageTank_Height">#REF!</definedName>
    <definedName name="StorageTank_Radius" localSheetId="1">#REF!</definedName>
    <definedName name="StorageTank_Radius">#REF!</definedName>
    <definedName name="StorageTank_TotalVolume" localSheetId="1">#REF!</definedName>
    <definedName name="StorageTank_TotalVolume">#REF!</definedName>
    <definedName name="StorageTank1_DryTonnes" localSheetId="1">#REF!</definedName>
    <definedName name="StorageTank1_DryTonnes">#REF!</definedName>
    <definedName name="StorageTank1_SlurryVolume" localSheetId="1">#REF!</definedName>
    <definedName name="StorageTank1_SlurryVolume">#REF!</definedName>
    <definedName name="StorageTank2_DryTonnes" localSheetId="1">#REF!</definedName>
    <definedName name="StorageTank2_DryTonnes">#REF!</definedName>
    <definedName name="StorageTank2_SlurryVolume" localSheetId="1">#REF!</definedName>
    <definedName name="StorageTank2_SlurryVolume">#REF!</definedName>
    <definedName name="StorageTank3_DryTonnes" localSheetId="1">#REF!</definedName>
    <definedName name="StorageTank3_DryTonnes">#REF!</definedName>
    <definedName name="StorageTank3_SlurryVolume" localSheetId="1">#REF!</definedName>
    <definedName name="StorageTank3_SlurryVolume">#REF!</definedName>
    <definedName name="StorageTank4_DryTonnes" localSheetId="1">#REF!</definedName>
    <definedName name="StorageTank4_DryTonnes">#REF!</definedName>
    <definedName name="StorageTank4_SlurryVolume" localSheetId="1">#REF!</definedName>
    <definedName name="StorageTank4_SlurryVolume">#REF!</definedName>
    <definedName name="sTP" localSheetId="1">#REF!</definedName>
    <definedName name="sTP">#REF!</definedName>
    <definedName name="str" localSheetId="1">#REF!</definedName>
    <definedName name="str">#REF!</definedName>
    <definedName name="StrBaseIncremCanon" localSheetId="1">#REF!</definedName>
    <definedName name="StrBaseIncremCanon">#REF!</definedName>
    <definedName name="StrBaseReliquidacion" localSheetId="1">#REF!</definedName>
    <definedName name="StrBaseReliquidacion">#REF!</definedName>
    <definedName name="StrClienDescontarIVA" localSheetId="1">#REF!</definedName>
    <definedName name="StrClienDescontarIVA">#REF!</definedName>
    <definedName name="StrCliente" localSheetId="1">#REF!</definedName>
    <definedName name="StrCliente">#REF!</definedName>
    <definedName name="StrClienTributaRentaPresun" localSheetId="1">#REF!</definedName>
    <definedName name="StrClienTributaRentaPresun">#REF!</definedName>
    <definedName name="strDescAccesorios" localSheetId="1">#REF!</definedName>
    <definedName name="strDescAccesorios">#REF!</definedName>
    <definedName name="strDescPlanSeguro" localSheetId="1">#REF!</definedName>
    <definedName name="strDescPlanSeguro">#REF!</definedName>
    <definedName name="strEstado" localSheetId="1">#REF!</definedName>
    <definedName name="strEstado">#REF!</definedName>
    <definedName name="StrFrecPago" localSheetId="1">#REF!</definedName>
    <definedName name="StrFrecPago">#REF!</definedName>
    <definedName name="StrFrecReliquidacion" localSheetId="1">#REF!</definedName>
    <definedName name="StrFrecReliquidacion">#REF!</definedName>
    <definedName name="StrGerenteCuenta" localSheetId="1">#REF!</definedName>
    <definedName name="StrGerenteCuenta">#REF!</definedName>
    <definedName name="Strike" localSheetId="1">'[58]INGRESOS - COP'!#REF!</definedName>
    <definedName name="Strike">'[58]INGRESOS - COP'!#REF!</definedName>
    <definedName name="StrImpDosXMil" localSheetId="1">#REF!</definedName>
    <definedName name="StrImpDosXMil">#REF!</definedName>
    <definedName name="StrMarcaVehicModelo" localSheetId="1">#REF!</definedName>
    <definedName name="StrMarcaVehicModelo">#REF!</definedName>
    <definedName name="StrMarcaVehícModelo" localSheetId="1">#REF!</definedName>
    <definedName name="StrMarcaVehícModelo">#REF!</definedName>
    <definedName name="StrModalidadCanon" localSheetId="1">#REF!</definedName>
    <definedName name="StrModalidadCanon">#REF!</definedName>
    <definedName name="StrModalidadPago" localSheetId="1">#REF!</definedName>
    <definedName name="StrModalidadPago">#REF!</definedName>
    <definedName name="strNomVariable1" localSheetId="1">#REF!</definedName>
    <definedName name="strNomVariable1">#REF!</definedName>
    <definedName name="strNomVariable2" localSheetId="1">#REF!</definedName>
    <definedName name="strNomVariable2">#REF!</definedName>
    <definedName name="strNomVariable3" localSheetId="1">#REF!</definedName>
    <definedName name="strNomVariable3">#REF!</definedName>
    <definedName name="StrNumeroCotizacion" localSheetId="1">#REF!</definedName>
    <definedName name="StrNumeroCotizacion">#REF!</definedName>
    <definedName name="StrNumeroCotización" localSheetId="1">#REF!</definedName>
    <definedName name="StrNumeroCotización">#REF!</definedName>
    <definedName name="strPlaca" localSheetId="1">#REF!</definedName>
    <definedName name="strPlaca">#REF!</definedName>
    <definedName name="StrRentBack" localSheetId="1">#REF!</definedName>
    <definedName name="StrRentBack">#REF!</definedName>
    <definedName name="strTipoCliente" localSheetId="1">#REF!</definedName>
    <definedName name="strTipoCliente">#REF!</definedName>
    <definedName name="StrTipoContrato" localSheetId="1">#REF!</definedName>
    <definedName name="StrTipoContrato">#REF!</definedName>
    <definedName name="sTT">'[36]Estructuras Concreto'!$D$42</definedName>
    <definedName name="sTTO" localSheetId="1">#REF!</definedName>
    <definedName name="sTTO">#REF!</definedName>
    <definedName name="Stub" localSheetId="1" hidden="1">#REF!</definedName>
    <definedName name="Stub" hidden="1">#REF!</definedName>
    <definedName name="Stub_Header1" localSheetId="1" hidden="1">#REF!</definedName>
    <definedName name="Stub_Header1" hidden="1">#REF!</definedName>
    <definedName name="Stub_Header2" localSheetId="1" hidden="1">#REF!</definedName>
    <definedName name="Stub_Header2" hidden="1">#REF!</definedName>
    <definedName name="Stub_Header3" localSheetId="1" hidden="1">#REF!</definedName>
    <definedName name="Stub_Header3" hidden="1">#REF!</definedName>
    <definedName name="STyre" localSheetId="1">#REF!</definedName>
    <definedName name="STyre">#REF!</definedName>
    <definedName name="sTZ" localSheetId="1">'[36]Estructuras Concreto'!#REF!</definedName>
    <definedName name="sTZ">'[36]Estructuras Concreto'!#REF!</definedName>
    <definedName name="SUBA">'[271]SUB APU'!$A:$D</definedName>
    <definedName name="SUBBASE" localSheetId="1">#REF!</definedName>
    <definedName name="SUBBASE">#REF!</definedName>
    <definedName name="Subbase2" localSheetId="1">#REF!</definedName>
    <definedName name="Subbase2">#REF!</definedName>
    <definedName name="SUBCUENTA" localSheetId="1">#REF!</definedName>
    <definedName name="SUBCUENTA">#REF!</definedName>
    <definedName name="subprograma">[162]Subprograma!$B$2:$B$87</definedName>
    <definedName name="subregiones">[206]Listado!$B$4:$B$9</definedName>
    <definedName name="SUBTIPOACC" localSheetId="1">#REF!</definedName>
    <definedName name="SUBTIPOACC">#REF!</definedName>
    <definedName name="SubtipoAccesorio" localSheetId="1">#REF!</definedName>
    <definedName name="SubtipoAccesorio">#REF!</definedName>
    <definedName name="SUBTOTALMAT" localSheetId="1">#REF!</definedName>
    <definedName name="SUBTOTALMAT">#REF!</definedName>
    <definedName name="SUELDOS">'[208]Base Datos Sueldo'!$B$7:$C$26</definedName>
    <definedName name="SUELO">'[195]ESPECTRO RESISTENCIA'!$B$72:$B$76</definedName>
    <definedName name="SUELO2" localSheetId="1">#REF!</definedName>
    <definedName name="SUELO2">#REF!</definedName>
    <definedName name="SUM" localSheetId="1">'[264]Tabla 1.1'!#REF!</definedName>
    <definedName name="SUM">'[264]Tabla 1.1'!#REF!</definedName>
    <definedName name="suma">[272]Hoja1!$F$60</definedName>
    <definedName name="SUMARY" localSheetId="1">#REF!</definedName>
    <definedName name="SUMARY">#REF!</definedName>
    <definedName name="SUMIN" localSheetId="1">#REF!</definedName>
    <definedName name="SUMIN">#REF!</definedName>
    <definedName name="SUMINISTRO">[55]A!$D$73</definedName>
    <definedName name="Suministro_e_instalacion_de_tubería__de_Φ8___en_acero_al_carbono__en_tramos_de_6_metros_roscada_con_uniones_del_mismo_material" localSheetId="1">#REF!</definedName>
    <definedName name="Suministro_e_instalacion_de_tubería__de_Φ8___en_acero_al_carbono__en_tramos_de_6_metros_roscada_con_uniones_del_mismo_material">#REF!</definedName>
    <definedName name="summary" localSheetId="1">#REF!</definedName>
    <definedName name="summary">#REF!</definedName>
    <definedName name="summec">[239]Mechanical!$L$159</definedName>
    <definedName name="sumtub">[239]Tuberia!$O$88</definedName>
    <definedName name="Supervía" hidden="1">{#N/A,#N/A,TRUE,"0001";#N/A,#N/A,TRUE,"0002";#N/A,#N/A,TRUE,"0003";#N/A,#N/A,TRUE,"0004";#N/A,#N/A,TRUE,"0005";#N/A,#N/A,TRUE,"0006";#N/A,#N/A,TRUE,"0007";#N/A,#N/A,TRUE,"0008";#N/A,#N/A,TRUE,"0009";#N/A,#N/A,TRUE,"0010"}</definedName>
    <definedName name="supervision" localSheetId="1">#REF!</definedName>
    <definedName name="supervision">#REF!</definedName>
    <definedName name="SupportFleet" localSheetId="1">#REF!</definedName>
    <definedName name="SupportFleet">#REF!</definedName>
    <definedName name="SupportOpCost" localSheetId="1">#REF!</definedName>
    <definedName name="SupportOpCost">#REF!</definedName>
    <definedName name="SupportRepl" localSheetId="1">#REF!</definedName>
    <definedName name="SupportRepl">#REF!</definedName>
    <definedName name="supues" localSheetId="1">#REF!</definedName>
    <definedName name="supues">#REF!</definedName>
    <definedName name="SUR" localSheetId="1">[47]Hoja1!#REF!</definedName>
    <definedName name="SUR">[47]Hoja1!#REF!</definedName>
    <definedName name="swssdecs" localSheetId="1">#REF!</definedName>
    <definedName name="swssdecs">#REF!</definedName>
    <definedName name="swsw">[261]RECURSOS!$A$3:$K$478</definedName>
    <definedName name="Swvu.TAB1." localSheetId="1" hidden="1">#REF!</definedName>
    <definedName name="Swvu.TAB1." hidden="1">#REF!</definedName>
    <definedName name="Swvu.TAB2." localSheetId="1" hidden="1">#REF!</definedName>
    <definedName name="Swvu.TAB2." hidden="1">#REF!</definedName>
    <definedName name="Swvu.TAB3." localSheetId="1" hidden="1">#REF!</definedName>
    <definedName name="Swvu.TAB3." hidden="1">#REF!</definedName>
    <definedName name="Swvu.TAB4." localSheetId="1" hidden="1">#REF!</definedName>
    <definedName name="Swvu.TAB4." hidden="1">#REF!</definedName>
    <definedName name="Swvu.TAB5." localSheetId="1" hidden="1">#REF!</definedName>
    <definedName name="Swvu.TAB5." hidden="1">#REF!</definedName>
    <definedName name="SYS" localSheetId="1">#REF!</definedName>
    <definedName name="SYS">#REF!</definedName>
    <definedName name="SZJHGTYFVASBHDJ" localSheetId="1">#REF!</definedName>
    <definedName name="SZJHGTYFVASBHDJ">#REF!</definedName>
    <definedName name="t" localSheetId="9">[41]!absc</definedName>
    <definedName name="t" localSheetId="10">[41]!absc</definedName>
    <definedName name="t" localSheetId="11">[41]!absc</definedName>
    <definedName name="t" localSheetId="12">[41]!absc</definedName>
    <definedName name="t" localSheetId="5">[41]!absc</definedName>
    <definedName name="t" localSheetId="1">[41]!absc</definedName>
    <definedName name="t">[41]!absc</definedName>
    <definedName name="T.1" localSheetId="1">#REF!</definedName>
    <definedName name="T.1">#REF!</definedName>
    <definedName name="T.1_POZ">[273]TUBERIA!$AB$10:$AB$84</definedName>
    <definedName name="T.10" localSheetId="1">#REF!</definedName>
    <definedName name="T.10">#REF!</definedName>
    <definedName name="T.11" localSheetId="1">#REF!</definedName>
    <definedName name="T.11">#REF!</definedName>
    <definedName name="T.12" localSheetId="1">#REF!</definedName>
    <definedName name="T.12">#REF!</definedName>
    <definedName name="T.13" localSheetId="1">#REF!</definedName>
    <definedName name="T.13">#REF!</definedName>
    <definedName name="T.14" localSheetId="1">#REF!</definedName>
    <definedName name="T.14">#REF!</definedName>
    <definedName name="T.15" localSheetId="1">#REF!</definedName>
    <definedName name="T.15">#REF!</definedName>
    <definedName name="T.16" localSheetId="1">#REF!</definedName>
    <definedName name="T.16">#REF!</definedName>
    <definedName name="T.17" localSheetId="1">#REF!</definedName>
    <definedName name="T.17">#REF!</definedName>
    <definedName name="T.2" localSheetId="1">#REF!</definedName>
    <definedName name="T.2">#REF!</definedName>
    <definedName name="T.3" localSheetId="1">#REF!</definedName>
    <definedName name="T.3">#REF!</definedName>
    <definedName name="T.4" localSheetId="1">#REF!</definedName>
    <definedName name="T.4">#REF!</definedName>
    <definedName name="T.5" localSheetId="1">#REF!</definedName>
    <definedName name="T.5">#REF!</definedName>
    <definedName name="T.6" localSheetId="1">#REF!</definedName>
    <definedName name="T.6">#REF!</definedName>
    <definedName name="T.7" localSheetId="1">#REF!</definedName>
    <definedName name="T.7">#REF!</definedName>
    <definedName name="T.8" localSheetId="1">#REF!</definedName>
    <definedName name="T.8">#REF!</definedName>
    <definedName name="T.9" localSheetId="1">#REF!</definedName>
    <definedName name="T.9">#REF!</definedName>
    <definedName name="T.VIA">'[51]factores A.N.'!$H$15:$H$306</definedName>
    <definedName name="T___2_.3_FC_2.2" localSheetId="1">#REF!</definedName>
    <definedName name="T___2_.3_FC_2.2">#REF!</definedName>
    <definedName name="T_2">#N/A</definedName>
    <definedName name="T_3">#N/A</definedName>
    <definedName name="T_4">#N/A</definedName>
    <definedName name="T_RMG">[28]D_AWG!$D$51:$E$54</definedName>
    <definedName name="T1_" localSheetId="1">#REF!</definedName>
    <definedName name="T1_">#REF!</definedName>
    <definedName name="T1__2_FC1_5" localSheetId="1">#REF!</definedName>
    <definedName name="T1__2_FC1_5">#REF!</definedName>
    <definedName name="T1__2_FC1_9" localSheetId="1">#REF!</definedName>
    <definedName name="T1__2_FC1_9">#REF!</definedName>
    <definedName name="T1__3__2_FC1_9" localSheetId="1">#REF!</definedName>
    <definedName name="T1__3__2_FC1_9">#REF!</definedName>
    <definedName name="T1_FC_1.5__.2" localSheetId="1">#REF!</definedName>
    <definedName name="T1_FC_1.5__.2">#REF!</definedName>
    <definedName name="T1_FC_1.9__.2" localSheetId="1">#REF!</definedName>
    <definedName name="T1_FC_1.9__.2">#REF!</definedName>
    <definedName name="T1_FC1_5">'[51]factores A.N.'!$H$8:$H$33</definedName>
    <definedName name="T1_FC1_9">'[51]factores A.N.'!$J$8:$J$33</definedName>
    <definedName name="T1_FC2.2">[274]FACTORES!$M$8:$M$23</definedName>
    <definedName name="T11SF15" localSheetId="1">#REF!</definedName>
    <definedName name="T11SF15">#REF!</definedName>
    <definedName name="T11SF19" localSheetId="1">#REF!</definedName>
    <definedName name="T11SF19">#REF!</definedName>
    <definedName name="T12SF15" localSheetId="1">#REF!</definedName>
    <definedName name="T12SF15">#REF!</definedName>
    <definedName name="T12SF19" localSheetId="1">#REF!</definedName>
    <definedName name="T12SF19">#REF!</definedName>
    <definedName name="T1RF15" localSheetId="1">#REF!</definedName>
    <definedName name="T1RF15">#REF!</definedName>
    <definedName name="T1RF19" localSheetId="1">#REF!</definedName>
    <definedName name="T1RF19">#REF!</definedName>
    <definedName name="T2.PVC">'[51]factores A.N.'!$P$8:$P$19</definedName>
    <definedName name="T2_" localSheetId="1">#REF!</definedName>
    <definedName name="T2_">#REF!</definedName>
    <definedName name="T2_.3" localSheetId="1">#REF!</definedName>
    <definedName name="T2_.3">#REF!</definedName>
    <definedName name="T2__2_FC1_5" localSheetId="1">#REF!</definedName>
    <definedName name="T2__2_FC1_5">#REF!</definedName>
    <definedName name="T2__3_FC1_9" localSheetId="1">#REF!</definedName>
    <definedName name="T2__3_FC1_9">#REF!</definedName>
    <definedName name="T2_FC_1.5__.3" localSheetId="1">#REF!</definedName>
    <definedName name="T2_FC_1.5__.3">#REF!</definedName>
    <definedName name="T2_FC_1.5__.3_.2" localSheetId="1">#REF!</definedName>
    <definedName name="T2_FC_1.5__.3_.2">#REF!</definedName>
    <definedName name="T2_FC_1.9__.3" localSheetId="1">#REF!</definedName>
    <definedName name="T2_FC_1.9__.3">#REF!</definedName>
    <definedName name="T2_FC_1.9__.3_.2" localSheetId="1">#REF!</definedName>
    <definedName name="T2_FC_1.9__.3_.2">#REF!</definedName>
    <definedName name="T2_FC1_5">'[51]factores A.N.'!$I$8:$I$33</definedName>
    <definedName name="T2_FC1_9">'[51]factores A.N.'!$K$8:$K$33</definedName>
    <definedName name="T2_POZ" localSheetId="1">#REF!</definedName>
    <definedName name="T2_POZ">#REF!</definedName>
    <definedName name="T2_RAS" localSheetId="1">#REF!</definedName>
    <definedName name="T2_RAS">#REF!</definedName>
    <definedName name="T21SF15" localSheetId="1">#REF!</definedName>
    <definedName name="T21SF15">#REF!</definedName>
    <definedName name="T21SF19" localSheetId="1">#REF!</definedName>
    <definedName name="T21SF19">#REF!</definedName>
    <definedName name="T220TT" localSheetId="1">'[43]Estructuras Concreto'!#REF!</definedName>
    <definedName name="T220TT">'[43]Estructuras Concreto'!#REF!</definedName>
    <definedName name="T22JH" localSheetId="1">#REF!</definedName>
    <definedName name="T22JH">#REF!</definedName>
    <definedName name="T22SF15" localSheetId="1">#REF!</definedName>
    <definedName name="T22SF15">#REF!</definedName>
    <definedName name="T22SF19" localSheetId="1">#REF!</definedName>
    <definedName name="T22SF19">#REF!</definedName>
    <definedName name="T2RF15" localSheetId="1">#REF!</definedName>
    <definedName name="T2RF15">#REF!</definedName>
    <definedName name="T2RF19" localSheetId="1">#REF!</definedName>
    <definedName name="T2RF19">#REF!</definedName>
    <definedName name="T32JH" localSheetId="1">#REF!</definedName>
    <definedName name="T32JH">#REF!</definedName>
    <definedName name="T33JH" localSheetId="1">#REF!</definedName>
    <definedName name="T33JH">#REF!</definedName>
    <definedName name="T42JH" localSheetId="1">#REF!</definedName>
    <definedName name="T42JH">#REF!</definedName>
    <definedName name="T43JH" localSheetId="1">#REF!</definedName>
    <definedName name="T43JH">#REF!</definedName>
    <definedName name="T44JH" localSheetId="1">#REF!</definedName>
    <definedName name="T44JH">#REF!</definedName>
    <definedName name="T60PR" localSheetId="1">'[43]Estructuras Concreto'!#REF!</definedName>
    <definedName name="T60PR">'[43]Estructuras Concreto'!#REF!</definedName>
    <definedName name="T60TT" localSheetId="1">'[43]Estructuras Concreto'!#REF!</definedName>
    <definedName name="T60TT">'[43]Estructuras Concreto'!#REF!</definedName>
    <definedName name="T62JH" localSheetId="1">#REF!</definedName>
    <definedName name="T62JH">#REF!</definedName>
    <definedName name="T63JH" localSheetId="1">#REF!</definedName>
    <definedName name="T63JH">#REF!</definedName>
    <definedName name="T64JH" localSheetId="1">#REF!</definedName>
    <definedName name="T64JH">#REF!</definedName>
    <definedName name="T66JH" localSheetId="1">#REF!</definedName>
    <definedName name="T66JH">#REF!</definedName>
    <definedName name="T82JH" localSheetId="1">#REF!</definedName>
    <definedName name="T82JH">#REF!</definedName>
    <definedName name="T83JH" localSheetId="1">#REF!</definedName>
    <definedName name="T83JH">#REF!</definedName>
    <definedName name="T84JH" localSheetId="1">#REF!</definedName>
    <definedName name="T84JH">#REF!</definedName>
    <definedName name="T88EB" localSheetId="1">#REF!</definedName>
    <definedName name="T88EB">#REF!</definedName>
    <definedName name="T88EL" localSheetId="1">#REF!</definedName>
    <definedName name="T88EL">#REF!</definedName>
    <definedName name="T88JH">[23]BASE!$D$259</definedName>
    <definedName name="Ta" localSheetId="1">#REF!</definedName>
    <definedName name="Ta">#REF!</definedName>
    <definedName name="tab" hidden="1">{"CONCABL1.1",#N/A,FALSE,"1.1.1a1.1.3 ACSR";"AISL1.2",#N/A,FALSE,"1.1.1a1.1.3 ACSR";"torr1.1.3",#N/A,FALSE,"1.1.1a1.1.3 ACSR";"cm1.2",#N/A,FALSE,"1.2 ACSR";"cm2.2",#N/A,FALSE,"1.2 ACSR";#N/A,#N/A,FALSE,"1.3 ACSR";#N/A,#N/A,FALSE,"2.1.1A2.1.3 ACAR";"ac2.1",#N/A,FALSE,"1.2 ACAR";"ac2.2",#N/A,FALSE,"1.2 ACAR";#N/A,#N/A,FALSE,"2.3 ACAR"}</definedName>
    <definedName name="Tab_Elec">[178]Inputs!$J$25</definedName>
    <definedName name="Tab_Expense">[178]Inputs!$P$127:$Q$161</definedName>
    <definedName name="Tab_Process">[178]Inputs!$N$127:$O$173</definedName>
    <definedName name="Tab_Respons">[178]Inputs!$L$127:$M$139</definedName>
    <definedName name="TabBL">'[142]L codos'!$A$3:$V$10</definedName>
    <definedName name="TabCIM">[176]Hoja2!$A$5:$I$38</definedName>
    <definedName name="TABLA" localSheetId="1">#REF!</definedName>
    <definedName name="TABLA">#REF!</definedName>
    <definedName name="TABLA_CMI">[10]BS.DATOS!$Q$5:$X$17</definedName>
    <definedName name="TABLA_DE_CONTENIDO__A1" localSheetId="1">#REF!</definedName>
    <definedName name="TABLA_DE_CONTENIDO__A1">#REF!</definedName>
    <definedName name="TABLA_RN">[10]BS.DATOS!$AA$5:$AH$17</definedName>
    <definedName name="TABLA1" localSheetId="1">#REF!</definedName>
    <definedName name="TABLA1">#REF!</definedName>
    <definedName name="TABLA1.2.2" localSheetId="1">[275]A.P.U!#REF!</definedName>
    <definedName name="TABLA1.2.2">[275]A.P.U!#REF!</definedName>
    <definedName name="tabla2" localSheetId="1">#REF!</definedName>
    <definedName name="tabla2">#REF!</definedName>
    <definedName name="TABLA3" localSheetId="1">#REF!</definedName>
    <definedName name="TABLA3">#REF!</definedName>
    <definedName name="tabla4" localSheetId="1">#REF!</definedName>
    <definedName name="tabla4">#REF!</definedName>
    <definedName name="tablaDeDTFS" localSheetId="1">#REF!</definedName>
    <definedName name="tablaDeDTFS">#REF!</definedName>
    <definedName name="TablaR" localSheetId="1">#REF!</definedName>
    <definedName name="TablaR">#REF!</definedName>
    <definedName name="Table" localSheetId="1">#REF!</definedName>
    <definedName name="Table">#REF!</definedName>
    <definedName name="Table1" localSheetId="1">#REF!</definedName>
    <definedName name="Table1">#REF!</definedName>
    <definedName name="Tablero_trifásico_12_circuitos" localSheetId="1">'[72]L. MAT.'!#REF!</definedName>
    <definedName name="Tablero_trifásico_12_circuitos">'[72]L. MAT.'!#REF!</definedName>
    <definedName name="TABLILLA">[103]BASE!$D$396</definedName>
    <definedName name="TabPVC">[276]TABLA!$B$49:$U$63</definedName>
    <definedName name="TAc" localSheetId="1">#REF!</definedName>
    <definedName name="TAc">#REF!</definedName>
    <definedName name="tacha">[46]PrecRec!$D$53</definedName>
    <definedName name="TACOM">[34]BASE!$D$480</definedName>
    <definedName name="TACOM1">[277]BASE!$D$306</definedName>
    <definedName name="TACOR">[34]BASE!$D$478</definedName>
    <definedName name="Tag_no." localSheetId="1">#REF!</definedName>
    <definedName name="Tag_no.">#REF!</definedName>
    <definedName name="TagBid1" localSheetId="1">#REF!</definedName>
    <definedName name="TagBid1">#REF!</definedName>
    <definedName name="tagbid1ext" localSheetId="1">#REF!</definedName>
    <definedName name="tagbid1ext">#REF!</definedName>
    <definedName name="tagbid1UnevalCost" localSheetId="1">#REF!</definedName>
    <definedName name="tagbid1UnevalCost">#REF!</definedName>
    <definedName name="tagbid1unit" localSheetId="1">#REF!</definedName>
    <definedName name="tagbid1unit">#REF!</definedName>
    <definedName name="TagBid2" localSheetId="1">#REF!</definedName>
    <definedName name="TagBid2">#REF!</definedName>
    <definedName name="tagbid2ext" localSheetId="1">#REF!</definedName>
    <definedName name="tagbid2ext">#REF!</definedName>
    <definedName name="tagbid2UnEvalCost" localSheetId="1">#REF!</definedName>
    <definedName name="tagbid2UnEvalCost">#REF!</definedName>
    <definedName name="tagbid2unit" localSheetId="1">#REF!</definedName>
    <definedName name="tagbid2unit">#REF!</definedName>
    <definedName name="TagBid3" localSheetId="1">#REF!</definedName>
    <definedName name="TagBid3">#REF!</definedName>
    <definedName name="tagbid3ext" localSheetId="1">#REF!</definedName>
    <definedName name="tagbid3ext">#REF!</definedName>
    <definedName name="tagBid3UnevalCost" localSheetId="1">#REF!</definedName>
    <definedName name="tagBid3UnevalCost">#REF!</definedName>
    <definedName name="tagbid3unit" localSheetId="1">#REF!</definedName>
    <definedName name="tagbid3unit">#REF!</definedName>
    <definedName name="TagBid4" localSheetId="1">#REF!</definedName>
    <definedName name="TagBid4">#REF!</definedName>
    <definedName name="tagbid4ext" localSheetId="1">#REF!</definedName>
    <definedName name="tagbid4ext">#REF!</definedName>
    <definedName name="tagBid4UnEvalCost" localSheetId="1">#REF!</definedName>
    <definedName name="tagBid4UnEvalCost">#REF!</definedName>
    <definedName name="tagbid4unit" localSheetId="1">#REF!</definedName>
    <definedName name="tagbid4unit">#REF!</definedName>
    <definedName name="TagBidRange" localSheetId="1">#REF!</definedName>
    <definedName name="TagBidRange">#REF!</definedName>
    <definedName name="TagCurrency_conversion_factor" localSheetId="1">#REF!</definedName>
    <definedName name="TagCurrency_conversion_factor">#REF!</definedName>
    <definedName name="TagDescription" localSheetId="1">#REF!</definedName>
    <definedName name="TagDescription">#REF!</definedName>
    <definedName name="tagid" localSheetId="1">#REF!</definedName>
    <definedName name="tagid">#REF!</definedName>
    <definedName name="TagLineNo" localSheetId="1">#REF!</definedName>
    <definedName name="TagLineNo">#REF!</definedName>
    <definedName name="TagList.EndDate" localSheetId="1">#REF!</definedName>
    <definedName name="TagList.EndDate">#REF!</definedName>
    <definedName name="TagList.StartDate" localSheetId="1">#REF!</definedName>
    <definedName name="TagList.StartDate">#REF!</definedName>
    <definedName name="TagQuantity" localSheetId="1">#REF!</definedName>
    <definedName name="TagQuantity">#REF!</definedName>
    <definedName name="TagRange" localSheetId="1">#REF!</definedName>
    <definedName name="TagRange">#REF!</definedName>
    <definedName name="TagRefer" localSheetId="1">#REF!</definedName>
    <definedName name="TagRefer">#REF!</definedName>
    <definedName name="TagTable" localSheetId="1">#REF!</definedName>
    <definedName name="TagTable">#REF!</definedName>
    <definedName name="tagunit" localSheetId="1">#REF!</definedName>
    <definedName name="tagunit">#REF!</definedName>
    <definedName name="TANQUE" localSheetId="1">#REF!</definedName>
    <definedName name="TANQUE">#REF!</definedName>
    <definedName name="TANQUES4.1" localSheetId="1">#REF!</definedName>
    <definedName name="TANQUES4.1">#REF!</definedName>
    <definedName name="TAPAM" localSheetId="1">#REF!</definedName>
    <definedName name="TAPAM">#REF!</definedName>
    <definedName name="TARIFAS" localSheetId="1">#REF!</definedName>
    <definedName name="TARIFAS">#REF!</definedName>
    <definedName name="TARIFAS_SUBSIDIOS" localSheetId="1">#REF!</definedName>
    <definedName name="TARIFAS_SUBSIDIOS">#REF!</definedName>
    <definedName name="TARIFAS1" localSheetId="1">#REF!</definedName>
    <definedName name="TARIFAS1">#REF!</definedName>
    <definedName name="TASA" localSheetId="1">#REF!</definedName>
    <definedName name="TASA">#REF!</definedName>
    <definedName name="Tasa_Efectiva_Mensual_Fondeo" localSheetId="1">#REF!</definedName>
    <definedName name="Tasa_Efectiva_Mensual_Fondeo">#REF!</definedName>
    <definedName name="TASATOT" localSheetId="1">#REF!</definedName>
    <definedName name="TASATOT">#REF!</definedName>
    <definedName name="TASH2_">[63]BASE!$D$137</definedName>
    <definedName name="TASH4_">[63]BASE!$D$234</definedName>
    <definedName name="TASP1" localSheetId="1">#REF!</definedName>
    <definedName name="TASP1">#REF!</definedName>
    <definedName name="TASP2" localSheetId="1">#REF!</definedName>
    <definedName name="TASP2">#REF!</definedName>
    <definedName name="TASP3" localSheetId="1">#REF!</definedName>
    <definedName name="TASP3">#REF!</definedName>
    <definedName name="TASP4" localSheetId="1">#REF!</definedName>
    <definedName name="TASP4">#REF!</definedName>
    <definedName name="TASR4" localSheetId="1">#REF!</definedName>
    <definedName name="TASR4">#REF!</definedName>
    <definedName name="TAX" localSheetId="1">#REF!</definedName>
    <definedName name="TAX">#REF!</definedName>
    <definedName name="Tax_Rate_Col">'[110]Inputs-SUMMARY'!$H$466:$BR$466</definedName>
    <definedName name="Taxpb" localSheetId="1" hidden="1">#REF!</definedName>
    <definedName name="Taxpb" hidden="1">#REF!</definedName>
    <definedName name="tb" localSheetId="1">#REF!</definedName>
    <definedName name="tb">#REF!</definedName>
    <definedName name="TBCUR">[278]Sheet4!$A$2:$E$235</definedName>
    <definedName name="tblUnidades" localSheetId="1">#REF!</definedName>
    <definedName name="tblUnidades">#REF!</definedName>
    <definedName name="TBMAYINT" localSheetId="1">#REF!</definedName>
    <definedName name="TBMAYINT">#REF!</definedName>
    <definedName name="tbres" localSheetId="1">#REF!</definedName>
    <definedName name="tbres">#REF!</definedName>
    <definedName name="TBV1A" localSheetId="1">#REF!</definedName>
    <definedName name="TBV1A">#REF!</definedName>
    <definedName name="Tc" localSheetId="1">#REF!</definedName>
    <definedName name="Tc">#REF!</definedName>
    <definedName name="Td" localSheetId="1">#REF!</definedName>
    <definedName name="Td">#REF!</definedName>
    <definedName name="tdrg">[143]RECURSOS!$A$3:$I$478</definedName>
    <definedName name="Te" localSheetId="1">#REF!</definedName>
    <definedName name="Te">#REF!</definedName>
    <definedName name="Tec_Adesivo" localSheetId="1">'[72]L. MAT.'!#REF!</definedName>
    <definedName name="Tec_Adesivo">'[72]L. MAT.'!#REF!</definedName>
    <definedName name="TechAccept" localSheetId="1">#REF!</definedName>
    <definedName name="TechAccept">#REF!</definedName>
    <definedName name="tecpro06" localSheetId="1">[22]Gastos!#REF!</definedName>
    <definedName name="tecpro06">[22]Gastos!#REF!</definedName>
    <definedName name="TEE" localSheetId="1">#REF!</definedName>
    <definedName name="TEE">#REF!</definedName>
    <definedName name="TEJAB" localSheetId="1">#REF!</definedName>
    <definedName name="TEJAB">#REF!</definedName>
    <definedName name="TEJAJ" localSheetId="1">#REF!</definedName>
    <definedName name="TEJAJ">#REF!</definedName>
    <definedName name="TEJBAR" localSheetId="1">[29]BASE!#REF!</definedName>
    <definedName name="TEJBAR">[29]BASE!#REF!</definedName>
    <definedName name="TELEP">[34]BASE!$D$477</definedName>
    <definedName name="temp" localSheetId="1">#REF!</definedName>
    <definedName name="temp">#REF!</definedName>
    <definedName name="temp_strainer" localSheetId="1">#REF!</definedName>
    <definedName name="temp_strainer">#REF!</definedName>
    <definedName name="TEMP2">'[147]Cost Codes'!$B$4:$G$361</definedName>
    <definedName name="TEMPORAL" localSheetId="1">#REF!</definedName>
    <definedName name="TEMPORAL">#REF!</definedName>
    <definedName name="term">[46]PrecRec!$D$49</definedName>
    <definedName name="terminadora">[46]PrecRec!$D$12</definedName>
    <definedName name="terminales" localSheetId="1">#REF!</definedName>
    <definedName name="terminales">#REF!</definedName>
    <definedName name="test" localSheetId="1">#REF!</definedName>
    <definedName name="test">#REF!</definedName>
    <definedName name="TEST0" localSheetId="1">#REF!</definedName>
    <definedName name="TEST0">#REF!</definedName>
    <definedName name="TESTHKEY" localSheetId="1">#REF!</definedName>
    <definedName name="TESTHKEY">#REF!</definedName>
    <definedName name="TESTKEYS" localSheetId="1">#REF!</definedName>
    <definedName name="TESTKEYS">#REF!</definedName>
    <definedName name="testtt" localSheetId="1">#REF!</definedName>
    <definedName name="testtt">#REF!</definedName>
    <definedName name="TESTVKEY" localSheetId="1">#REF!</definedName>
    <definedName name="TESTVKEY">#REF!</definedName>
    <definedName name="Tf" localSheetId="1">#REF!</definedName>
    <definedName name="Tf">#REF!</definedName>
    <definedName name="Tg" localSheetId="1">#REF!</definedName>
    <definedName name="Tg">#REF!</definedName>
    <definedName name="TGALV" localSheetId="1">#REF!</definedName>
    <definedName name="TGALV">#REF!</definedName>
    <definedName name="TGRASA">[279]BASE!$D$280</definedName>
    <definedName name="TGTGT">[136]RECURSOS!$A$2:$C$476</definedName>
    <definedName name="th" localSheetId="1">#REF!</definedName>
    <definedName name="th">#REF!</definedName>
    <definedName name="TH10J" localSheetId="1">#REF!</definedName>
    <definedName name="TH10J">#REF!</definedName>
    <definedName name="THF6JH" localSheetId="1">#REF!</definedName>
    <definedName name="THF6JH">#REF!</definedName>
    <definedName name="THF6RO" localSheetId="1">#REF!</definedName>
    <definedName name="THF6RO">#REF!</definedName>
    <definedName name="THF8JH" localSheetId="1">#REF!</definedName>
    <definedName name="THF8JH">#REF!</definedName>
    <definedName name="THK" localSheetId="1">#REF!</definedName>
    <definedName name="THK">#REF!</definedName>
    <definedName name="THP">#N/A</definedName>
    <definedName name="Ti" localSheetId="1">#REF!</definedName>
    <definedName name="Ti">#REF!</definedName>
    <definedName name="TI60kv" localSheetId="1">'[43]Estructuras Concreto'!#REF!</definedName>
    <definedName name="TI60kv">'[43]Estructuras Concreto'!#REF!</definedName>
    <definedName name="TIME1" localSheetId="1">#REF!</definedName>
    <definedName name="TIME1">#REF!</definedName>
    <definedName name="TIME2" localSheetId="1">#REF!</definedName>
    <definedName name="TIME2">#REF!</definedName>
    <definedName name="TimeRange" localSheetId="1">#REF!</definedName>
    <definedName name="TimeRange">#REF!</definedName>
    <definedName name="TIN">'[36]Estructuras Concreto'!$D$71</definedName>
    <definedName name="TIPO" localSheetId="1">#REF!</definedName>
    <definedName name="TIPO">#REF!</definedName>
    <definedName name="tipo_pintura" localSheetId="1">#REF!</definedName>
    <definedName name="tipo_pintura">#REF!</definedName>
    <definedName name="Tipocimentacion" localSheetId="1">#REF!</definedName>
    <definedName name="Tipocimentacion">#REF!</definedName>
    <definedName name="tipos_entidad">[206]tipos_entidad!$A$1:$A$5</definedName>
    <definedName name="tipov" localSheetId="1">#REF!</definedName>
    <definedName name="tipov">#REF!</definedName>
    <definedName name="TIT" localSheetId="1">#REF!</definedName>
    <definedName name="TIT">#REF!</definedName>
    <definedName name="title" localSheetId="1">#REF!</definedName>
    <definedName name="title">#REF!</definedName>
    <definedName name="TITLE1" localSheetId="1">#REF!</definedName>
    <definedName name="TITLE1">#REF!</definedName>
    <definedName name="Titlepb" localSheetId="1" hidden="1">#REF!</definedName>
    <definedName name="Titlepb" hidden="1">#REF!</definedName>
    <definedName name="TITU" localSheetId="1">#REF!</definedName>
    <definedName name="TITU">#REF!</definedName>
    <definedName name="TITULO" localSheetId="1">#REF!</definedName>
    <definedName name="TITULO">#REF!</definedName>
    <definedName name="TÍTULOS_A_IMPRI" localSheetId="1">#REF!</definedName>
    <definedName name="TÍTULOS_A_IMPRI">#REF!</definedName>
    <definedName name="Titulos_a_imprimir" localSheetId="1">#REF!</definedName>
    <definedName name="Titulos_a_imprimir">#REF!</definedName>
    <definedName name="_xlnm.Print_Titles">#N/A</definedName>
    <definedName name="Títulos_a_imprimir_IM" localSheetId="1">#REF!</definedName>
    <definedName name="Títulos_a_imprimir_IM">#REF!</definedName>
    <definedName name="tj" localSheetId="1">#REF!</definedName>
    <definedName name="tj">#REF!</definedName>
    <definedName name="Tk" localSheetId="1">#REF!</definedName>
    <definedName name="Tk">#REF!</definedName>
    <definedName name="tl" localSheetId="1">#REF!</definedName>
    <definedName name="tl">#REF!</definedName>
    <definedName name="TLc" localSheetId="1">#REF!</definedName>
    <definedName name="TLc">#REF!</definedName>
    <definedName name="Tll" localSheetId="1">#REF!</definedName>
    <definedName name="Tll">#REF!</definedName>
    <definedName name="Tm" localSheetId="1">#REF!</definedName>
    <definedName name="Tm">#REF!</definedName>
    <definedName name="tn" localSheetId="1">#REF!</definedName>
    <definedName name="tn">#REF!</definedName>
    <definedName name="TNOV10">[34]BASE!$D$220</definedName>
    <definedName name="TNOV12">[34]BASE!$D$221</definedName>
    <definedName name="TNOV16">[34]BASE!$D$222</definedName>
    <definedName name="TNOV18">[34]BASE!$D$223</definedName>
    <definedName name="TNOV20">[34]BASE!$D$224</definedName>
    <definedName name="TNOV6">[34]BASE!$D$218</definedName>
    <definedName name="TNOV8">[34]BASE!$D$219</definedName>
    <definedName name="Tñ" localSheetId="1">#REF!</definedName>
    <definedName name="Tñ">#REF!</definedName>
    <definedName name="To" localSheetId="1">#REF!</definedName>
    <definedName name="To">#REF!</definedName>
    <definedName name="TO_MAT">[55]A!$D$42</definedName>
    <definedName name="TODOANA" localSheetId="1">'[2]APU PVC'!#REF!</definedName>
    <definedName name="TODOANA">'[2]APU PVC'!#REF!</definedName>
    <definedName name="TODOINSU" localSheetId="1">'[2]APU PVC'!#REF!</definedName>
    <definedName name="TODOINSU">'[2]APU PVC'!#REF!</definedName>
    <definedName name="TODOITEM" localSheetId="1">'[2]APU PVC'!#REF!</definedName>
    <definedName name="TODOITEM">'[2]APU PVC'!#REF!</definedName>
    <definedName name="TOL" localSheetId="1">#REF!</definedName>
    <definedName name="TOL">#REF!</definedName>
    <definedName name="TollEquipment" localSheetId="1">'[58]INGRESOS - COP'!#REF!</definedName>
    <definedName name="TollEquipment">'[58]INGRESOS - COP'!#REF!</definedName>
    <definedName name="TopEncargado" localSheetId="1">#REF!</definedName>
    <definedName name="TopEncargado">#REF!</definedName>
    <definedName name="TORNI" localSheetId="1">#REF!</definedName>
    <definedName name="TORNI">#REF!</definedName>
    <definedName name="TOT" localSheetId="1">#REF!</definedName>
    <definedName name="TOT">#REF!</definedName>
    <definedName name="Tot_Act01" localSheetId="1">#REF!</definedName>
    <definedName name="Tot_Act01">#REF!</definedName>
    <definedName name="Tot_Act02" localSheetId="1">#REF!</definedName>
    <definedName name="Tot_Act02">#REF!</definedName>
    <definedName name="Tot_Act03" localSheetId="1">#REF!</definedName>
    <definedName name="Tot_Act03">#REF!</definedName>
    <definedName name="Tot_Con_Ins" localSheetId="1">[116]W_OPEX!#REF!</definedName>
    <definedName name="Tot_Con_Ins">[116]W_OPEX!#REF!</definedName>
    <definedName name="Tot_EA_CAPEX" localSheetId="1">[116]W_CAPEX!#REF!</definedName>
    <definedName name="Tot_EA_CAPEX">[116]W_CAPEX!#REF!</definedName>
    <definedName name="Tot_Elect" localSheetId="1">'[280]5. ELECTRICO'!#REF!</definedName>
    <definedName name="Tot_Elect">'[280]5. ELECTRICO'!#REF!</definedName>
    <definedName name="Tot_Elect1" localSheetId="1">'[281]5. ELECTRICO'!#REF!</definedName>
    <definedName name="Tot_Elect1">'[281]5. ELECTRICO'!#REF!</definedName>
    <definedName name="Tot_Ops_Ins" localSheetId="1">[116]W_OPEX!#REF!</definedName>
    <definedName name="Tot_Ops_Ins">[116]W_OPEX!#REF!</definedName>
    <definedName name="TOTAL" localSheetId="1">#REF!</definedName>
    <definedName name="TOTAL">#REF!</definedName>
    <definedName name="TOTAL_CIVIL" localSheetId="1">#REF!</definedName>
    <definedName name="TOTAL_CIVIL">#REF!</definedName>
    <definedName name="TOTAL_ELECTRICO" localSheetId="1">'[280]5. ELECTRICO'!#REF!</definedName>
    <definedName name="TOTAL_ELECTRICO">'[280]5. ELECTRICO'!#REF!</definedName>
    <definedName name="TOTAL_SERVICIOS" localSheetId="1">#REF!</definedName>
    <definedName name="TOTAL_SERVICIOS">#REF!</definedName>
    <definedName name="TotalAIU" localSheetId="1">#REF!</definedName>
    <definedName name="TotalAIU">#REF!</definedName>
    <definedName name="TotalBidCost" localSheetId="1">#REF!</definedName>
    <definedName name="TotalBidCost">#REF!</definedName>
    <definedName name="TotalCost" localSheetId="1">#REF!</definedName>
    <definedName name="TotalCost">#REF!</definedName>
    <definedName name="TotalCostosDirectos" localSheetId="1">#REF!</definedName>
    <definedName name="TotalCostosDirectos">#REF!</definedName>
    <definedName name="totales" localSheetId="1">#REF!</definedName>
    <definedName name="totales">#REF!</definedName>
    <definedName name="TOTALITEM1.1" localSheetId="1">[275]A.P.U!#REF!</definedName>
    <definedName name="TOTALITEM1.1">[275]A.P.U!#REF!</definedName>
    <definedName name="TOTALITEM1.1.1" localSheetId="1">[275]A.P.U!#REF!</definedName>
    <definedName name="TOTALITEM1.1.1">[275]A.P.U!#REF!</definedName>
    <definedName name="TOTALITEM1.1.2" localSheetId="1">[275]A.P.U!#REF!</definedName>
    <definedName name="TOTALITEM1.1.2">[275]A.P.U!#REF!</definedName>
    <definedName name="TOTALITEM1.1.3" localSheetId="1">[275]A.P.U!#REF!</definedName>
    <definedName name="TOTALITEM1.1.3">[275]A.P.U!#REF!</definedName>
    <definedName name="TOTALITEM1.1.4" localSheetId="1">[275]A.P.U!#REF!</definedName>
    <definedName name="TOTALITEM1.1.4">[275]A.P.U!#REF!</definedName>
    <definedName name="TOTALITEM1.2.1" localSheetId="1">[275]A.P.U!#REF!</definedName>
    <definedName name="TOTALITEM1.2.1">[275]A.P.U!#REF!</definedName>
    <definedName name="TOTALITEM1.2.2" localSheetId="1">[275]A.P.U!#REF!</definedName>
    <definedName name="TOTALITEM1.2.2">[275]A.P.U!#REF!</definedName>
    <definedName name="TOTALITEM1.2.3" localSheetId="1">[275]A.P.U!#REF!</definedName>
    <definedName name="TOTALITEM1.2.3">[275]A.P.U!#REF!</definedName>
    <definedName name="TOTALITEM1.2.4" localSheetId="1">[275]A.P.U!#REF!</definedName>
    <definedName name="TOTALITEM1.2.4">[275]A.P.U!#REF!</definedName>
    <definedName name="TOTALITEM1.2.5" localSheetId="1">[275]A.P.U!#REF!</definedName>
    <definedName name="TOTALITEM1.2.5">[275]A.P.U!#REF!</definedName>
    <definedName name="TOTALITEM1.2.6" localSheetId="1">[275]A.P.U!#REF!</definedName>
    <definedName name="TOTALITEM1.2.6">[275]A.P.U!#REF!</definedName>
    <definedName name="TOTALITEM1.3.1" localSheetId="1">[275]A.P.U!#REF!</definedName>
    <definedName name="TOTALITEM1.3.1">[275]A.P.U!#REF!</definedName>
    <definedName name="TOTALITEM1.4" localSheetId="1">[275]A.P.U!#REF!</definedName>
    <definedName name="TOTALITEM1.4">[275]A.P.U!#REF!</definedName>
    <definedName name="TOTALITEM1.5" localSheetId="1">[275]A.P.U!#REF!</definedName>
    <definedName name="TOTALITEM1.5">[275]A.P.U!#REF!</definedName>
    <definedName name="TOTALITEM1.6" localSheetId="1">[275]A.P.U!#REF!</definedName>
    <definedName name="TOTALITEM1.6">[275]A.P.U!#REF!</definedName>
    <definedName name="TOTALITEM1.7" localSheetId="1">[275]A.P.U!#REF!</definedName>
    <definedName name="TOTALITEM1.7">[275]A.P.U!#REF!</definedName>
    <definedName name="TOTALITEM1.8" localSheetId="1">[275]A.P.U!#REF!</definedName>
    <definedName name="TOTALITEM1.8">[275]A.P.U!#REF!</definedName>
    <definedName name="TOTALITEM10.1" localSheetId="1">[275]A.P.U!#REF!</definedName>
    <definedName name="TOTALITEM10.1">[275]A.P.U!#REF!</definedName>
    <definedName name="TOTALITEM11.1" localSheetId="1">[275]A.P.U!#REF!</definedName>
    <definedName name="TOTALITEM11.1">[275]A.P.U!#REF!</definedName>
    <definedName name="TOTALITEM11.2" localSheetId="1">[275]A.P.U!#REF!</definedName>
    <definedName name="TOTALITEM11.2">[275]A.P.U!#REF!</definedName>
    <definedName name="TOTALITEM11.3" localSheetId="1">[275]A.P.U!#REF!</definedName>
    <definedName name="TOTALITEM11.3">[275]A.P.U!#REF!</definedName>
    <definedName name="TOTALITEM11.4" localSheetId="1">[275]A.P.U!#REF!</definedName>
    <definedName name="TOTALITEM11.4">[275]A.P.U!#REF!</definedName>
    <definedName name="TOTALITEM11.5" localSheetId="1">[275]A.P.U!#REF!</definedName>
    <definedName name="TOTALITEM11.5">[275]A.P.U!#REF!</definedName>
    <definedName name="TOTALITEM11.6" localSheetId="1">[275]A.P.U!#REF!</definedName>
    <definedName name="TOTALITEM11.6">[275]A.P.U!#REF!</definedName>
    <definedName name="TOTALITEM12.1" localSheetId="1">[275]A.P.U!#REF!</definedName>
    <definedName name="TOTALITEM12.1">[275]A.P.U!#REF!</definedName>
    <definedName name="TOTALITEM12.10" localSheetId="1">[275]A.P.U!#REF!</definedName>
    <definedName name="TOTALITEM12.10">[275]A.P.U!#REF!</definedName>
    <definedName name="TOTALITEM12.2" localSheetId="1">[275]A.P.U!#REF!</definedName>
    <definedName name="TOTALITEM12.2">[275]A.P.U!#REF!</definedName>
    <definedName name="TOTALITEM12.3" localSheetId="1">[275]A.P.U!#REF!</definedName>
    <definedName name="TOTALITEM12.3">[275]A.P.U!#REF!</definedName>
    <definedName name="TOTALITEM12.4" localSheetId="1">[275]A.P.U!#REF!</definedName>
    <definedName name="TOTALITEM12.4">[275]A.P.U!#REF!</definedName>
    <definedName name="TOTALITEM12.5" localSheetId="1">[275]A.P.U!#REF!</definedName>
    <definedName name="TOTALITEM12.5">[275]A.P.U!#REF!</definedName>
    <definedName name="TOTALITEM12.6" localSheetId="1">[275]A.P.U!#REF!</definedName>
    <definedName name="TOTALITEM12.6">[275]A.P.U!#REF!</definedName>
    <definedName name="TOTALITEM12.7" localSheetId="1">[275]A.P.U!#REF!</definedName>
    <definedName name="TOTALITEM12.7">[275]A.P.U!#REF!</definedName>
    <definedName name="TOTALITEM12.8" localSheetId="1">[275]A.P.U!#REF!</definedName>
    <definedName name="TOTALITEM12.8">[275]A.P.U!#REF!</definedName>
    <definedName name="TOTALITEM12.9" localSheetId="1">[275]A.P.U!#REF!</definedName>
    <definedName name="TOTALITEM12.9">[275]A.P.U!#REF!</definedName>
    <definedName name="TOTALITEM13.1.1" localSheetId="1">[275]A.P.U!#REF!</definedName>
    <definedName name="TOTALITEM13.1.1">[275]A.P.U!#REF!</definedName>
    <definedName name="TOTALITEM13.1.2" localSheetId="1">[275]A.P.U!#REF!</definedName>
    <definedName name="TOTALITEM13.1.2">[275]A.P.U!#REF!</definedName>
    <definedName name="TOTALITEM13.1.3" localSheetId="1">[275]A.P.U!#REF!</definedName>
    <definedName name="TOTALITEM13.1.3">[275]A.P.U!#REF!</definedName>
    <definedName name="TOTALITEM13.2.2" localSheetId="1">[275]A.P.U!#REF!</definedName>
    <definedName name="TOTALITEM13.2.2">[275]A.P.U!#REF!</definedName>
    <definedName name="TOTALITEM14.2" localSheetId="1">[275]A.P.U!#REF!</definedName>
    <definedName name="TOTALITEM14.2">[275]A.P.U!#REF!</definedName>
    <definedName name="TOTALITEM14.3" localSheetId="1">[275]A.P.U!#REF!</definedName>
    <definedName name="TOTALITEM14.3">[275]A.P.U!#REF!</definedName>
    <definedName name="TOTALITEM14.4" localSheetId="1">[275]A.P.U!#REF!</definedName>
    <definedName name="TOTALITEM14.4">[275]A.P.U!#REF!</definedName>
    <definedName name="TOTALITEM14.5" localSheetId="1">[275]A.P.U!#REF!</definedName>
    <definedName name="TOTALITEM14.5">[275]A.P.U!#REF!</definedName>
    <definedName name="TOTALITEM14.6" localSheetId="1">[275]A.P.U!#REF!</definedName>
    <definedName name="TOTALITEM14.6">[275]A.P.U!#REF!</definedName>
    <definedName name="TOTALITEM15" localSheetId="1">[275]A.P.U!#REF!</definedName>
    <definedName name="TOTALITEM15">[275]A.P.U!#REF!</definedName>
    <definedName name="TOTALITEM16" localSheetId="1">[275]A.P.U!#REF!</definedName>
    <definedName name="TOTALITEM16">[275]A.P.U!#REF!</definedName>
    <definedName name="TOTALITEM2.1" localSheetId="1">[275]A.P.U!#REF!</definedName>
    <definedName name="TOTALITEM2.1">[275]A.P.U!#REF!</definedName>
    <definedName name="TOTALITEM2.10" localSheetId="1">[275]A.P.U!#REF!</definedName>
    <definedName name="TOTALITEM2.10">[275]A.P.U!#REF!</definedName>
    <definedName name="TOTALITEM2.11.1" localSheetId="1">[275]A.P.U!#REF!</definedName>
    <definedName name="TOTALITEM2.11.1">[275]A.P.U!#REF!</definedName>
    <definedName name="TOTALITEM2.11.2" localSheetId="1">[275]A.P.U!#REF!</definedName>
    <definedName name="TOTALITEM2.11.2">[275]A.P.U!#REF!</definedName>
    <definedName name="TOTALITEM2.12.1" localSheetId="1">[275]A.P.U!#REF!</definedName>
    <definedName name="TOTALITEM2.12.1">[275]A.P.U!#REF!</definedName>
    <definedName name="TOTALITEM2.2" localSheetId="1">[275]A.P.U!#REF!</definedName>
    <definedName name="TOTALITEM2.2">[275]A.P.U!#REF!</definedName>
    <definedName name="TOTALITEM2.3" localSheetId="1">[275]A.P.U!#REF!</definedName>
    <definedName name="TOTALITEM2.3">[275]A.P.U!#REF!</definedName>
    <definedName name="TOTALITEM2.4" localSheetId="1">[275]A.P.U!#REF!</definedName>
    <definedName name="TOTALITEM2.4">[275]A.P.U!#REF!</definedName>
    <definedName name="TOTALITEM2.5" localSheetId="1">[275]A.P.U!#REF!</definedName>
    <definedName name="TOTALITEM2.5">[275]A.P.U!#REF!</definedName>
    <definedName name="TOTALITEM2.6" localSheetId="1">[275]A.P.U!#REF!</definedName>
    <definedName name="TOTALITEM2.6">[275]A.P.U!#REF!</definedName>
    <definedName name="TOTALITEM2.7" localSheetId="1">[275]A.P.U!#REF!</definedName>
    <definedName name="TOTALITEM2.7">[275]A.P.U!#REF!</definedName>
    <definedName name="TOTALITEM3.1.1" localSheetId="1">[275]A.P.U!#REF!</definedName>
    <definedName name="TOTALITEM3.1.1">[275]A.P.U!#REF!</definedName>
    <definedName name="TOTALITEM3.1.2" localSheetId="1">[275]A.P.U!#REF!</definedName>
    <definedName name="TOTALITEM3.1.2">[275]A.P.U!#REF!</definedName>
    <definedName name="TOTALITEM3.2" localSheetId="1">[275]A.P.U!#REF!</definedName>
    <definedName name="TOTALITEM3.2">[275]A.P.U!#REF!</definedName>
    <definedName name="TOTALITEM3.3" localSheetId="1">[275]A.P.U!#REF!</definedName>
    <definedName name="TOTALITEM3.3">[275]A.P.U!#REF!</definedName>
    <definedName name="TOTALITEM3.4.1" localSheetId="1">[275]A.P.U!#REF!</definedName>
    <definedName name="TOTALITEM3.4.1">[275]A.P.U!#REF!</definedName>
    <definedName name="TOTALITEM3.4.2" localSheetId="1">[275]A.P.U!#REF!</definedName>
    <definedName name="TOTALITEM3.4.2">[275]A.P.U!#REF!</definedName>
    <definedName name="TOTALITEM3.4.3" localSheetId="1">[275]A.P.U!#REF!</definedName>
    <definedName name="TOTALITEM3.4.3">[275]A.P.U!#REF!</definedName>
    <definedName name="TOTALITEM3.5.1" localSheetId="1">[275]A.P.U!#REF!</definedName>
    <definedName name="TOTALITEM3.5.1">[275]A.P.U!#REF!</definedName>
    <definedName name="TOTALITEM3.5.2" localSheetId="1">[275]A.P.U!#REF!</definedName>
    <definedName name="TOTALITEM3.5.2">[275]A.P.U!#REF!</definedName>
    <definedName name="TOTALITEM3.5.3" localSheetId="1">[275]A.P.U!#REF!</definedName>
    <definedName name="TOTALITEM3.5.3">[275]A.P.U!#REF!</definedName>
    <definedName name="TOTALITEM4.1.2" localSheetId="1">[275]A.P.U!#REF!</definedName>
    <definedName name="TOTALITEM4.1.2">[275]A.P.U!#REF!</definedName>
    <definedName name="TOTALITEM4.1.3" localSheetId="1">[275]A.P.U!#REF!</definedName>
    <definedName name="TOTALITEM4.1.3">[275]A.P.U!#REF!</definedName>
    <definedName name="TOTALITEM4.1.4" localSheetId="1">[275]A.P.U!#REF!</definedName>
    <definedName name="TOTALITEM4.1.4">[275]A.P.U!#REF!</definedName>
    <definedName name="TOTALITEM4.2" localSheetId="1">[275]A.P.U!#REF!</definedName>
    <definedName name="TOTALITEM4.2">[275]A.P.U!#REF!</definedName>
    <definedName name="TOTALITEM4.3" localSheetId="1">[275]A.P.U!#REF!</definedName>
    <definedName name="TOTALITEM4.3">[275]A.P.U!#REF!</definedName>
    <definedName name="TOTALITEM4.4" localSheetId="1">[275]A.P.U!#REF!</definedName>
    <definedName name="TOTALITEM4.4">[275]A.P.U!#REF!</definedName>
    <definedName name="TOTALITEM4.5" localSheetId="1">[275]A.P.U!#REF!</definedName>
    <definedName name="TOTALITEM4.5">[275]A.P.U!#REF!</definedName>
    <definedName name="TOTALITEM4.6" localSheetId="1">[275]A.P.U!#REF!</definedName>
    <definedName name="TOTALITEM4.6">[275]A.P.U!#REF!</definedName>
    <definedName name="TOTALITEM5.1" localSheetId="1">[275]A.P.U!#REF!</definedName>
    <definedName name="TOTALITEM5.1">[275]A.P.U!#REF!</definedName>
    <definedName name="TOTALITEM5.2" localSheetId="1">[275]A.P.U!#REF!</definedName>
    <definedName name="TOTALITEM5.2">[275]A.P.U!#REF!</definedName>
    <definedName name="TOTALITEM5.3" localSheetId="1">[275]A.P.U!#REF!</definedName>
    <definedName name="TOTALITEM5.3">[275]A.P.U!#REF!</definedName>
    <definedName name="TOTALITEM5.4" localSheetId="1">[275]A.P.U!#REF!</definedName>
    <definedName name="TOTALITEM5.4">[275]A.P.U!#REF!</definedName>
    <definedName name="TOTALITEM6.1" localSheetId="1">[275]A.P.U!#REF!</definedName>
    <definedName name="TOTALITEM6.1">[275]A.P.U!#REF!</definedName>
    <definedName name="TOTALITEM6.2" localSheetId="1">[275]A.P.U!#REF!</definedName>
    <definedName name="TOTALITEM6.2">[275]A.P.U!#REF!</definedName>
    <definedName name="TOTALITEM6.3" localSheetId="1">[275]A.P.U!#REF!</definedName>
    <definedName name="TOTALITEM6.3">[275]A.P.U!#REF!</definedName>
    <definedName name="TOTALITEM7.1" localSheetId="1">[275]A.P.U!#REF!</definedName>
    <definedName name="TOTALITEM7.1">[275]A.P.U!#REF!</definedName>
    <definedName name="TOTALITEM7.2" localSheetId="1">[275]A.P.U!#REF!</definedName>
    <definedName name="TOTALITEM7.2">[275]A.P.U!#REF!</definedName>
    <definedName name="TOTALITEM7.3" localSheetId="1">[275]A.P.U!#REF!</definedName>
    <definedName name="TOTALITEM7.3">[275]A.P.U!#REF!</definedName>
    <definedName name="TOTALITEM7.4" localSheetId="1">[275]A.P.U!#REF!</definedName>
    <definedName name="TOTALITEM7.4">[275]A.P.U!#REF!</definedName>
    <definedName name="TOTALITEM7.5" localSheetId="1">[275]A.P.U!#REF!</definedName>
    <definedName name="TOTALITEM7.5">[275]A.P.U!#REF!</definedName>
    <definedName name="TOTALITEM8.1" localSheetId="1">[275]A.P.U!#REF!</definedName>
    <definedName name="TOTALITEM8.1">[275]A.P.U!#REF!</definedName>
    <definedName name="TOTALITEM8.2" localSheetId="1">[275]A.P.U!#REF!</definedName>
    <definedName name="TOTALITEM8.2">[275]A.P.U!#REF!</definedName>
    <definedName name="TOTALITEM8.3" localSheetId="1">[275]A.P.U!#REF!</definedName>
    <definedName name="TOTALITEM8.3">[275]A.P.U!#REF!</definedName>
    <definedName name="TOTALITEM8.4" localSheetId="1">[275]A.P.U!#REF!</definedName>
    <definedName name="TOTALITEM8.4">[275]A.P.U!#REF!</definedName>
    <definedName name="TOTALITEM8.5" localSheetId="1">[275]A.P.U!#REF!</definedName>
    <definedName name="TOTALITEM8.5">[275]A.P.U!#REF!</definedName>
    <definedName name="TOTALITEM8.6" localSheetId="1">[275]A.P.U!#REF!</definedName>
    <definedName name="TOTALITEM8.6">[275]A.P.U!#REF!</definedName>
    <definedName name="TOTALITEM8.7" localSheetId="1">[275]A.P.U!#REF!</definedName>
    <definedName name="TOTALITEM8.7">[275]A.P.U!#REF!</definedName>
    <definedName name="TOTALITEM8.8" localSheetId="1">[275]A.P.U!#REF!</definedName>
    <definedName name="TOTALITEM8.8">[275]A.P.U!#REF!</definedName>
    <definedName name="TOTALITEM9.1" localSheetId="1">[275]A.P.U!#REF!</definedName>
    <definedName name="TOTALITEM9.1">[275]A.P.U!#REF!</definedName>
    <definedName name="TOTALITEM9.2" localSheetId="1">[275]A.P.U!#REF!</definedName>
    <definedName name="TOTALITEM9.2">[275]A.P.U!#REF!</definedName>
    <definedName name="TOTALITEM9.3" localSheetId="1">[275]A.P.U!#REF!</definedName>
    <definedName name="TOTALITEM9.3">[275]A.P.U!#REF!</definedName>
    <definedName name="TOTALITEM9.4" localSheetId="1">[275]A.P.U!#REF!</definedName>
    <definedName name="TOTALITEM9.4">[275]A.P.U!#REF!</definedName>
    <definedName name="TOTALITEM9.5" localSheetId="1">[275]A.P.U!#REF!</definedName>
    <definedName name="TOTALITEM9.5">[275]A.P.U!#REF!</definedName>
    <definedName name="TOTALITEM9.6" localSheetId="1">[275]A.P.U!#REF!</definedName>
    <definedName name="TOTALITEM9.6">[275]A.P.U!#REF!</definedName>
    <definedName name="TOTALITEM9.7" localSheetId="1">[275]A.P.U!#REF!</definedName>
    <definedName name="TOTALITEM9.7">[275]A.P.U!#REF!</definedName>
    <definedName name="TOTALITEM9.8" localSheetId="1">[275]A.P.U!#REF!</definedName>
    <definedName name="TOTALITEM9.8">[275]A.P.U!#REF!</definedName>
    <definedName name="TotalItemsCost" localSheetId="1">#REF!</definedName>
    <definedName name="TotalItemsCost">#REF!</definedName>
    <definedName name="TOTALITEN1.2.4" localSheetId="1">[275]A.P.U!#REF!</definedName>
    <definedName name="TOTALITEN1.2.4">[275]A.P.U!#REF!</definedName>
    <definedName name="TotalOpti" localSheetId="1">#REF!</definedName>
    <definedName name="TotalOpti">#REF!</definedName>
    <definedName name="TOTALOPTIM">[281]Hoja2!$E$11:$E$704</definedName>
    <definedName name="TOTALOPTIMIZACION">[281]Hoja2!$E$11:$E$704</definedName>
    <definedName name="TOTALPASTOS" localSheetId="1">#REF!</definedName>
    <definedName name="TOTALPASTOS">#REF!</definedName>
    <definedName name="TotalPickedCost" localSheetId="1">#REF!</definedName>
    <definedName name="TotalPickedCost">#REF!</definedName>
    <definedName name="TotalPREDOMINANTE" localSheetId="1">#REF!</definedName>
    <definedName name="TotalPREDOMINANTE">#REF!</definedName>
    <definedName name="TOTALREPOS">[281]Hoja2!$E$11:$E$704</definedName>
    <definedName name="TOTALREPOSICION">[281]Hoja2!$E$11:$E$704</definedName>
    <definedName name="totdir31">'[27]31'!$G$35</definedName>
    <definedName name="TotEquipos1.1.3" localSheetId="1">#REF!</definedName>
    <definedName name="TotEquipos1.1.3">#REF!</definedName>
    <definedName name="TotEquipos1.2.2.10" localSheetId="1">#REF!</definedName>
    <definedName name="TotEquipos1.2.2.10">#REF!</definedName>
    <definedName name="TotEquipos1.2.2.11" localSheetId="1">#REF!</definedName>
    <definedName name="TotEquipos1.2.2.11">#REF!</definedName>
    <definedName name="TotEquipos1.2.2.3" localSheetId="1">#REF!</definedName>
    <definedName name="TotEquipos1.2.2.3">#REF!</definedName>
    <definedName name="TotEquipos1.2.2.4" localSheetId="1">#REF!</definedName>
    <definedName name="TotEquipos1.2.2.4">#REF!</definedName>
    <definedName name="TotEquipos1.2.2.5" localSheetId="1">#REF!</definedName>
    <definedName name="TotEquipos1.2.2.5">#REF!</definedName>
    <definedName name="TotEquipos1.2.2.6" localSheetId="1">#REF!</definedName>
    <definedName name="TotEquipos1.2.2.6">#REF!</definedName>
    <definedName name="TotEquipos1.2.2.7" localSheetId="1">#REF!</definedName>
    <definedName name="TotEquipos1.2.2.7">#REF!</definedName>
    <definedName name="TotEquipos1.2.2.8" localSheetId="1">#REF!</definedName>
    <definedName name="TotEquipos1.2.2.8">#REF!</definedName>
    <definedName name="TotEquipos1.2.2.9" localSheetId="1">#REF!</definedName>
    <definedName name="TotEquipos1.2.2.9">#REF!</definedName>
    <definedName name="TotEquipos1.2.3.1" localSheetId="1">#REF!</definedName>
    <definedName name="TotEquipos1.2.3.1">#REF!</definedName>
    <definedName name="TotEquipos1.2.3.3" localSheetId="1">#REF!</definedName>
    <definedName name="TotEquipos1.2.3.3">#REF!</definedName>
    <definedName name="TotEquipos1.2.3.4" localSheetId="1">#REF!</definedName>
    <definedName name="TotEquipos1.2.3.4">#REF!</definedName>
    <definedName name="TotEquipos1.3.2" localSheetId="1">#REF!</definedName>
    <definedName name="TotEquipos1.3.2">#REF!</definedName>
    <definedName name="TotManodeobra1.1.3" localSheetId="1">#REF!</definedName>
    <definedName name="TotManodeobra1.1.3">#REF!</definedName>
    <definedName name="TotManodeobra1.2.2.10" localSheetId="1">#REF!</definedName>
    <definedName name="TotManodeobra1.2.2.10">#REF!</definedName>
    <definedName name="TotManodeobra1.2.2.11" localSheetId="1">#REF!</definedName>
    <definedName name="TotManodeobra1.2.2.11">#REF!</definedName>
    <definedName name="TotManodeobra1.2.2.3" localSheetId="1">#REF!</definedName>
    <definedName name="TotManodeobra1.2.2.3">#REF!</definedName>
    <definedName name="TotManodeobra1.2.2.4" localSheetId="1">#REF!</definedName>
    <definedName name="TotManodeobra1.2.2.4">#REF!</definedName>
    <definedName name="TotManodeobra1.2.2.5" localSheetId="1">#REF!</definedName>
    <definedName name="TotManodeobra1.2.2.5">#REF!</definedName>
    <definedName name="TotManodeobra1.2.2.6" localSheetId="1">#REF!</definedName>
    <definedName name="TotManodeobra1.2.2.6">#REF!</definedName>
    <definedName name="TotManodeobra1.2.2.7" localSheetId="1">#REF!</definedName>
    <definedName name="TotManodeobra1.2.2.7">#REF!</definedName>
    <definedName name="TotManodeobra1.2.2.8" localSheetId="1">#REF!</definedName>
    <definedName name="TotManodeobra1.2.2.8">#REF!</definedName>
    <definedName name="TotManodeobra1.2.2.9" localSheetId="1">#REF!</definedName>
    <definedName name="TotManodeobra1.2.2.9">#REF!</definedName>
    <definedName name="TotManodeobra1.2.3.1" localSheetId="1">#REF!</definedName>
    <definedName name="TotManodeobra1.2.3.1">#REF!</definedName>
    <definedName name="TotManodeobra1.2.3.3" localSheetId="1">#REF!</definedName>
    <definedName name="TotManodeobra1.2.3.3">#REF!</definedName>
    <definedName name="TotManodeobra1.2.3.4" localSheetId="1">#REF!</definedName>
    <definedName name="TotManodeobra1.2.3.4">#REF!</definedName>
    <definedName name="TotManodeobra1.3.2" localSheetId="1">#REF!</definedName>
    <definedName name="TotManodeobra1.3.2">#REF!</definedName>
    <definedName name="TotMateriales1.1.3" localSheetId="1">#REF!</definedName>
    <definedName name="TotMateriales1.1.3">#REF!</definedName>
    <definedName name="TotMateriales1.2.2.10" localSheetId="1">#REF!</definedName>
    <definedName name="TotMateriales1.2.2.10">#REF!</definedName>
    <definedName name="TotMateriales1.2.2.11" localSheetId="1">#REF!</definedName>
    <definedName name="TotMateriales1.2.2.11">#REF!</definedName>
    <definedName name="TotMateriales1.2.2.3" localSheetId="1">#REF!</definedName>
    <definedName name="TotMateriales1.2.2.3">#REF!</definedName>
    <definedName name="TotMateriales1.2.2.4" localSheetId="1">#REF!</definedName>
    <definedName name="TotMateriales1.2.2.4">#REF!</definedName>
    <definedName name="TotMateriales1.2.2.5" localSheetId="1">#REF!</definedName>
    <definedName name="TotMateriales1.2.2.5">#REF!</definedName>
    <definedName name="TotMateriales1.2.2.6" localSheetId="1">#REF!</definedName>
    <definedName name="TotMateriales1.2.2.6">#REF!</definedName>
    <definedName name="TotMateriales1.2.2.7" localSheetId="1">#REF!</definedName>
    <definedName name="TotMateriales1.2.2.7">#REF!</definedName>
    <definedName name="TotMateriales1.2.2.8" localSheetId="1">#REF!</definedName>
    <definedName name="TotMateriales1.2.2.8">#REF!</definedName>
    <definedName name="TotMateriales1.2.2.9" localSheetId="1">#REF!</definedName>
    <definedName name="TotMateriales1.2.2.9">#REF!</definedName>
    <definedName name="TotMateriales1.2.3.1" localSheetId="1">#REF!</definedName>
    <definedName name="TotMateriales1.2.3.1">#REF!</definedName>
    <definedName name="TotMateriales1.2.3.3" localSheetId="1">#REF!</definedName>
    <definedName name="TotMateriales1.2.3.3">#REF!</definedName>
    <definedName name="TotMateriales1.2.3.4" localSheetId="1">#REF!</definedName>
    <definedName name="TotMateriales1.2.3.4">#REF!</definedName>
    <definedName name="TotMateriales1.3.2" localSheetId="1">#REF!</definedName>
    <definedName name="TotMateriales1.3.2">#REF!</definedName>
    <definedName name="totroca" localSheetId="1">#REF!</definedName>
    <definedName name="totroca">#REF!</definedName>
    <definedName name="TotTransportes1.1.3" localSheetId="1">#REF!</definedName>
    <definedName name="TotTransportes1.1.3">#REF!</definedName>
    <definedName name="TotTransportes1.2.2.10" localSheetId="1">#REF!</definedName>
    <definedName name="TotTransportes1.2.2.10">#REF!</definedName>
    <definedName name="TotTransportes1.2.2.11" localSheetId="1">#REF!</definedName>
    <definedName name="TotTransportes1.2.2.11">#REF!</definedName>
    <definedName name="TotTransportes1.2.2.3" localSheetId="1">#REF!</definedName>
    <definedName name="TotTransportes1.2.2.3">#REF!</definedName>
    <definedName name="TotTransportes1.2.2.4" localSheetId="1">#REF!</definedName>
    <definedName name="TotTransportes1.2.2.4">#REF!</definedName>
    <definedName name="TotTransportes1.2.2.5" localSheetId="1">#REF!</definedName>
    <definedName name="TotTransportes1.2.2.5">#REF!</definedName>
    <definedName name="TotTransportes1.2.2.6" localSheetId="1">#REF!</definedName>
    <definedName name="TotTransportes1.2.2.6">#REF!</definedName>
    <definedName name="TotTransportes1.2.2.7" localSheetId="1">#REF!</definedName>
    <definedName name="TotTransportes1.2.2.7">#REF!</definedName>
    <definedName name="TotTransportes1.2.2.8" localSheetId="1">#REF!</definedName>
    <definedName name="TotTransportes1.2.2.8">#REF!</definedName>
    <definedName name="TotTransportes1.2.2.9" localSheetId="1">#REF!</definedName>
    <definedName name="TotTransportes1.2.2.9">#REF!</definedName>
    <definedName name="TotTransportes1.2.3.1" localSheetId="1">#REF!</definedName>
    <definedName name="TotTransportes1.2.3.1">#REF!</definedName>
    <definedName name="TotTransportes1.2.3.3" localSheetId="1">#REF!</definedName>
    <definedName name="TotTransportes1.2.3.3">#REF!</definedName>
    <definedName name="TotTransportes1.2.3.4" localSheetId="1">#REF!</definedName>
    <definedName name="TotTransportes1.2.3.4">#REF!</definedName>
    <definedName name="TotTransportes1.3.2" localSheetId="1">#REF!</definedName>
    <definedName name="TotTransportes1.3.2">#REF!</definedName>
    <definedName name="Tp" localSheetId="1">#REF!</definedName>
    <definedName name="Tp">#REF!</definedName>
    <definedName name="TPOR" localSheetId="1">#REF!</definedName>
    <definedName name="TPOR">#REF!</definedName>
    <definedName name="TPOR2">'[36]Estructuras Concreto'!$D$271</definedName>
    <definedName name="TPOR3">'[36]Estructuras Concreto'!$D$394</definedName>
    <definedName name="tpte" localSheetId="1">#REF!</definedName>
    <definedName name="tpte">#REF!</definedName>
    <definedName name="tptee" localSheetId="1">#REF!</definedName>
    <definedName name="tptee">#REF!</definedName>
    <definedName name="TPVCME" localSheetId="1">#REF!</definedName>
    <definedName name="TPVCME">#REF!</definedName>
    <definedName name="TPVCP1" localSheetId="1">#REF!</definedName>
    <definedName name="TPVCP1">#REF!</definedName>
    <definedName name="TPVCS3" localSheetId="1">[34]BASE!#REF!</definedName>
    <definedName name="TPVCS3">[34]BASE!#REF!</definedName>
    <definedName name="TPVCS4" localSheetId="1">#REF!</definedName>
    <definedName name="TPVCS4">#REF!</definedName>
    <definedName name="Tq" localSheetId="1">#REF!</definedName>
    <definedName name="Tq">#REF!</definedName>
    <definedName name="Tr" localSheetId="1">#REF!</definedName>
    <definedName name="Tr">#REF!</definedName>
    <definedName name="TRABAJO">[83]MAQUINARIA!$A$2:$L$18</definedName>
    <definedName name="TRAFO">#N/A</definedName>
    <definedName name="Tramites" localSheetId="1">#REF!</definedName>
    <definedName name="Tramites">#REF!</definedName>
    <definedName name="TramitesCostos" localSheetId="1">#REF!</definedName>
    <definedName name="TramitesCostos">#REF!</definedName>
    <definedName name="TRAMO" localSheetId="1">#REF!</definedName>
    <definedName name="TRAMO">#REF!</definedName>
    <definedName name="Tramo3" localSheetId="1">'[58]INGRESOS - COP'!#REF!</definedName>
    <definedName name="Tramo3">'[58]INGRESOS - COP'!#REF!</definedName>
    <definedName name="Tramo4" localSheetId="1">'[58]INGRESOS - COP'!#REF!</definedName>
    <definedName name="Tramo4">'[58]INGRESOS - COP'!#REF!</definedName>
    <definedName name="tramos">'[282] Liquidacion de Obra por Tramos'!$B$8</definedName>
    <definedName name="TRANA" localSheetId="1">[34]BASE!#REF!</definedName>
    <definedName name="TRANA">[34]BASE!#REF!</definedName>
    <definedName name="TRANAG">[34]BASE!$D$508</definedName>
    <definedName name="TRANAR">[34]BASE!$D$499</definedName>
    <definedName name="trans">[85]EQUIPO!$D$23</definedName>
    <definedName name="TRANS_">[64]BASE!$D$478</definedName>
    <definedName name="Transfer_Price">'[110]Inputs-SUMMARY'!$H$464:$BR$464</definedName>
    <definedName name="TRANSPORI" hidden="1">{#N/A,#N/A,TRUE,"INGENIERIA";#N/A,#N/A,TRUE,"COMPRAS";#N/A,#N/A,TRUE,"DIRECCION";#N/A,#N/A,TRUE,"RESUMEN"}</definedName>
    <definedName name="TRANSPORTE" localSheetId="1">#REF!</definedName>
    <definedName name="TRANSPORTE">#REF!</definedName>
    <definedName name="TRAT">[283]desmonte!$E$48</definedName>
    <definedName name="Trend_avg" localSheetId="1">#REF!</definedName>
    <definedName name="Trend_avg">#REF!</definedName>
    <definedName name="Trend_Avg_Q" localSheetId="1">#REF!</definedName>
    <definedName name="Trend_Avg_Q">#REF!</definedName>
    <definedName name="Trend_Avg_T" localSheetId="1">#REF!</definedName>
    <definedName name="Trend_Avg_T">#REF!</definedName>
    <definedName name="Trend_total" localSheetId="1">#REF!</definedName>
    <definedName name="Trend_total">#REF!</definedName>
    <definedName name="trend_total_q" localSheetId="1">#REF!</definedName>
    <definedName name="trend_total_q">#REF!</definedName>
    <definedName name="TRES" localSheetId="1">#REF!</definedName>
    <definedName name="TRES">#REF!</definedName>
    <definedName name="TRIANG" localSheetId="1">#REF!</definedName>
    <definedName name="TRIANG">#REF!</definedName>
    <definedName name="trit">[46]PrecRec!$D$34</definedName>
    <definedName name="TRITM" localSheetId="1">#REF!</definedName>
    <definedName name="TRITM">#REF!</definedName>
    <definedName name="TRITU">[34]BASE!$D$61</definedName>
    <definedName name="trm" localSheetId="1">#REF!</definedName>
    <definedName name="trm">#REF!</definedName>
    <definedName name="TRM25sep97" localSheetId="1">'[58]INGRESOS - COP'!#REF!</definedName>
    <definedName name="TRM25sep97">'[58]INGRESOS - COP'!#REF!</definedName>
    <definedName name="Ts" localSheetId="1">#REF!</definedName>
    <definedName name="Ts">#REF!</definedName>
    <definedName name="TS60kv" localSheetId="1">'[43]Estructuras Concreto'!#REF!</definedName>
    <definedName name="TS60kv">'[43]Estructuras Concreto'!#REF!</definedName>
    <definedName name="TSEC">'[36]Estructuras Concreto'!$D$82</definedName>
    <definedName name="TSFR2" localSheetId="1">#REF!</definedName>
    <definedName name="TSFR2">#REF!</definedName>
    <definedName name="TSFR3" localSheetId="1">#REF!</definedName>
    <definedName name="TSFR3">#REF!</definedName>
    <definedName name="tt" localSheetId="1">#REF!</definedName>
    <definedName name="tt">#REF!</definedName>
    <definedName name="TTA" localSheetId="1">#REF!</definedName>
    <definedName name="TTA">#REF!</definedName>
    <definedName name="TTB" localSheetId="1">#REF!</definedName>
    <definedName name="TTB">#REF!</definedName>
    <definedName name="TTC">'[36]Estructuras Concreto'!$D$104</definedName>
    <definedName name="TTCostOutput" localSheetId="1">#REF!</definedName>
    <definedName name="TTCostOutput">#REF!</definedName>
    <definedName name="TTE" localSheetId="1">#REF!</definedName>
    <definedName name="TTE">#REF!</definedName>
    <definedName name="TTL" localSheetId="1">#REF!</definedName>
    <definedName name="TTL">#REF!</definedName>
    <definedName name="TtlCD" localSheetId="1">#REF!</definedName>
    <definedName name="TtlCD">#REF!</definedName>
    <definedName name="TtlCDCronog" localSheetId="1">#REF!</definedName>
    <definedName name="TtlCDCronog">#REF!</definedName>
    <definedName name="TTO" localSheetId="1">#REF!</definedName>
    <definedName name="TTO">#REF!</definedName>
    <definedName name="TTP" localSheetId="1">#REF!</definedName>
    <definedName name="TTP">#REF!</definedName>
    <definedName name="ttrr">[143]RECURSOS!$A$3:$I$478</definedName>
    <definedName name="TTT">'[36]Estructuras Concreto'!$D$37</definedName>
    <definedName name="TTTT" localSheetId="1">#REF!</definedName>
    <definedName name="TTTT">#REF!</definedName>
    <definedName name="ttttt" localSheetId="1">[1]PJ!#REF!</definedName>
    <definedName name="ttttt">[1]PJ!#REF!</definedName>
    <definedName name="TTTTTT" localSheetId="1">[284]glvc!#REF!</definedName>
    <definedName name="TTTTTT">[284]glvc!#REF!</definedName>
    <definedName name="TTTTTTTT" localSheetId="1">#REF!</definedName>
    <definedName name="TTTTTTTT">#REF!</definedName>
    <definedName name="ttttttttttuy" localSheetId="1">#REF!</definedName>
    <definedName name="ttttttttttuy">#REF!</definedName>
    <definedName name="Tu" localSheetId="1">#REF!</definedName>
    <definedName name="Tu">#REF!</definedName>
    <definedName name="TUAC10" localSheetId="1">[285]BASE!#REF!</definedName>
    <definedName name="TUAC10">[285]BASE!#REF!</definedName>
    <definedName name="TUAC12" localSheetId="1">#REF!</definedName>
    <definedName name="TUAC12">#REF!</definedName>
    <definedName name="TUAC16" localSheetId="1">[285]BASE!#REF!</definedName>
    <definedName name="TUAC16">[285]BASE!#REF!</definedName>
    <definedName name="TUB8AC" localSheetId="1">#REF!</definedName>
    <definedName name="TUB8AC">#REF!</definedName>
    <definedName name="TUBERIA">#N/A</definedName>
    <definedName name="TUBNE" localSheetId="1">#REF!</definedName>
    <definedName name="TUBNE">#REF!</definedName>
    <definedName name="TUBS2" localSheetId="1">#REF!</definedName>
    <definedName name="TUBS2">#REF!</definedName>
    <definedName name="TUBS3" localSheetId="1">#REF!</definedName>
    <definedName name="TUBS3">#REF!</definedName>
    <definedName name="TUBS4" localSheetId="1">#REF!</definedName>
    <definedName name="TUBS4">#REF!</definedName>
    <definedName name="TUBS6" localSheetId="1">#REF!</definedName>
    <definedName name="TUBS6">#REF!</definedName>
    <definedName name="TUHD10">[18]BASE!$D$240</definedName>
    <definedName name="TUHD16">[18]BASE!$D$241</definedName>
    <definedName name="Tw" localSheetId="1">#REF!</definedName>
    <definedName name="Tw">#REF!</definedName>
    <definedName name="Tx" localSheetId="1">#REF!</definedName>
    <definedName name="Tx">#REF!</definedName>
    <definedName name="ty" localSheetId="1">#REF!</definedName>
    <definedName name="ty">#REF!</definedName>
    <definedName name="tyertrte">[143]RECURSOS!$A$3:$I$478</definedName>
    <definedName name="TYPE" localSheetId="1">#REF!</definedName>
    <definedName name="TYPE">#REF!</definedName>
    <definedName name="typeofcommittment" localSheetId="1">#REF!</definedName>
    <definedName name="typeofcommittment">#REF!</definedName>
    <definedName name="tys" localSheetId="1">'[9]Gabinetes ctrol, prot. y med. '!#REF!</definedName>
    <definedName name="tys">'[9]Gabinetes ctrol, prot. y med. '!#REF!</definedName>
    <definedName name="tytfy" localSheetId="1">#REF!</definedName>
    <definedName name="tytfy">#REF!</definedName>
    <definedName name="tyu" localSheetId="1">#REF!</definedName>
    <definedName name="tyu">#REF!</definedName>
    <definedName name="Tz" localSheetId="1">#REF!</definedName>
    <definedName name="Tz">#REF!</definedName>
    <definedName name="tz214_">[64]BASE!$D$86</definedName>
    <definedName name="U" localSheetId="1">#REF!</definedName>
    <definedName name="U">#REF!</definedName>
    <definedName name="U_Z" localSheetId="1">#REF!</definedName>
    <definedName name="U_Z">#REF!</definedName>
    <definedName name="Ua" localSheetId="1">#REF!</definedName>
    <definedName name="Ua">#REF!</definedName>
    <definedName name="UALU" localSheetId="1">#REF!</definedName>
    <definedName name="UALU">#REF!</definedName>
    <definedName name="uat" localSheetId="1">'[9]Gabinetes ctrol, prot. y med. '!#REF!</definedName>
    <definedName name="uat">'[9]Gabinetes ctrol, prot. y med. '!#REF!</definedName>
    <definedName name="Ub" localSheetId="1">#REF!</definedName>
    <definedName name="Ub">#REF!</definedName>
    <definedName name="Ubicación" localSheetId="1">#REF!</definedName>
    <definedName name="Ubicación">#REF!</definedName>
    <definedName name="Uc" localSheetId="1">#REF!</definedName>
    <definedName name="Uc">#REF!</definedName>
    <definedName name="Ud" localSheetId="1">#REF!</definedName>
    <definedName name="Ud">#REF!</definedName>
    <definedName name="Ue" localSheetId="1">#REF!</definedName>
    <definedName name="Ue">#REF!</definedName>
    <definedName name="ue____I¨￡">#N/A</definedName>
    <definedName name="ue____Iª">#N/A</definedName>
    <definedName name="ùê____Íª">#N/A</definedName>
    <definedName name="Uf" localSheetId="1">#REF!</definedName>
    <definedName name="Uf">#REF!</definedName>
    <definedName name="UFInanzas">[250]Cuentas!$P$11:$P$111</definedName>
    <definedName name="Ug" localSheetId="1">#REF!</definedName>
    <definedName name="Ug">#REF!</definedName>
    <definedName name="UGEquipData" localSheetId="1">#REF!</definedName>
    <definedName name="UGEquipData">#REF!</definedName>
    <definedName name="Uh" localSheetId="1">#REF!</definedName>
    <definedName name="Uh">#REF!</definedName>
    <definedName name="UHJKH" localSheetId="1">#REF!</definedName>
    <definedName name="UHJKH">#REF!</definedName>
    <definedName name="ui" localSheetId="1">#REF!</definedName>
    <definedName name="ui">#REF!</definedName>
    <definedName name="uiyuiy">[143]RECURSOS!$A$3:$I$478</definedName>
    <definedName name="Uj" localSheetId="1">#REF!</definedName>
    <definedName name="Uj">#REF!</definedName>
    <definedName name="ujyyu" localSheetId="1">#REF!</definedName>
    <definedName name="ujyyu">#REF!</definedName>
    <definedName name="Uk" localSheetId="1">#REF!</definedName>
    <definedName name="Uk">#REF!</definedName>
    <definedName name="ul" localSheetId="1">#REF!</definedName>
    <definedName name="ul">#REF!</definedName>
    <definedName name="Ull" localSheetId="1">#REF!</definedName>
    <definedName name="Ull">#REF!</definedName>
    <definedName name="ULTIMA" localSheetId="1">#REF!</definedName>
    <definedName name="ULTIMA">#REF!</definedName>
    <definedName name="Um" localSheetId="1">#REF!</definedName>
    <definedName name="Um">#REF!</definedName>
    <definedName name="UMina">[114]Cuentas!$Q$11:$Q$46</definedName>
    <definedName name="Un" localSheetId="1">#REF!</definedName>
    <definedName name="Un">#REF!</definedName>
    <definedName name="Unidad">[206]Unidades!$A$1:$A$84</definedName>
    <definedName name="UNIDAD521">[140]ITEMS!$C$522</definedName>
    <definedName name="Unidades">[286]Presup_Cancha!$J$14:$J$18</definedName>
    <definedName name="UNION" localSheetId="1">#REF!</definedName>
    <definedName name="UNION">#REF!</definedName>
    <definedName name="UNION_Z" localSheetId="1">#REF!</definedName>
    <definedName name="UNION_Z">#REF!</definedName>
    <definedName name="Unit" localSheetId="1" hidden="1">#REF!</definedName>
    <definedName name="Unit" hidden="1">#REF!</definedName>
    <definedName name="UNITARIO">[287]Unitarios!$A$3:$D$13</definedName>
    <definedName name="Unitarios" localSheetId="1">#REF!</definedName>
    <definedName name="Unitarios">#REF!</definedName>
    <definedName name="units">'[138]REF - Listas'!$G$10:$G$18</definedName>
    <definedName name="UNO" localSheetId="1">#REF!</definedName>
    <definedName name="UNO">#REF!</definedName>
    <definedName name="Uñ" localSheetId="1">#REF!</definedName>
    <definedName name="Uñ">#REF!</definedName>
    <definedName name="Uo" localSheetId="1">#REF!</definedName>
    <definedName name="Uo">#REF!</definedName>
    <definedName name="Up" localSheetId="1">#REF!</definedName>
    <definedName name="Up">#REF!</definedName>
    <definedName name="UPlanta">[114]Cuentas!$T$11:$T$56</definedName>
    <definedName name="UPVC" localSheetId="1">#REF!</definedName>
    <definedName name="UPVC">#REF!</definedName>
    <definedName name="Uq" localSheetId="1">#REF!</definedName>
    <definedName name="Uq">#REF!</definedName>
    <definedName name="Ur" localSheetId="1">#REF!</definedName>
    <definedName name="Ur">#REF!</definedName>
    <definedName name="URAP10" localSheetId="1">#REF!</definedName>
    <definedName name="URAP10">#REF!</definedName>
    <definedName name="URAP2" localSheetId="1">#REF!</definedName>
    <definedName name="URAP2">#REF!</definedName>
    <definedName name="URAP3" localSheetId="1">#REF!</definedName>
    <definedName name="URAP3">#REF!</definedName>
    <definedName name="URAP4" localSheetId="1">#REF!</definedName>
    <definedName name="URAP4">#REF!</definedName>
    <definedName name="URAP6" localSheetId="1">#REF!</definedName>
    <definedName name="URAP6">#REF!</definedName>
    <definedName name="URAP8" localSheetId="1">#REF!</definedName>
    <definedName name="URAP8">#REF!</definedName>
    <definedName name="UREP12" localSheetId="1">#REF!</definedName>
    <definedName name="UREP12">#REF!</definedName>
    <definedName name="UREP2" localSheetId="1">#REF!</definedName>
    <definedName name="UREP2">#REF!</definedName>
    <definedName name="UREP3" localSheetId="1">#REF!</definedName>
    <definedName name="UREP3">#REF!</definedName>
    <definedName name="UREP4" localSheetId="1">#REF!</definedName>
    <definedName name="UREP4">#REF!</definedName>
    <definedName name="UREP6" localSheetId="1">#REF!</definedName>
    <definedName name="UREP6">#REF!</definedName>
    <definedName name="UREP8" localSheetId="1">#REF!</definedName>
    <definedName name="UREP8">#REF!</definedName>
    <definedName name="Us" localSheetId="1">#REF!</definedName>
    <definedName name="Us">#REF!</definedName>
    <definedName name="USD" localSheetId="1">#REF!</definedName>
    <definedName name="USD">#REF!</definedName>
    <definedName name="USxCOL" localSheetId="1">#REF!</definedName>
    <definedName name="USxCOL">#REF!</definedName>
    <definedName name="ut" localSheetId="1">#REF!</definedName>
    <definedName name="ut">#REF!</definedName>
    <definedName name="Ut_Un" localSheetId="1">#REF!</definedName>
    <definedName name="Ut_Un">#REF!</definedName>
    <definedName name="UTI">[44]PRECIOS!$B$163</definedName>
    <definedName name="Util" localSheetId="1">#REF!</definedName>
    <definedName name="Util">#REF!</definedName>
    <definedName name="Utilidad" localSheetId="1">#REF!</definedName>
    <definedName name="Utilidad">#REF!</definedName>
    <definedName name="UtilidadMensual" localSheetId="1">#REF!</definedName>
    <definedName name="UtilidadMensual">#REF!</definedName>
    <definedName name="UTMAR" localSheetId="1">#REF!</definedName>
    <definedName name="UTMAR">#REF!</definedName>
    <definedName name="uu" localSheetId="1">#REF!</definedName>
    <definedName name="uu">#REF!</definedName>
    <definedName name="UUU" hidden="1">{#N/A,#N/A,FALSE,"CCTV"}</definedName>
    <definedName name="uuuu" localSheetId="1" hidden="1">#REF!</definedName>
    <definedName name="uuuu" hidden="1">#REF!</definedName>
    <definedName name="uuuuutiyt" localSheetId="1">#REF!</definedName>
    <definedName name="uuuuutiyt">#REF!</definedName>
    <definedName name="uuuuuu" localSheetId="1">#REF!</definedName>
    <definedName name="uuuuuu">#REF!</definedName>
    <definedName name="uuuuuuuuuu" localSheetId="1">#REF!</definedName>
    <definedName name="uuuuuuuuuu">#REF!</definedName>
    <definedName name="Uv" localSheetId="1">#REF!</definedName>
    <definedName name="Uv">#REF!</definedName>
    <definedName name="Uw" localSheetId="1">#REF!</definedName>
    <definedName name="Uw">#REF!</definedName>
    <definedName name="UWT" localSheetId="1">#REF!</definedName>
    <definedName name="UWT">#REF!</definedName>
    <definedName name="uxd" localSheetId="1">#REF!</definedName>
    <definedName name="uxd">#REF!</definedName>
    <definedName name="uy" localSheetId="1">#REF!</definedName>
    <definedName name="uy">#REF!</definedName>
    <definedName name="uyyt">[143]RECURSOS!$A$3:$I$478</definedName>
    <definedName name="Uz" localSheetId="1">#REF!</definedName>
    <definedName name="Uz">#REF!</definedName>
    <definedName name="V">[87]RESUMEN!$D$37</definedName>
    <definedName name="V.M.CV1_Moisture" localSheetId="1">#REF!</definedName>
    <definedName name="V.M.CV1_Moisture">#REF!</definedName>
    <definedName name="V.M.CV2_Al" localSheetId="1">#REF!</definedName>
    <definedName name="V.M.CV2_Al">#REF!</definedName>
    <definedName name="V.M.CV2_Co" localSheetId="1">#REF!</definedName>
    <definedName name="V.M.CV2_Co">#REF!</definedName>
    <definedName name="V.M.CV2_DryTonnes" localSheetId="1">#REF!</definedName>
    <definedName name="V.M.CV2_DryTonnes">#REF!</definedName>
    <definedName name="V.M.CV2_dtph" localSheetId="1">#REF!</definedName>
    <definedName name="V.M.CV2_dtph">#REF!</definedName>
    <definedName name="V.M.CV2_Fe" localSheetId="1">#REF!</definedName>
    <definedName name="V.M.CV2_Fe">#REF!</definedName>
    <definedName name="V.M.CV2_Mg" localSheetId="1">#REF!</definedName>
    <definedName name="V.M.CV2_Mg">#REF!</definedName>
    <definedName name="V.M.CV2_Ni" localSheetId="1">#REF!</definedName>
    <definedName name="V.M.CV2_Ni">#REF!</definedName>
    <definedName name="V.M.CV2_Si" localSheetId="1">#REF!</definedName>
    <definedName name="V.M.CV2_Si">#REF!</definedName>
    <definedName name="V.M.Mill_Availability" localSheetId="1">#REF!</definedName>
    <definedName name="V.M.Mill_Availability">#REF!</definedName>
    <definedName name="V.M.Mill_Downtime" localSheetId="1">#REF!</definedName>
    <definedName name="V.M.Mill_Downtime">#REF!</definedName>
    <definedName name="V.M.Mill_DryTonnes" localSheetId="1">#REF!</definedName>
    <definedName name="V.M.Mill_DryTonnes">#REF!</definedName>
    <definedName name="V.M.Mill_DryTph" localSheetId="1">#REF!</definedName>
    <definedName name="V.M.Mill_DryTph">#REF!</definedName>
    <definedName name="V.M.Mill_PowerDraw" localSheetId="1">#REF!</definedName>
    <definedName name="V.M.Mill_PowerDraw">#REF!</definedName>
    <definedName name="V.M.Mill_PowerDrawPerTonne" localSheetId="1">#REF!</definedName>
    <definedName name="V.M.Mill_PowerDrawPerTonne">#REF!</definedName>
    <definedName name="V.M.Mill_Uptime" localSheetId="1">#REF!</definedName>
    <definedName name="V.M.Mill_Uptime">#REF!</definedName>
    <definedName name="V.M.Mill_Utilization" localSheetId="1">#REF!</definedName>
    <definedName name="V.M.Mill_Utilization">#REF!</definedName>
    <definedName name="V.M.Mill_WetTonnes" localSheetId="1">#REF!</definedName>
    <definedName name="V.M.Mill_WetTonnes">#REF!</definedName>
    <definedName name="V.M.Mill_WetTph" localSheetId="1">#REF!</definedName>
    <definedName name="V.M.Mill_WetTph">#REF!</definedName>
    <definedName name="V.M.MillFeed_Al" localSheetId="1">#REF!</definedName>
    <definedName name="V.M.MillFeed_Al">#REF!</definedName>
    <definedName name="V.M.MillFeed_Co" localSheetId="1">#REF!</definedName>
    <definedName name="V.M.MillFeed_Co">#REF!</definedName>
    <definedName name="V.M.MillFeed_Fe" localSheetId="1">#REF!</definedName>
    <definedName name="V.M.MillFeed_Fe">#REF!</definedName>
    <definedName name="V.M.MillFeed_Mg" localSheetId="1">#REF!</definedName>
    <definedName name="V.M.MillFeed_Mg">#REF!</definedName>
    <definedName name="V.M.MillFeed_Ni" localSheetId="1">#REF!</definedName>
    <definedName name="V.M.MillFeed_Ni">#REF!</definedName>
    <definedName name="V.M.MillFeed_Si" localSheetId="1">#REF!</definedName>
    <definedName name="V.M.MillFeed_Si">#REF!</definedName>
    <definedName name="V.M.MillH2O_Head" localSheetId="1">#REF!</definedName>
    <definedName name="V.M.MillH2O_Head">#REF!</definedName>
    <definedName name="V.M.MillH2O_Screen" localSheetId="1">#REF!</definedName>
    <definedName name="V.M.MillH2O_Screen">#REF!</definedName>
    <definedName name="V.M.MillH2O_Total" localSheetId="1">#REF!</definedName>
    <definedName name="V.M.MillH2O_Total">#REF!</definedName>
    <definedName name="V.M.OreToStorage_Al" localSheetId="1">#REF!</definedName>
    <definedName name="V.M.OreToStorage_Al">#REF!</definedName>
    <definedName name="V.M.OreToStorage_Co" localSheetId="1">#REF!</definedName>
    <definedName name="V.M.OreToStorage_Co">#REF!</definedName>
    <definedName name="V.M.OreToStorage_DryTonnes" localSheetId="1">#REF!</definedName>
    <definedName name="V.M.OreToStorage_DryTonnes">#REF!</definedName>
    <definedName name="V.M.OreToStorage_DryTph" localSheetId="1">#REF!</definedName>
    <definedName name="V.M.OreToStorage_DryTph">#REF!</definedName>
    <definedName name="V.M.OreToStorage_Fe" localSheetId="1">#REF!</definedName>
    <definedName name="V.M.OreToStorage_Fe">#REF!</definedName>
    <definedName name="V.M.OreToStorage_Mg" localSheetId="1">#REF!</definedName>
    <definedName name="V.M.OreToStorage_Mg">#REF!</definedName>
    <definedName name="V.M.OreToStorage_Ni" localSheetId="1">#REF!</definedName>
    <definedName name="V.M.OreToStorage_Ni">#REF!</definedName>
    <definedName name="V.M.OreToStorage_PulpDensity" localSheetId="1">#REF!</definedName>
    <definedName name="V.M.OreToStorage_PulpDensity">#REF!</definedName>
    <definedName name="V.M.OreToStorage_PulpYieldStress" localSheetId="1">#REF!</definedName>
    <definedName name="V.M.OreToStorage_PulpYieldStress">#REF!</definedName>
    <definedName name="V.M.OreToStorage_Si" localSheetId="1">#REF!</definedName>
    <definedName name="V.M.OreToStorage_Si">#REF!</definedName>
    <definedName name="V.M.OreToStorage_Volume" localSheetId="1">#REF!</definedName>
    <definedName name="V.M.OreToStorage_Volume">#REF!</definedName>
    <definedName name="V.M.OreToStorage_VolumePerHr" localSheetId="1">#REF!</definedName>
    <definedName name="V.M.OreToStorage_VolumePerHr">#REF!</definedName>
    <definedName name="V.Y.CV1_Moisture" localSheetId="1">#REF!</definedName>
    <definedName name="V.Y.CV1_Moisture">#REF!</definedName>
    <definedName name="V.Y.CV2_Al" localSheetId="1">#REF!</definedName>
    <definedName name="V.Y.CV2_Al">#REF!</definedName>
    <definedName name="V.Y.CV2_Co" localSheetId="1">#REF!</definedName>
    <definedName name="V.Y.CV2_Co">#REF!</definedName>
    <definedName name="V.Y.CV2_DryTonnes" localSheetId="1">#REF!</definedName>
    <definedName name="V.Y.CV2_DryTonnes">#REF!</definedName>
    <definedName name="V.Y.CV2_dtph" localSheetId="1">#REF!</definedName>
    <definedName name="V.Y.CV2_dtph">#REF!</definedName>
    <definedName name="V.Y.CV2_Fe" localSheetId="1">#REF!</definedName>
    <definedName name="V.Y.CV2_Fe">#REF!</definedName>
    <definedName name="V.Y.CV2_Mg" localSheetId="1">#REF!</definedName>
    <definedName name="V.Y.CV2_Mg">#REF!</definedName>
    <definedName name="V.Y.CV2_Ni" localSheetId="1">#REF!</definedName>
    <definedName name="V.Y.CV2_Ni">#REF!</definedName>
    <definedName name="V.Y.CV2_Si" localSheetId="1">#REF!</definedName>
    <definedName name="V.Y.CV2_Si">#REF!</definedName>
    <definedName name="V.Y.Mill_Availability" localSheetId="1">#REF!</definedName>
    <definedName name="V.Y.Mill_Availability">#REF!</definedName>
    <definedName name="V.Y.Mill_Downtime" localSheetId="1">#REF!</definedName>
    <definedName name="V.Y.Mill_Downtime">#REF!</definedName>
    <definedName name="V.Y.Mill_DryTonnes" localSheetId="1">#REF!</definedName>
    <definedName name="V.Y.Mill_DryTonnes">#REF!</definedName>
    <definedName name="V.Y.Mill_DryTph" localSheetId="1">#REF!</definedName>
    <definedName name="V.Y.Mill_DryTph">#REF!</definedName>
    <definedName name="V.Y.Mill_PowerDraw" localSheetId="1">#REF!</definedName>
    <definedName name="V.Y.Mill_PowerDraw">#REF!</definedName>
    <definedName name="V.Y.Mill_PowerDrawPerTonne" localSheetId="1">#REF!</definedName>
    <definedName name="V.Y.Mill_PowerDrawPerTonne">#REF!</definedName>
    <definedName name="V.Y.Mill_Uptime" localSheetId="1">#REF!</definedName>
    <definedName name="V.Y.Mill_Uptime">#REF!</definedName>
    <definedName name="V.Y.Mill_Utilization" localSheetId="1">#REF!</definedName>
    <definedName name="V.Y.Mill_Utilization">#REF!</definedName>
    <definedName name="V.Y.Mill_WetTonnes" localSheetId="1">#REF!</definedName>
    <definedName name="V.Y.Mill_WetTonnes">#REF!</definedName>
    <definedName name="V.Y.Mill_WetTph" localSheetId="1">#REF!</definedName>
    <definedName name="V.Y.Mill_WetTph">#REF!</definedName>
    <definedName name="V.Y.MillFeed_Al" localSheetId="1">#REF!</definedName>
    <definedName name="V.Y.MillFeed_Al">#REF!</definedName>
    <definedName name="V.Y.MillFeed_Co" localSheetId="1">#REF!</definedName>
    <definedName name="V.Y.MillFeed_Co">#REF!</definedName>
    <definedName name="V.Y.MillFeed_Fe" localSheetId="1">#REF!</definedName>
    <definedName name="V.Y.MillFeed_Fe">#REF!</definedName>
    <definedName name="V.Y.MillFeed_Mg" localSheetId="1">#REF!</definedName>
    <definedName name="V.Y.MillFeed_Mg">#REF!</definedName>
    <definedName name="V.Y.MillFeed_Ni" localSheetId="1">#REF!</definedName>
    <definedName name="V.Y.MillFeed_Ni">#REF!</definedName>
    <definedName name="V.Y.MillFeed_Si" localSheetId="1">#REF!</definedName>
    <definedName name="V.Y.MillFeed_Si">#REF!</definedName>
    <definedName name="V.Y.MillH2O_Head" localSheetId="1">#REF!</definedName>
    <definedName name="V.Y.MillH2O_Head">#REF!</definedName>
    <definedName name="V.Y.MillH2O_Screen" localSheetId="1">#REF!</definedName>
    <definedName name="V.Y.MillH2O_Screen">#REF!</definedName>
    <definedName name="V.Y.MillH2O_Total" localSheetId="1">#REF!</definedName>
    <definedName name="V.Y.MillH2O_Total">#REF!</definedName>
    <definedName name="V.Y.OreToStorage_Al" localSheetId="1">#REF!</definedName>
    <definedName name="V.Y.OreToStorage_Al">#REF!</definedName>
    <definedName name="V.Y.OreToStorage_Co" localSheetId="1">#REF!</definedName>
    <definedName name="V.Y.OreToStorage_Co">#REF!</definedName>
    <definedName name="V.Y.OreToStorage_DryTonnes" localSheetId="1">#REF!</definedName>
    <definedName name="V.Y.OreToStorage_DryTonnes">#REF!</definedName>
    <definedName name="V.Y.OreToStorage_DryTph" localSheetId="1">#REF!</definedName>
    <definedName name="V.Y.OreToStorage_DryTph">#REF!</definedName>
    <definedName name="V.Y.OreToStorage_Fe" localSheetId="1">#REF!</definedName>
    <definedName name="V.Y.OreToStorage_Fe">#REF!</definedName>
    <definedName name="V.Y.OreToStorage_Mg" localSheetId="1">#REF!</definedName>
    <definedName name="V.Y.OreToStorage_Mg">#REF!</definedName>
    <definedName name="V.Y.OreToStorage_Ni" localSheetId="1">#REF!</definedName>
    <definedName name="V.Y.OreToStorage_Ni">#REF!</definedName>
    <definedName name="V.Y.OreToStorage_PulpDensity" localSheetId="1">#REF!</definedName>
    <definedName name="V.Y.OreToStorage_PulpDensity">#REF!</definedName>
    <definedName name="V.Y.OreToStorage_PulpYieldStress" localSheetId="1">#REF!</definedName>
    <definedName name="V.Y.OreToStorage_PulpYieldStress">#REF!</definedName>
    <definedName name="V.Y.OreToStorage_Si" localSheetId="1">#REF!</definedName>
    <definedName name="V.Y.OreToStorage_Si">#REF!</definedName>
    <definedName name="V.Y.OreToStorage_Volume" localSheetId="1">#REF!</definedName>
    <definedName name="V.Y.OreToStorage_Volume">#REF!</definedName>
    <definedName name="V.Y.OreToStorage_VolumePerHr" localSheetId="1">#REF!</definedName>
    <definedName name="V.Y.OreToStorage_VolumePerHr">#REF!</definedName>
    <definedName name="Va" localSheetId="1">#REF!</definedName>
    <definedName name="Va">#REF!</definedName>
    <definedName name="VAL_100PE_S1" localSheetId="1">#REF!</definedName>
    <definedName name="VAL_100PE_S1">#REF!</definedName>
    <definedName name="VAL_100PE_S2" localSheetId="1">#REF!</definedName>
    <definedName name="VAL_100PE_S2">#REF!</definedName>
    <definedName name="VAL_100PE_S3" localSheetId="1">#REF!</definedName>
    <definedName name="VAL_100PE_S3">#REF!</definedName>
    <definedName name="VAL_100PE_S4" localSheetId="1">#REF!</definedName>
    <definedName name="VAL_100PE_S4">#REF!</definedName>
    <definedName name="VAL_100PE_S5" localSheetId="1">#REF!</definedName>
    <definedName name="VAL_100PE_S5">#REF!</definedName>
    <definedName name="VAL_100PE_S6" localSheetId="1">#REF!</definedName>
    <definedName name="VAL_100PE_S6">#REF!</definedName>
    <definedName name="VAL150PE_S1" localSheetId="1">#REF!</definedName>
    <definedName name="VAL150PE_S1">#REF!</definedName>
    <definedName name="VAL150PE_S2" localSheetId="1">#REF!</definedName>
    <definedName name="VAL150PE_S2">#REF!</definedName>
    <definedName name="VAL150PE_S3" localSheetId="1">#REF!</definedName>
    <definedName name="VAL150PE_S3">#REF!</definedName>
    <definedName name="VAL150PE_S4" localSheetId="1">#REF!</definedName>
    <definedName name="VAL150PE_S4">#REF!</definedName>
    <definedName name="VAL150PE_S5" localSheetId="1">#REF!</definedName>
    <definedName name="VAL150PE_S5">#REF!</definedName>
    <definedName name="VAL150PE_S6" localSheetId="1">#REF!</definedName>
    <definedName name="VAL150PE_S6">#REF!</definedName>
    <definedName name="VAL200PE_S1" localSheetId="1">#REF!</definedName>
    <definedName name="VAL200PE_S1">#REF!</definedName>
    <definedName name="VAL200PE_S2" localSheetId="1">#REF!</definedName>
    <definedName name="VAL200PE_S2">#REF!</definedName>
    <definedName name="VAL200PE_S3" localSheetId="1">#REF!</definedName>
    <definedName name="VAL200PE_S3">#REF!</definedName>
    <definedName name="VAL200PE_S4" localSheetId="1">#REF!</definedName>
    <definedName name="VAL200PE_S4">#REF!</definedName>
    <definedName name="VAL200PE_S5" localSheetId="1">#REF!</definedName>
    <definedName name="VAL200PE_S5">#REF!</definedName>
    <definedName name="VAL200PE_S6" localSheetId="1">#REF!</definedName>
    <definedName name="VAL200PE_S6">#REF!</definedName>
    <definedName name="VAL250PE_S1" localSheetId="1">#REF!</definedName>
    <definedName name="VAL250PE_S1">#REF!</definedName>
    <definedName name="VAL250PE_S2" localSheetId="1">#REF!</definedName>
    <definedName name="VAL250PE_S2">#REF!</definedName>
    <definedName name="VAL250PE_S3" localSheetId="1">#REF!</definedName>
    <definedName name="VAL250PE_S3">#REF!</definedName>
    <definedName name="VAL250PE_S4" localSheetId="1">#REF!</definedName>
    <definedName name="VAL250PE_S4">#REF!</definedName>
    <definedName name="VAL250PE_S5" localSheetId="1">#REF!</definedName>
    <definedName name="VAL250PE_S5">#REF!</definedName>
    <definedName name="VAL250PE_S6" localSheetId="1">#REF!</definedName>
    <definedName name="VAL250PE_S6">#REF!</definedName>
    <definedName name="VAL300HD_S1" localSheetId="1">#REF!</definedName>
    <definedName name="VAL300HD_S1">#REF!</definedName>
    <definedName name="VAL300HD_S2" localSheetId="1">#REF!</definedName>
    <definedName name="VAL300HD_S2">#REF!</definedName>
    <definedName name="VAL300HD_S3" localSheetId="1">#REF!</definedName>
    <definedName name="VAL300HD_S3">#REF!</definedName>
    <definedName name="VAL300HD_S4" localSheetId="1">#REF!</definedName>
    <definedName name="VAL300HD_S4">#REF!</definedName>
    <definedName name="VAL300HD_S5" localSheetId="1">#REF!</definedName>
    <definedName name="VAL300HD_S5">#REF!</definedName>
    <definedName name="VAL300HD_S6" localSheetId="1">#REF!</definedName>
    <definedName name="VAL300HD_S6">#REF!</definedName>
    <definedName name="VAL300PVC_S1" localSheetId="1">#REF!</definedName>
    <definedName name="VAL300PVC_S1">#REF!</definedName>
    <definedName name="VAL300PVC_S2" localSheetId="1">#REF!</definedName>
    <definedName name="VAL300PVC_S2">#REF!</definedName>
    <definedName name="VAL300PVC_S3" localSheetId="1">#REF!</definedName>
    <definedName name="VAL300PVC_S3">#REF!</definedName>
    <definedName name="VAL300PVC_S4" localSheetId="1">#REF!</definedName>
    <definedName name="VAL300PVC_S4">#REF!</definedName>
    <definedName name="VAL300PVC_S5" localSheetId="1">#REF!</definedName>
    <definedName name="VAL300PVC_S5">#REF!</definedName>
    <definedName name="VAL300PVC_S6" localSheetId="1">#REF!</definedName>
    <definedName name="VAL300PVC_S6">#REF!</definedName>
    <definedName name="VAL80PE_S1" localSheetId="1">#REF!</definedName>
    <definedName name="VAL80PE_S1">#REF!</definedName>
    <definedName name="VAL80PE_S2" localSheetId="1">#REF!</definedName>
    <definedName name="VAL80PE_S2">#REF!</definedName>
    <definedName name="VAL80PE_S3" localSheetId="1">#REF!</definedName>
    <definedName name="VAL80PE_S3">#REF!</definedName>
    <definedName name="VAL80PE_S4" localSheetId="1">#REF!</definedName>
    <definedName name="VAL80PE_S4">#REF!</definedName>
    <definedName name="VAL80PE_S5" localSheetId="1">#REF!</definedName>
    <definedName name="VAL80PE_S5">#REF!</definedName>
    <definedName name="VAL80PE_S6" localSheetId="1">#REF!</definedName>
    <definedName name="VAL80PE_S6">#REF!</definedName>
    <definedName name="valcal" localSheetId="1">[288]Dólar!#REF!</definedName>
    <definedName name="valcal">[288]Dólar!#REF!</definedName>
    <definedName name="VALDES" localSheetId="1">#REF!</definedName>
    <definedName name="VALDES">#REF!</definedName>
    <definedName name="VALDES_10" localSheetId="1">#REF!</definedName>
    <definedName name="VALDES_10">#REF!</definedName>
    <definedName name="VALDES_18" localSheetId="1">#REF!</definedName>
    <definedName name="VALDES_18">#REF!</definedName>
    <definedName name="VALDES_20" localSheetId="1">#REF!</definedName>
    <definedName name="VALDES_20">#REF!</definedName>
    <definedName name="VALDES_21" localSheetId="1">#REF!</definedName>
    <definedName name="VALDES_21">#REF!</definedName>
    <definedName name="VALDES_22" localSheetId="1">#REF!</definedName>
    <definedName name="VALDES_22">#REF!</definedName>
    <definedName name="VALDES_7" localSheetId="1">#REF!</definedName>
    <definedName name="VALDES_7">#REF!</definedName>
    <definedName name="VALDES_8" localSheetId="1">#REF!</definedName>
    <definedName name="VALDES_8">#REF!</definedName>
    <definedName name="VALDES_8a" localSheetId="1">#REF!</definedName>
    <definedName name="VALDES_8a">#REF!</definedName>
    <definedName name="valhati" localSheetId="1">[22]Gastos!#REF!</definedName>
    <definedName name="valhati">[22]Gastos!#REF!</definedName>
    <definedName name="VALMA3" localSheetId="1">#REF!</definedName>
    <definedName name="VALMA3">#REF!</definedName>
    <definedName name="VALMA4" localSheetId="1">#REF!</definedName>
    <definedName name="VALMA4">#REF!</definedName>
    <definedName name="valor_consumibles" localSheetId="1">#REF!</definedName>
    <definedName name="valor_consumibles">#REF!</definedName>
    <definedName name="valor_cuadrilla" localSheetId="1">#REF!</definedName>
    <definedName name="valor_cuadrilla">#REF!</definedName>
    <definedName name="valor_equipos" localSheetId="1">#REF!</definedName>
    <definedName name="valor_equipos">#REF!</definedName>
    <definedName name="valor_nomina1" localSheetId="1">#REF!</definedName>
    <definedName name="valor_nomina1">#REF!</definedName>
    <definedName name="valor_nomina2" localSheetId="1">#REF!</definedName>
    <definedName name="valor_nomina2">#REF!</definedName>
    <definedName name="valor_nomina3" localSheetId="1">#REF!</definedName>
    <definedName name="valor_nomina3">#REF!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al" localSheetId="1">[22]Gastos!#REF!</definedName>
    <definedName name="valorcal">[22]Gastos!#REF!</definedName>
    <definedName name="VALORESAA" localSheetId="1">#REF!</definedName>
    <definedName name="VALORESAA">#REF!</definedName>
    <definedName name="ValoresCanon" localSheetId="1">#REF!</definedName>
    <definedName name="ValoresCanon">#REF!</definedName>
    <definedName name="ValoresIva" localSheetId="1">#REF!</definedName>
    <definedName name="ValoresIva">#REF!</definedName>
    <definedName name="ValorFuturoFcro" localSheetId="1">#REF!</definedName>
    <definedName name="ValorFuturoFcro">#REF!</definedName>
    <definedName name="ValorImpuestoTimbre" localSheetId="1">#REF!</definedName>
    <definedName name="ValorImpuestoTimbre">#REF!</definedName>
    <definedName name="valparaiso" localSheetId="1">'[2]APU PVC'!#REF!</definedName>
    <definedName name="valparaiso">'[2]APU PVC'!#REF!</definedName>
    <definedName name="valves" localSheetId="1">#REF!</definedName>
    <definedName name="valves">#REF!</definedName>
    <definedName name="Var">[10]Varios.!$E:$E</definedName>
    <definedName name="VarEquip" localSheetId="1">'[107]Equip Data'!#REF!</definedName>
    <definedName name="VarEquip">'[107]Equip Data'!#REF!</definedName>
    <definedName name="Varios" localSheetId="1">#REF!</definedName>
    <definedName name="Varios">#REF!</definedName>
    <definedName name="Varios2" localSheetId="1">#REF!</definedName>
    <definedName name="Varios2">#REF!</definedName>
    <definedName name="VarRange" localSheetId="1">'[107]Equip Data'!#REF!</definedName>
    <definedName name="VarRange">'[107]Equip Data'!#REF!</definedName>
    <definedName name="VAT" localSheetId="1">#REF!</definedName>
    <definedName name="VAT">#REF!</definedName>
    <definedName name="vaton" localSheetId="1">[22]Gastos!#REF!</definedName>
    <definedName name="vaton">[22]Gastos!#REF!</definedName>
    <definedName name="vb" localSheetId="1">#REF!</definedName>
    <definedName name="vb">#REF!</definedName>
    <definedName name="VBV">'[36]Obras preliminares'!$D$21</definedName>
    <definedName name="VBV.1" localSheetId="1">#REF!</definedName>
    <definedName name="VBV.1">#REF!</definedName>
    <definedName name="VBV_1">#N/A</definedName>
    <definedName name="vc" localSheetId="1">#REF!</definedName>
    <definedName name="vc">#REF!</definedName>
    <definedName name="VCBB8" localSheetId="1">#REF!</definedName>
    <definedName name="VCBB8">#REF!</definedName>
    <definedName name="VCEL1" localSheetId="1">#REF!</definedName>
    <definedName name="VCEL1">#REF!</definedName>
    <definedName name="VCEL2" localSheetId="1">#REF!</definedName>
    <definedName name="VCEL2">#REF!</definedName>
    <definedName name="VCEL3" localSheetId="1">#REF!</definedName>
    <definedName name="VCEL3">#REF!</definedName>
    <definedName name="VCEL4" localSheetId="1">#REF!</definedName>
    <definedName name="VCEL4">#REF!</definedName>
    <definedName name="VCEL6" localSheetId="1">#REF!</definedName>
    <definedName name="VCEL6">#REF!</definedName>
    <definedName name="VCEL8" localSheetId="1">[34]BASE!#REF!</definedName>
    <definedName name="VCEL8">[34]BASE!#REF!</definedName>
    <definedName name="VCELA2" localSheetId="1">#REF!</definedName>
    <definedName name="VCELA2">#REF!</definedName>
    <definedName name="VCELA3" localSheetId="1">#REF!</definedName>
    <definedName name="VCELA3">#REF!</definedName>
    <definedName name="VCELA4" localSheetId="1">#REF!</definedName>
    <definedName name="VCELA4">#REF!</definedName>
    <definedName name="VCELA6" localSheetId="1">#REF!</definedName>
    <definedName name="VCELA6">#REF!</definedName>
    <definedName name="vck" localSheetId="1">#REF!</definedName>
    <definedName name="vck">#REF!</definedName>
    <definedName name="vd" localSheetId="1">#REF!</definedName>
    <definedName name="vd">#REF!</definedName>
    <definedName name="Ve" localSheetId="1">#REF!</definedName>
    <definedName name="Ve">#REF!</definedName>
    <definedName name="VENDOR_ID" localSheetId="1">#REF!</definedName>
    <definedName name="VENDOR_ID">#REF!</definedName>
    <definedName name="Vendor_name" localSheetId="1">#REF!</definedName>
    <definedName name="Vendor_name">#REF!</definedName>
    <definedName name="vendor_name2" localSheetId="1">#REF!</definedName>
    <definedName name="vendor_name2">#REF!</definedName>
    <definedName name="VENT100_S1" localSheetId="1">#REF!</definedName>
    <definedName name="VENT100_S1">#REF!</definedName>
    <definedName name="VENT100_S2" localSheetId="1">#REF!</definedName>
    <definedName name="VENT100_S2">#REF!</definedName>
    <definedName name="VENT100_S3" localSheetId="1">#REF!</definedName>
    <definedName name="VENT100_S3">#REF!</definedName>
    <definedName name="VENT100_S4" localSheetId="1">#REF!</definedName>
    <definedName name="VENT100_S4">#REF!</definedName>
    <definedName name="VENT100_S5" localSheetId="1">#REF!</definedName>
    <definedName name="VENT100_S5">#REF!</definedName>
    <definedName name="VENT100_S6" localSheetId="1">#REF!</definedName>
    <definedName name="VENT100_S6">#REF!</definedName>
    <definedName name="VENTI" localSheetId="1">#REF!</definedName>
    <definedName name="VENTI">#REF!</definedName>
    <definedName name="Verifier" localSheetId="1">#REF!</definedName>
    <definedName name="Verifier">#REF!</definedName>
    <definedName name="Vf" localSheetId="1">#REF!</definedName>
    <definedName name="Vf">#REF!</definedName>
    <definedName name="vffvv">[175]RECURSOS!$A$2:$C$476</definedName>
    <definedName name="vfggchbh" localSheetId="1">#REF!</definedName>
    <definedName name="vfggchbh">#REF!</definedName>
    <definedName name="vfgtfgvfgv" localSheetId="1">#REF!</definedName>
    <definedName name="vfgtfgvfgv">#REF!</definedName>
    <definedName name="vfn" localSheetId="1">#REF!</definedName>
    <definedName name="vfn">#REF!</definedName>
    <definedName name="vfvvr">[175]RECURSOS!$A$2:$C$476</definedName>
    <definedName name="vg" localSheetId="1">#REF!</definedName>
    <definedName name="vg">#REF!</definedName>
    <definedName name="Vh" localSheetId="1">#REF!</definedName>
    <definedName name="Vh">#REF!</definedName>
    <definedName name="via" hidden="1">{"via1",#N/A,TRUE,"general";"via2",#N/A,TRUE,"general";"via3",#N/A,TRUE,"general"}</definedName>
    <definedName name="Viaje" localSheetId="1">#REF!</definedName>
    <definedName name="Viaje">#REF!</definedName>
    <definedName name="VIAJE_">[64]BASE!$D$479</definedName>
    <definedName name="VIBGA">[34]BASE!$D$469</definedName>
    <definedName name="VIBGA_">[64]BASE!$D$446</definedName>
    <definedName name="vibr">[85]EQUIPO!$D$22</definedName>
    <definedName name="VIBRA" localSheetId="1">#REF!</definedName>
    <definedName name="VIBRA">#REF!</definedName>
    <definedName name="VIBRADOR">[121]EQUIPO!$D$27</definedName>
    <definedName name="VIBRCOM" localSheetId="1">#REF!</definedName>
    <definedName name="VIBRCOM">#REF!</definedName>
    <definedName name="VIBRE">[34]BASE!$D$470</definedName>
    <definedName name="vibro">[85]EQUIPO!$D$15</definedName>
    <definedName name="VIBROCOMPACTADOR">[77]EQUIPO!$D$15</definedName>
    <definedName name="VIDRI" localSheetId="1">#REF!</definedName>
    <definedName name="VIDRI">#REF!</definedName>
    <definedName name="viscosidad" localSheetId="1">#REF!</definedName>
    <definedName name="viscosidad">#REF!</definedName>
    <definedName name="vlvlist_vlvlist_List" localSheetId="1">#REF!</definedName>
    <definedName name="vlvlist_vlvlist_List">#REF!</definedName>
    <definedName name="vm" localSheetId="1">#REF!</definedName>
    <definedName name="vm">#REF!</definedName>
    <definedName name="vol">[85]EQUIPO!$D$18</definedName>
    <definedName name="VOLM3COL">'[36]Estructuras Concreto'!$F$332</definedName>
    <definedName name="volm3km">[46]PrecRec!$D$15</definedName>
    <definedName name="VolPVC">[276]TABLA!$C$48:$U$48</definedName>
    <definedName name="VOLQUET" localSheetId="1">#REF!</definedName>
    <definedName name="VOLQUET">#REF!</definedName>
    <definedName name="VOLQUETA">[77]EQUIPO!$D$18</definedName>
    <definedName name="VOLVIGA">'[36]Estructuras Concreto'!$F$336</definedName>
    <definedName name="VOLVIGA2" localSheetId="1">#REF!</definedName>
    <definedName name="VOLVIGA2">#REF!</definedName>
    <definedName name="VOtrosIngresosYEgresos">[289]EFPRUE!$G$28</definedName>
    <definedName name="VPD">[10]TARIFAS!$C$569</definedName>
    <definedName name="VPDACUE" localSheetId="1">#REF!</definedName>
    <definedName name="VPDACUE">#REF!</definedName>
    <definedName name="VPI">[10]TARIFAS!$C$567</definedName>
    <definedName name="VPNIngresos" localSheetId="1">#REF!</definedName>
    <definedName name="VPNIngresos">#REF!</definedName>
    <definedName name="VPNSurenting" localSheetId="1">#REF!</definedName>
    <definedName name="VPNSurenting">#REF!</definedName>
    <definedName name="VPVC2" localSheetId="1">#REF!</definedName>
    <definedName name="VPVC2">#REF!</definedName>
    <definedName name="vr_equipos" localSheetId="1">#REF!</definedName>
    <definedName name="vr_equipos">#REF!</definedName>
    <definedName name="VRA">[10]TARIFAS!$C$566</definedName>
    <definedName name="VRTTLPPTO" localSheetId="1">#REF!</definedName>
    <definedName name="VRTTLPPTO">#REF!</definedName>
    <definedName name="VRTTLUNDS" localSheetId="1">#REF!</definedName>
    <definedName name="VRTTLUNDS">#REF!</definedName>
    <definedName name="VrUtilidad" localSheetId="1">#REF!</definedName>
    <definedName name="VrUtilidad">#REF!</definedName>
    <definedName name="VSCanonTotal" localSheetId="1">#REF!</definedName>
    <definedName name="VSCanonTotal">#REF!</definedName>
    <definedName name="vsp" localSheetId="1">#REF!</definedName>
    <definedName name="vsp">#REF!</definedName>
    <definedName name="VSPunRentabilidad" localSheetId="1">#REF!</definedName>
    <definedName name="VSPunRentabilidad">#REF!</definedName>
    <definedName name="VSTablaDTF" localSheetId="1">#REF!</definedName>
    <definedName name="VSTablaDTF">#REF!</definedName>
    <definedName name="VSTablaDTFDatos" localSheetId="1">#REF!</definedName>
    <definedName name="VSTablaDTFDatos">#REF!</definedName>
    <definedName name="VSUtilidadMensual" localSheetId="1">#REF!</definedName>
    <definedName name="VSUtilidadMensual">#REF!</definedName>
    <definedName name="VSVariablesRenting" localSheetId="1">#REF!</definedName>
    <definedName name="VSVariablesRenting">#REF!</definedName>
    <definedName name="vuyhj" localSheetId="1">#REF!</definedName>
    <definedName name="vuyhj">#REF!</definedName>
    <definedName name="vv" localSheetId="1">#REF!</definedName>
    <definedName name="vv">#REF!</definedName>
    <definedName name="VVV" localSheetId="1">#REF!</definedName>
    <definedName name="VVV">#REF!</definedName>
    <definedName name="vvvv" hidden="1">{"'Sheet1'!$A$1:$G$85"}</definedName>
    <definedName name="vvvvvv" hidden="1">{#N/A,#N/A,FALSE,"Costos Productos 6A";#N/A,#N/A,FALSE,"Costo Unitario Total H-94-12"}</definedName>
    <definedName name="VZCASA">'[36]Estructuras Concreto'!$D$339</definedName>
    <definedName name="VZHJCFGHNAS" localSheetId="1">#REF!</definedName>
    <definedName name="VZHJCFGHNAS">#REF!</definedName>
    <definedName name="W">[214]RESUMEN!$D$31</definedName>
    <definedName name="Waste_DB" localSheetId="1">#REF!</definedName>
    <definedName name="Waste_DB">#REF!</definedName>
    <definedName name="Waste1" localSheetId="1">#REF!</definedName>
    <definedName name="Waste1">#REF!</definedName>
    <definedName name="Waste2" localSheetId="1">#REF!</definedName>
    <definedName name="Waste2">#REF!</definedName>
    <definedName name="Waste3" localSheetId="1">#REF!</definedName>
    <definedName name="Waste3">#REF!</definedName>
    <definedName name="Waste4" localSheetId="1">#REF!</definedName>
    <definedName name="Waste4">#REF!</definedName>
    <definedName name="WasteFleet" localSheetId="1">#REF!</definedName>
    <definedName name="WasteFleet">#REF!</definedName>
    <definedName name="WasteLoad" localSheetId="1">#REF!</definedName>
    <definedName name="WasteLoad">#REF!</definedName>
    <definedName name="WasteOpCost" localSheetId="1">#REF!</definedName>
    <definedName name="WasteOpCost">#REF!</definedName>
    <definedName name="WasteOverCap" localSheetId="1">#REF!</definedName>
    <definedName name="WasteOverCap">#REF!</definedName>
    <definedName name="WasteRepl" localSheetId="1">#REF!</definedName>
    <definedName name="WasteRepl">#REF!</definedName>
    <definedName name="WasteUtil" localSheetId="1">#REF!</definedName>
    <definedName name="WasteUtil">#REF!</definedName>
    <definedName name="WContLab" localSheetId="1">#REF!</definedName>
    <definedName name="WContLab">#REF!</definedName>
    <definedName name="WContParts" localSheetId="1">#REF!</definedName>
    <definedName name="WContParts">#REF!</definedName>
    <definedName name="we" localSheetId="1">#REF!</definedName>
    <definedName name="we">#REF!</definedName>
    <definedName name="WEERTEG" localSheetId="1">#REF!</definedName>
    <definedName name="WEERTEG">#REF!</definedName>
    <definedName name="weight" localSheetId="1">#REF!</definedName>
    <definedName name="weight">#REF!</definedName>
    <definedName name="WEIGHT_UNIT" localSheetId="1">#REF!</definedName>
    <definedName name="WEIGHT_UNIT">#REF!</definedName>
    <definedName name="weqf" localSheetId="1">OBRA!ERR</definedName>
    <definedName name="weqf">[0]!ERR</definedName>
    <definedName name="WER">'[74]Res-Accide-10'!$S$2:$S$7</definedName>
    <definedName name="werere">[143]RECURSOS!$A$3:$I$478</definedName>
    <definedName name="WFEFWE">#N/A</definedName>
    <definedName name="WGET" localSheetId="1">#REF!</definedName>
    <definedName name="WGET">#REF!</definedName>
    <definedName name="WH" localSheetId="1">#REF!</definedName>
    <definedName name="WH">#REF!</definedName>
    <definedName name="will">[102]PRESUPUESTOS!$T$5</definedName>
    <definedName name="WILSON" localSheetId="1">'[74]Res-Accide-10'!#REF!</definedName>
    <definedName name="WILSON">'[74]Res-Accide-10'!#REF!</definedName>
    <definedName name="wj" localSheetId="1">#REF!</definedName>
    <definedName name="wj">#REF!</definedName>
    <definedName name="wl" localSheetId="1">#REF!</definedName>
    <definedName name="wl">#REF!</definedName>
    <definedName name="WLube" localSheetId="1">#REF!</definedName>
    <definedName name="WLube">#REF!</definedName>
    <definedName name="WOHaul" localSheetId="1">#REF!</definedName>
    <definedName name="WOHaul">#REF!</definedName>
    <definedName name="WOL" localSheetId="1">#REF!</definedName>
    <definedName name="WOL">#REF!</definedName>
    <definedName name="working_area_1" localSheetId="1">#REF!</definedName>
    <definedName name="working_area_1">#REF!</definedName>
    <definedName name="Working_Area_2" localSheetId="1">#REF!</definedName>
    <definedName name="Working_Area_2">#REF!</definedName>
    <definedName name="WORKSHEET" localSheetId="1">#REF!</definedName>
    <definedName name="WORKSHEET">#REF!</definedName>
    <definedName name="WP" localSheetId="1">#REF!</definedName>
    <definedName name="WP">#REF!</definedName>
    <definedName name="WQE" localSheetId="1">#REF!</definedName>
    <definedName name="WQE">#REF!</definedName>
    <definedName name="wqishbzjhhsxz" localSheetId="1">#REF!</definedName>
    <definedName name="wqishbzjhhsxz">#REF!</definedName>
    <definedName name="wqw" localSheetId="1" hidden="1">#REF!</definedName>
    <definedName name="wqw" hidden="1">#REF!</definedName>
    <definedName name="WRandM" localSheetId="1">#REF!</definedName>
    <definedName name="WRandM">#REF!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hidden="1">{"Acueducto",#N/A,FALSE,"Base"}</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tructuring._.Summaries." hidden="1">{#N/A,#N/A,TRUE,"Transaction Summary";#N/A,#N/A,TRUE,"Restructuring Sensitivities";#N/A,#N/A,TRUE,"DCF";#N/A,#N/A,TRUE,"IRR";#N/A,#N/A,TRUE,"Debt Capacity"}</definedName>
    <definedName name="wrn.Resumen." hidden="1">{#N/A,#N/A,FALSE,"Hoja1";#N/A,#N/A,FALSE,"Hoja2"}</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s" localSheetId="1">#REF!</definedName>
    <definedName name="ws">#REF!</definedName>
    <definedName name="wsdds" hidden="1">{"TAB1",#N/A,TRUE,"GENERAL";"TAB2",#N/A,TRUE,"GENERAL";"TAB3",#N/A,TRUE,"GENERAL";"TAB4",#N/A,TRUE,"GENERAL";"TAB5",#N/A,TRUE,"GENERAL"}</definedName>
    <definedName name="WSERWEER" localSheetId="1">'[290]COSTOS OFICINA'!#REF!</definedName>
    <definedName name="WSERWEER">'[290]COSTOS OFICINA'!#REF!</definedName>
    <definedName name="wtr" localSheetId="1">#REF!</definedName>
    <definedName name="wtr">#REF!</definedName>
    <definedName name="WTyre" localSheetId="1">#REF!</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1">#REF!</definedName>
    <definedName name="ww">#REF!</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{#N/A,#N/A,FALSE,"CCTV"}</definedName>
    <definedName name="wwwwwwwwww" localSheetId="1">#REF!</definedName>
    <definedName name="wwwwwwwwww">#REF!</definedName>
    <definedName name="wwwwwwwwwwww" localSheetId="1">#REF!</definedName>
    <definedName name="wwwwwwwwwwww">#REF!</definedName>
    <definedName name="x" localSheetId="1">#REF!</definedName>
    <definedName name="x">#REF!</definedName>
    <definedName name="xb" localSheetId="1">#REF!</definedName>
    <definedName name="xb">#REF!</definedName>
    <definedName name="XC" localSheetId="1">[291]FLUJOS!#REF!</definedName>
    <definedName name="XC">[291]FLUJOS!#REF!</definedName>
    <definedName name="xo" localSheetId="1">#REF!</definedName>
    <definedName name="xo">#REF!</definedName>
    <definedName name="xvrcsdrasxz" localSheetId="1">#REF!</definedName>
    <definedName name="xvrcsdrasxz">#REF!</definedName>
    <definedName name="xx" localSheetId="1">#REF!</definedName>
    <definedName name="xx">#REF!</definedName>
    <definedName name="XXX" localSheetId="1">#REF!</definedName>
    <definedName name="XXX">#REF!</definedName>
    <definedName name="xxxx" hidden="1">{"'Sheet1'!$A$1:$G$85"}</definedName>
    <definedName name="xxxxx" hidden="1">{#N/A,#N/A,FALSE,"VOL695";#N/A,#N/A,FALSE,"anexo1";#N/A,#N/A,FALSE,"anexo2";#N/A,#N/A,FALSE,"anexo3";#N/A,#N/A,FALSE,"anexo4";#N/A,#N/A,FALSE,"anexo5a";#N/A,#N/A,FALSE,"anexo5b";#N/A,#N/A,FALSE,"anexo6a";#N/A,#N/A,FALSE,"anexo6a";#N/A,#N/A,FALSE,"anexo6c";#N/A,#N/A,FALSE,"anexo7a";#N/A,#N/A,FALSE,"anexo7b";#N/A,#N/A,FALSE,"anexo7c"}</definedName>
    <definedName name="XXXXXX" hidden="1">{#N/A,#N/A,TRUE,"INGENIERIA";#N/A,#N/A,TRUE,"COMPRAS";#N/A,#N/A,TRUE,"DIRECCION";#N/A,#N/A,TRUE,"RESUMEN"}</definedName>
    <definedName name="XXXXXXXX" hidden="1">{"via1",#N/A,TRUE,"general";"via2",#N/A,TRUE,"general";"via3",#N/A,TRUE,"general"}</definedName>
    <definedName name="XXXXXXXXXX" localSheetId="1">#REF!</definedName>
    <definedName name="XXXXXXXXXX">#REF!</definedName>
    <definedName name="XXXXXXXXXXXX" localSheetId="1">#REF!</definedName>
    <definedName name="XXXXXXXXXXXX">#REF!</definedName>
    <definedName name="xyz" localSheetId="1" hidden="1">#REF!</definedName>
    <definedName name="xyz" hidden="1">#REF!</definedName>
    <definedName name="xzczxczxc" localSheetId="1">#REF!</definedName>
    <definedName name="xzczxczxc">#REF!</definedName>
    <definedName name="y" localSheetId="1">#REF!</definedName>
    <definedName name="y">#REF!</definedName>
    <definedName name="y_strainer" localSheetId="1">#REF!</definedName>
    <definedName name="y_strainer">#REF!</definedName>
    <definedName name="Y22EL" localSheetId="1">#REF!</definedName>
    <definedName name="Y22EL">#REF!</definedName>
    <definedName name="Y22JH" localSheetId="1">#REF!</definedName>
    <definedName name="Y22JH">#REF!</definedName>
    <definedName name="Y32JH" localSheetId="1">#REF!</definedName>
    <definedName name="Y32JH">#REF!</definedName>
    <definedName name="Y33JH" localSheetId="1">#REF!</definedName>
    <definedName name="Y33JH">#REF!</definedName>
    <definedName name="Y42JH" localSheetId="1">#REF!</definedName>
    <definedName name="Y42JH">#REF!</definedName>
    <definedName name="Y43JH" localSheetId="1">#REF!</definedName>
    <definedName name="Y43JH">#REF!</definedName>
    <definedName name="Y44EL" localSheetId="1">#REF!</definedName>
    <definedName name="Y44EL">#REF!</definedName>
    <definedName name="Y44JH" localSheetId="1">#REF!</definedName>
    <definedName name="Y44JH">#REF!</definedName>
    <definedName name="yEAHHHHHHHH">#N/A</definedName>
    <definedName name="Year" localSheetId="1">#REF!</definedName>
    <definedName name="Year">#REF!</definedName>
    <definedName name="year_curr" localSheetId="1">#REF!</definedName>
    <definedName name="year_curr">#REF!</definedName>
    <definedName name="Year_next" localSheetId="1">#REF!</definedName>
    <definedName name="Year_next">#REF!</definedName>
    <definedName name="year_prev_1" localSheetId="1">#REF!</definedName>
    <definedName name="year_prev_1">#REF!</definedName>
    <definedName name="year_prev_2" localSheetId="1">#REF!</definedName>
    <definedName name="year_prev_2">#REF!</definedName>
    <definedName name="years">[116]ASSUMPTIONS!$H$7:$AP$7</definedName>
    <definedName name="yesno">'[138]REF - Listas'!$B$26:$B$27</definedName>
    <definedName name="yfghgf">[143]RECURSOS!$A$3:$I$478</definedName>
    <definedName name="yfrd">[175]RECURSOS!$A$2:$C$476</definedName>
    <definedName name="YHHYH">[136]RECURSOS!$A$2:$C$476</definedName>
    <definedName name="yn" localSheetId="1">#REF!</definedName>
    <definedName name="yn">#REF!</definedName>
    <definedName name="yrdtytyt" hidden="1">{#N/A,#N/A,FALSE,"CCTV"}</definedName>
    <definedName name="ys" localSheetId="1">#REF!</definedName>
    <definedName name="ys">#REF!</definedName>
    <definedName name="YTD.ROM1_PercentFed" localSheetId="1">#REF!</definedName>
    <definedName name="YTD.ROM1_PercentFed">#REF!</definedName>
    <definedName name="YTD.ROM2_PercentFed" localSheetId="1">#REF!</definedName>
    <definedName name="YTD.ROM2_PercentFed">#REF!</definedName>
    <definedName name="YTD.ROM3_PercentFed" localSheetId="1">#REF!</definedName>
    <definedName name="YTD.ROM3_PercentFed">#REF!</definedName>
    <definedName name="YTD.ROM4_PercentFed" localSheetId="1">#REF!</definedName>
    <definedName name="YTD.ROM4_PercentFed">#REF!</definedName>
    <definedName name="YTD.ROM5_PercentFed" localSheetId="1">#REF!</definedName>
    <definedName name="YTD.ROM5_PercentFed">#REF!</definedName>
    <definedName name="YTD_Days" localSheetId="1">#REF!</definedName>
    <definedName name="YTD_Days">#REF!</definedName>
    <definedName name="yttyuyt">[143]RECURSOS!$A$3:$I$478</definedName>
    <definedName name="yu" localSheetId="1">#REF!</definedName>
    <definedName name="yu">#REF!</definedName>
    <definedName name="yu6yu67">[143]RECURSOS!$A$3:$I$478</definedName>
    <definedName name="yui" localSheetId="1">#REF!</definedName>
    <definedName name="yui">#REF!</definedName>
    <definedName name="yy" localSheetId="1">#REF!</definedName>
    <definedName name="yy">#REF!</definedName>
    <definedName name="YYY" localSheetId="1">#REF!</definedName>
    <definedName name="YYY">#REF!</definedName>
    <definedName name="yyyyy" hidden="1">{#N/A,#N/A,FALSE,"Costos Productos 6A";#N/A,#N/A,FALSE,"Costo Unitario Total H-94-12"}</definedName>
    <definedName name="yyyyyy" localSheetId="1" hidden="1">[78]MI!#REF!</definedName>
    <definedName name="yyyyyy" hidden="1">[78]MI!#REF!</definedName>
    <definedName name="yyyyyyyyyyy" localSheetId="1">#REF!</definedName>
    <definedName name="yyyyyyyyyyy">#REF!</definedName>
    <definedName name="Z">[87]RESUMEN!$D$44</definedName>
    <definedName name="Z_026CD6D7_F7CA_4BE8_B625_9A1778CFA739_.wvu.FilterData" localSheetId="1" hidden="1">#REF!</definedName>
    <definedName name="Z_026CD6D7_F7CA_4BE8_B625_9A1778CFA739_.wvu.FilterData" hidden="1">#REF!</definedName>
    <definedName name="Z_026CD6D7_F7CA_4BE8_B625_9A1778CFA739_.wvu.PrintArea" localSheetId="1" hidden="1">#REF!</definedName>
    <definedName name="Z_026CD6D7_F7CA_4BE8_B625_9A1778CFA739_.wvu.PrintArea" hidden="1">#REF!</definedName>
    <definedName name="Z_026CD6D7_F7CA_4BE8_B625_9A1778CFA739_.wvu.PrintTitles" localSheetId="1" hidden="1">#REF!</definedName>
    <definedName name="Z_026CD6D7_F7CA_4BE8_B625_9A1778CFA739_.wvu.PrintTitles" hidden="1">#REF!</definedName>
    <definedName name="Z_05670E35_1347_49D9_AD91_AA9A31A4EF61_.wvu.FilterData" localSheetId="1" hidden="1">#REF!</definedName>
    <definedName name="Z_05670E35_1347_49D9_AD91_AA9A31A4EF61_.wvu.FilterData" hidden="1">#REF!</definedName>
    <definedName name="Z_05670E35_1347_49D9_AD91_AA9A31A4EF61_.wvu.PrintArea" localSheetId="1" hidden="1">#REF!</definedName>
    <definedName name="Z_05670E35_1347_49D9_AD91_AA9A31A4EF61_.wvu.PrintArea" hidden="1">#REF!</definedName>
    <definedName name="Z_05670E35_1347_49D9_AD91_AA9A31A4EF61_.wvu.PrintTitles" localSheetId="1" hidden="1">#REF!</definedName>
    <definedName name="Z_05670E35_1347_49D9_AD91_AA9A31A4EF61_.wvu.PrintTitles" hidden="1">#REF!</definedName>
    <definedName name="Z_086A872D_15DF_436A_8459_CE22F6819FF4_.wvu.Rows" localSheetId="1" hidden="1">[45]Presentacion!#REF!</definedName>
    <definedName name="Z_086A872D_15DF_436A_8459_CE22F6819FF4_.wvu.Rows" hidden="1">[45]Presentacion!#REF!</definedName>
    <definedName name="Z_0890F28A_A8C8_451C_A3E6_C3AFDD239B64_.wvu.FilterData" localSheetId="1" hidden="1">#REF!</definedName>
    <definedName name="Z_0890F28A_A8C8_451C_A3E6_C3AFDD239B64_.wvu.FilterData" hidden="1">#REF!</definedName>
    <definedName name="Z_0890F28A_A8C8_451C_A3E6_C3AFDD239B64_.wvu.PrintArea" localSheetId="1" hidden="1">#REF!</definedName>
    <definedName name="Z_0890F28A_A8C8_451C_A3E6_C3AFDD239B64_.wvu.PrintArea" hidden="1">#REF!</definedName>
    <definedName name="Z_0890F28A_A8C8_451C_A3E6_C3AFDD239B64_.wvu.PrintTitles" localSheetId="1" hidden="1">#REF!</definedName>
    <definedName name="Z_0890F28A_A8C8_451C_A3E6_C3AFDD239B64_.wvu.PrintTitles" hidden="1">#REF!</definedName>
    <definedName name="Z_0A4C2D72_EA87_11DA_B6F6_00609720E0A1_.wvu.FilterData" localSheetId="1" hidden="1">#REF!</definedName>
    <definedName name="Z_0A4C2D72_EA87_11DA_B6F6_00609720E0A1_.wvu.FilterData" hidden="1">#REF!</definedName>
    <definedName name="Z_0A4C2D72_EA87_11DA_B6F6_00609720E0A1_.wvu.PrintArea" localSheetId="1" hidden="1">#REF!</definedName>
    <definedName name="Z_0A4C2D72_EA87_11DA_B6F6_00609720E0A1_.wvu.PrintArea" hidden="1">#REF!</definedName>
    <definedName name="Z_0A4C2D72_EA87_11DA_B6F6_00609720E0A1_.wvu.PrintTitles" localSheetId="1" hidden="1">#REF!</definedName>
    <definedName name="Z_0A4C2D72_EA87_11DA_B6F6_00609720E0A1_.wvu.PrintTitles" hidden="1">#REF!</definedName>
    <definedName name="Z_0A4C2D73_EA87_11DA_B6F6_00609720E0A1_.wvu.FilterData" localSheetId="1" hidden="1">#REF!</definedName>
    <definedName name="Z_0A4C2D73_EA87_11DA_B6F6_00609720E0A1_.wvu.FilterData" hidden="1">#REF!</definedName>
    <definedName name="Z_0A4C2D73_EA87_11DA_B6F6_00609720E0A1_.wvu.PrintArea" localSheetId="1" hidden="1">#REF!</definedName>
    <definedName name="Z_0A4C2D73_EA87_11DA_B6F6_00609720E0A1_.wvu.PrintArea" hidden="1">#REF!</definedName>
    <definedName name="Z_0A4C2D73_EA87_11DA_B6F6_00609720E0A1_.wvu.PrintTitles" localSheetId="1" hidden="1">#REF!</definedName>
    <definedName name="Z_0A4C2D73_EA87_11DA_B6F6_00609720E0A1_.wvu.PrintTitles" hidden="1">#REF!</definedName>
    <definedName name="Z_0A4C2D74_EA87_11DA_B6F6_00609720E0A1_.wvu.FilterData" localSheetId="1" hidden="1">#REF!</definedName>
    <definedName name="Z_0A4C2D74_EA87_11DA_B6F6_00609720E0A1_.wvu.FilterData" hidden="1">#REF!</definedName>
    <definedName name="Z_0A4C2D74_EA87_11DA_B6F6_00609720E0A1_.wvu.PrintArea" localSheetId="1" hidden="1">#REF!</definedName>
    <definedName name="Z_0A4C2D74_EA87_11DA_B6F6_00609720E0A1_.wvu.PrintArea" hidden="1">#REF!</definedName>
    <definedName name="Z_0A4C2D74_EA87_11DA_B6F6_00609720E0A1_.wvu.PrintTitles" localSheetId="1" hidden="1">#REF!</definedName>
    <definedName name="Z_0A4C2D74_EA87_11DA_B6F6_00609720E0A1_.wvu.PrintTitles" hidden="1">#REF!</definedName>
    <definedName name="Z_0A4C2D75_EA87_11DA_B6F6_00609720E0A1_.wvu.FilterData" localSheetId="1" hidden="1">#REF!</definedName>
    <definedName name="Z_0A4C2D75_EA87_11DA_B6F6_00609720E0A1_.wvu.FilterData" hidden="1">#REF!</definedName>
    <definedName name="Z_0A4C2D75_EA87_11DA_B6F6_00609720E0A1_.wvu.PrintArea" localSheetId="1" hidden="1">#REF!</definedName>
    <definedName name="Z_0A4C2D75_EA87_11DA_B6F6_00609720E0A1_.wvu.PrintArea" hidden="1">#REF!</definedName>
    <definedName name="Z_0A4C2D75_EA87_11DA_B6F6_00609720E0A1_.wvu.PrintTitles" localSheetId="1" hidden="1">#REF!</definedName>
    <definedName name="Z_0A4C2D75_EA87_11DA_B6F6_00609720E0A1_.wvu.PrintTitles" hidden="1">#REF!</definedName>
    <definedName name="Z_0A4C2D76_EA87_11DA_B6F6_00609720E0A1_.wvu.FilterData" localSheetId="1" hidden="1">#REF!</definedName>
    <definedName name="Z_0A4C2D76_EA87_11DA_B6F6_00609720E0A1_.wvu.FilterData" hidden="1">#REF!</definedName>
    <definedName name="Z_0A4C2D76_EA87_11DA_B6F6_00609720E0A1_.wvu.PrintArea" localSheetId="1" hidden="1">#REF!</definedName>
    <definedName name="Z_0A4C2D76_EA87_11DA_B6F6_00609720E0A1_.wvu.PrintArea" hidden="1">#REF!</definedName>
    <definedName name="Z_0A4C2D76_EA87_11DA_B6F6_00609720E0A1_.wvu.PrintTitles" localSheetId="1" hidden="1">#REF!</definedName>
    <definedName name="Z_0A4C2D76_EA87_11DA_B6F6_00609720E0A1_.wvu.PrintTitles" hidden="1">#REF!</definedName>
    <definedName name="Z_0E0DE1F8_394A_4093_8E74_B2A631A3A88C_.wvu.FilterData" localSheetId="1" hidden="1">#REF!</definedName>
    <definedName name="Z_0E0DE1F8_394A_4093_8E74_B2A631A3A88C_.wvu.FilterData" hidden="1">#REF!</definedName>
    <definedName name="Z_0E0DE1F8_394A_4093_8E74_B2A631A3A88C_.wvu.PrintArea" localSheetId="1" hidden="1">#REF!</definedName>
    <definedName name="Z_0E0DE1F8_394A_4093_8E74_B2A631A3A88C_.wvu.PrintArea" hidden="1">#REF!</definedName>
    <definedName name="Z_0E0DE1F8_394A_4093_8E74_B2A631A3A88C_.wvu.PrintTitles" localSheetId="1" hidden="1">#REF!</definedName>
    <definedName name="Z_0E0DE1F8_394A_4093_8E74_B2A631A3A88C_.wvu.PrintTitles" hidden="1">#REF!</definedName>
    <definedName name="Z_18C710ED_70CF_48D0_92F5_038A88335068_.wvu.FilterData" localSheetId="1" hidden="1">#REF!</definedName>
    <definedName name="Z_18C710ED_70CF_48D0_92F5_038A88335068_.wvu.FilterData" hidden="1">#REF!</definedName>
    <definedName name="Z_18C710ED_70CF_48D0_92F5_038A88335068_.wvu.PrintArea" localSheetId="1" hidden="1">#REF!</definedName>
    <definedName name="Z_18C710ED_70CF_48D0_92F5_038A88335068_.wvu.PrintArea" hidden="1">#REF!</definedName>
    <definedName name="Z_18C710ED_70CF_48D0_92F5_038A88335068_.wvu.PrintTitles" localSheetId="1" hidden="1">#REF!</definedName>
    <definedName name="Z_18C710ED_70CF_48D0_92F5_038A88335068_.wvu.PrintTitles" hidden="1">#REF!</definedName>
    <definedName name="Z_378D82E8_FE69_4712_AE73_9D578C4190DE_.wvu.FilterData" localSheetId="1" hidden="1">#REF!</definedName>
    <definedName name="Z_378D82E8_FE69_4712_AE73_9D578C4190DE_.wvu.FilterData" hidden="1">#REF!</definedName>
    <definedName name="Z_378D82E8_FE69_4712_AE73_9D578C4190DE_.wvu.PrintArea" localSheetId="1" hidden="1">#REF!</definedName>
    <definedName name="Z_378D82E8_FE69_4712_AE73_9D578C4190DE_.wvu.PrintArea" hidden="1">#REF!</definedName>
    <definedName name="Z_378D82E8_FE69_4712_AE73_9D578C4190DE_.wvu.PrintTitles" localSheetId="1" hidden="1">#REF!</definedName>
    <definedName name="Z_378D82E8_FE69_4712_AE73_9D578C4190DE_.wvu.PrintTitles" hidden="1">#REF!</definedName>
    <definedName name="Z_381FCF61_DF95_4756_B103_A1118DFFDE02_.wvu.FilterData" localSheetId="1" hidden="1">#REF!</definedName>
    <definedName name="Z_381FCF61_DF95_4756_B103_A1118DFFDE02_.wvu.FilterData" hidden="1">#REF!</definedName>
    <definedName name="Z_381FCF61_DF95_4756_B103_A1118DFFDE02_.wvu.PrintArea" localSheetId="1" hidden="1">#REF!</definedName>
    <definedName name="Z_381FCF61_DF95_4756_B103_A1118DFFDE02_.wvu.PrintArea" hidden="1">#REF!</definedName>
    <definedName name="Z_381FCF61_DF95_4756_B103_A1118DFFDE02_.wvu.PrintTitles" localSheetId="1" hidden="1">#REF!</definedName>
    <definedName name="Z_381FCF61_DF95_4756_B103_A1118DFFDE02_.wvu.PrintTitles" hidden="1">#REF!</definedName>
    <definedName name="Z_3B3C0CA1_2A9C_45FD_9823_50B200F6C0D1_.wvu.FilterData" localSheetId="1" hidden="1">#REF!</definedName>
    <definedName name="Z_3B3C0CA1_2A9C_45FD_9823_50B200F6C0D1_.wvu.FilterData" hidden="1">#REF!</definedName>
    <definedName name="Z_3B3C0CA1_2A9C_45FD_9823_50B200F6C0D1_.wvu.PrintArea" localSheetId="1" hidden="1">#REF!</definedName>
    <definedName name="Z_3B3C0CA1_2A9C_45FD_9823_50B200F6C0D1_.wvu.PrintArea" hidden="1">#REF!</definedName>
    <definedName name="Z_3B3C0CA1_2A9C_45FD_9823_50B200F6C0D1_.wvu.PrintTitles" localSheetId="1" hidden="1">#REF!</definedName>
    <definedName name="Z_3B3C0CA1_2A9C_45FD_9823_50B200F6C0D1_.wvu.PrintTitles" hidden="1">#REF!</definedName>
    <definedName name="Z_3E9430E5_6A83_435B_9E47_1B8F7E18D67C_.wvu.FilterData" localSheetId="1" hidden="1">#REF!</definedName>
    <definedName name="Z_3E9430E5_6A83_435B_9E47_1B8F7E18D67C_.wvu.FilterData" hidden="1">#REF!</definedName>
    <definedName name="Z_3E9430E5_6A83_435B_9E47_1B8F7E18D67C_.wvu.PrintArea" localSheetId="1" hidden="1">#REF!</definedName>
    <definedName name="Z_3E9430E5_6A83_435B_9E47_1B8F7E18D67C_.wvu.PrintArea" hidden="1">#REF!</definedName>
    <definedName name="Z_3E9430E5_6A83_435B_9E47_1B8F7E18D67C_.wvu.PrintTitles" localSheetId="1" hidden="1">#REF!</definedName>
    <definedName name="Z_3E9430E5_6A83_435B_9E47_1B8F7E18D67C_.wvu.PrintTitles" hidden="1">#REF!</definedName>
    <definedName name="Z_4A14CB5C_2287_4F6E_9A65_22F0A4D81D81_.wvu.FilterData" localSheetId="1" hidden="1">#REF!</definedName>
    <definedName name="Z_4A14CB5C_2287_4F6E_9A65_22F0A4D81D81_.wvu.FilterData" hidden="1">#REF!</definedName>
    <definedName name="Z_4A14CB5C_2287_4F6E_9A65_22F0A4D81D81_.wvu.PrintArea" localSheetId="1" hidden="1">#REF!</definedName>
    <definedName name="Z_4A14CB5C_2287_4F6E_9A65_22F0A4D81D81_.wvu.PrintArea" hidden="1">#REF!</definedName>
    <definedName name="Z_4A14CB5C_2287_4F6E_9A65_22F0A4D81D81_.wvu.PrintTitles" localSheetId="1" hidden="1">#REF!</definedName>
    <definedName name="Z_4A14CB5C_2287_4F6E_9A65_22F0A4D81D81_.wvu.PrintTitles" hidden="1">#REF!</definedName>
    <definedName name="Z_4BBC24C4_A093_4EC9_8AFF_49C6F602CC39_.wvu.FilterData" localSheetId="1" hidden="1">#REF!</definedName>
    <definedName name="Z_4BBC24C4_A093_4EC9_8AFF_49C6F602CC39_.wvu.FilterData" hidden="1">#REF!</definedName>
    <definedName name="Z_4BBC24C4_A093_4EC9_8AFF_49C6F602CC39_.wvu.PrintArea" localSheetId="1" hidden="1">#REF!</definedName>
    <definedName name="Z_4BBC24C4_A093_4EC9_8AFF_49C6F602CC39_.wvu.PrintArea" hidden="1">#REF!</definedName>
    <definedName name="Z_4BBC24C4_A093_4EC9_8AFF_49C6F602CC39_.wvu.PrintTitles" localSheetId="1" hidden="1">#REF!</definedName>
    <definedName name="Z_4BBC24C4_A093_4EC9_8AFF_49C6F602CC39_.wvu.PrintTitles" hidden="1">#REF!</definedName>
    <definedName name="Z_504A8F9D_2C46_439E_975A_DF1C1FA56E7B_.wvu.FilterData" localSheetId="1" hidden="1">#REF!</definedName>
    <definedName name="Z_504A8F9D_2C46_439E_975A_DF1C1FA56E7B_.wvu.FilterData" hidden="1">#REF!</definedName>
    <definedName name="Z_504A8F9D_2C46_439E_975A_DF1C1FA56E7B_.wvu.PrintArea" localSheetId="1" hidden="1">#REF!</definedName>
    <definedName name="Z_504A8F9D_2C46_439E_975A_DF1C1FA56E7B_.wvu.PrintArea" hidden="1">#REF!</definedName>
    <definedName name="Z_504A8F9D_2C46_439E_975A_DF1C1FA56E7B_.wvu.PrintTitles" localSheetId="1" hidden="1">#REF!</definedName>
    <definedName name="Z_504A8F9D_2C46_439E_975A_DF1C1FA56E7B_.wvu.PrintTitles" hidden="1">#REF!</definedName>
    <definedName name="Z_653348E7_CDAD_4F62_A236_641A4BB6425A_.wvu.FilterData" localSheetId="1" hidden="1">#REF!</definedName>
    <definedName name="Z_653348E7_CDAD_4F62_A236_641A4BB6425A_.wvu.FilterData" hidden="1">#REF!</definedName>
    <definedName name="Z_653348E7_CDAD_4F62_A236_641A4BB6425A_.wvu.PrintArea" localSheetId="1" hidden="1">#REF!</definedName>
    <definedName name="Z_653348E7_CDAD_4F62_A236_641A4BB6425A_.wvu.PrintArea" hidden="1">#REF!</definedName>
    <definedName name="Z_653348E7_CDAD_4F62_A236_641A4BB6425A_.wvu.PrintTitles" localSheetId="1" hidden="1">#REF!</definedName>
    <definedName name="Z_653348E7_CDAD_4F62_A236_641A4BB6425A_.wvu.PrintTitles" hidden="1">#REF!</definedName>
    <definedName name="Z_68C48519_C8C2_4287_96F6_0F561F815CE8_.wvu.FilterData" localSheetId="1" hidden="1">#REF!</definedName>
    <definedName name="Z_68C48519_C8C2_4287_96F6_0F561F815CE8_.wvu.FilterData" hidden="1">#REF!</definedName>
    <definedName name="Z_68C48519_C8C2_4287_96F6_0F561F815CE8_.wvu.PrintArea" localSheetId="1" hidden="1">#REF!</definedName>
    <definedName name="Z_68C48519_C8C2_4287_96F6_0F561F815CE8_.wvu.PrintArea" hidden="1">#REF!</definedName>
    <definedName name="Z_68C48519_C8C2_4287_96F6_0F561F815CE8_.wvu.PrintTitles" localSheetId="1" hidden="1">#REF!</definedName>
    <definedName name="Z_68C48519_C8C2_4287_96F6_0F561F815CE8_.wvu.PrintTitles" hidden="1">#REF!</definedName>
    <definedName name="Z_6BA141F2_E104_11DA_B6F6_00609720E0A1_.wvu.FilterData" localSheetId="1" hidden="1">#REF!</definedName>
    <definedName name="Z_6BA141F2_E104_11DA_B6F6_00609720E0A1_.wvu.FilterData" hidden="1">#REF!</definedName>
    <definedName name="Z_6BA141F2_E104_11DA_B6F6_00609720E0A1_.wvu.PrintArea" localSheetId="1" hidden="1">#REF!</definedName>
    <definedName name="Z_6BA141F2_E104_11DA_B6F6_00609720E0A1_.wvu.PrintArea" hidden="1">#REF!</definedName>
    <definedName name="Z_6BA141F2_E104_11DA_B6F6_00609720E0A1_.wvu.PrintTitles" localSheetId="1" hidden="1">#REF!</definedName>
    <definedName name="Z_6BA141F2_E104_11DA_B6F6_00609720E0A1_.wvu.PrintTitles" hidden="1">#REF!</definedName>
    <definedName name="Z_6BA141F3_E104_11DA_B6F6_00609720E0A1_.wvu.FilterData" localSheetId="1" hidden="1">#REF!</definedName>
    <definedName name="Z_6BA141F3_E104_11DA_B6F6_00609720E0A1_.wvu.FilterData" hidden="1">#REF!</definedName>
    <definedName name="Z_6BA141F3_E104_11DA_B6F6_00609720E0A1_.wvu.PrintArea" localSheetId="1" hidden="1">#REF!</definedName>
    <definedName name="Z_6BA141F3_E104_11DA_B6F6_00609720E0A1_.wvu.PrintArea" hidden="1">#REF!</definedName>
    <definedName name="Z_6BA141F3_E104_11DA_B6F6_00609720E0A1_.wvu.PrintTitles" localSheetId="1" hidden="1">#REF!</definedName>
    <definedName name="Z_6BA141F3_E104_11DA_B6F6_00609720E0A1_.wvu.PrintTitles" hidden="1">#REF!</definedName>
    <definedName name="Z_6BA141F4_E104_11DA_B6F6_00609720E0A1_.wvu.FilterData" localSheetId="1" hidden="1">#REF!</definedName>
    <definedName name="Z_6BA141F4_E104_11DA_B6F6_00609720E0A1_.wvu.FilterData" hidden="1">#REF!</definedName>
    <definedName name="Z_6BA141F4_E104_11DA_B6F6_00609720E0A1_.wvu.PrintArea" localSheetId="1" hidden="1">#REF!</definedName>
    <definedName name="Z_6BA141F4_E104_11DA_B6F6_00609720E0A1_.wvu.PrintArea" hidden="1">#REF!</definedName>
    <definedName name="Z_6BA141F4_E104_11DA_B6F6_00609720E0A1_.wvu.PrintTitles" localSheetId="1" hidden="1">#REF!</definedName>
    <definedName name="Z_6BA141F4_E104_11DA_B6F6_00609720E0A1_.wvu.PrintTitles" hidden="1">#REF!</definedName>
    <definedName name="Z_6BA141F5_E104_11DA_B6F6_00609720E0A1_.wvu.FilterData" localSheetId="1" hidden="1">#REF!</definedName>
    <definedName name="Z_6BA141F5_E104_11DA_B6F6_00609720E0A1_.wvu.FilterData" hidden="1">#REF!</definedName>
    <definedName name="Z_6BA141F5_E104_11DA_B6F6_00609720E0A1_.wvu.PrintArea" localSheetId="1" hidden="1">#REF!</definedName>
    <definedName name="Z_6BA141F5_E104_11DA_B6F6_00609720E0A1_.wvu.PrintArea" hidden="1">#REF!</definedName>
    <definedName name="Z_6BA141F5_E104_11DA_B6F6_00609720E0A1_.wvu.PrintTitles" localSheetId="1" hidden="1">#REF!</definedName>
    <definedName name="Z_6BA141F5_E104_11DA_B6F6_00609720E0A1_.wvu.PrintTitles" hidden="1">#REF!</definedName>
    <definedName name="Z_6BA141F6_E104_11DA_B6F6_00609720E0A1_.wvu.FilterData" localSheetId="1" hidden="1">#REF!</definedName>
    <definedName name="Z_6BA141F6_E104_11DA_B6F6_00609720E0A1_.wvu.FilterData" hidden="1">#REF!</definedName>
    <definedName name="Z_6BA141F6_E104_11DA_B6F6_00609720E0A1_.wvu.PrintArea" localSheetId="1" hidden="1">#REF!</definedName>
    <definedName name="Z_6BA141F6_E104_11DA_B6F6_00609720E0A1_.wvu.PrintArea" hidden="1">#REF!</definedName>
    <definedName name="Z_6BA141F6_E104_11DA_B6F6_00609720E0A1_.wvu.PrintTitles" localSheetId="1" hidden="1">#REF!</definedName>
    <definedName name="Z_6BA141F6_E104_11DA_B6F6_00609720E0A1_.wvu.PrintTitles" hidden="1">#REF!</definedName>
    <definedName name="Z_726673D2_C579_4EF3_83C7_45DC3792EA6A_.wvu.FilterData" localSheetId="1" hidden="1">#REF!</definedName>
    <definedName name="Z_726673D2_C579_4EF3_83C7_45DC3792EA6A_.wvu.FilterData" hidden="1">#REF!</definedName>
    <definedName name="Z_726673D2_C579_4EF3_83C7_45DC3792EA6A_.wvu.PrintArea" localSheetId="1" hidden="1">#REF!</definedName>
    <definedName name="Z_726673D2_C579_4EF3_83C7_45DC3792EA6A_.wvu.PrintArea" hidden="1">#REF!</definedName>
    <definedName name="Z_726673D2_C579_4EF3_83C7_45DC3792EA6A_.wvu.PrintTitles" localSheetId="1" hidden="1">#REF!</definedName>
    <definedName name="Z_726673D2_C579_4EF3_83C7_45DC3792EA6A_.wvu.PrintTitles" hidden="1">#REF!</definedName>
    <definedName name="Z_729969D8_DFDA_47B9_ADA2_E05CF62B3DEF_.wvu.FilterData" localSheetId="1" hidden="1">#REF!</definedName>
    <definedName name="Z_729969D8_DFDA_47B9_ADA2_E05CF62B3DEF_.wvu.FilterData" hidden="1">#REF!</definedName>
    <definedName name="Z_729969D8_DFDA_47B9_ADA2_E05CF62B3DEF_.wvu.PrintArea" localSheetId="1" hidden="1">#REF!</definedName>
    <definedName name="Z_729969D8_DFDA_47B9_ADA2_E05CF62B3DEF_.wvu.PrintArea" hidden="1">#REF!</definedName>
    <definedName name="Z_729969D8_DFDA_47B9_ADA2_E05CF62B3DEF_.wvu.PrintTitles" localSheetId="1" hidden="1">#REF!</definedName>
    <definedName name="Z_729969D8_DFDA_47B9_ADA2_E05CF62B3DEF_.wvu.PrintTitles" hidden="1">#REF!</definedName>
    <definedName name="Z_75EDDC88_CA8C_4671_911D_25D74F37EC47_.wvu.FilterData" localSheetId="1" hidden="1">#REF!</definedName>
    <definedName name="Z_75EDDC88_CA8C_4671_911D_25D74F37EC47_.wvu.FilterData" hidden="1">#REF!</definedName>
    <definedName name="Z_75EDDC88_CA8C_4671_911D_25D74F37EC47_.wvu.PrintArea" localSheetId="1" hidden="1">#REF!</definedName>
    <definedName name="Z_75EDDC88_CA8C_4671_911D_25D74F37EC47_.wvu.PrintArea" hidden="1">#REF!</definedName>
    <definedName name="Z_75EDDC88_CA8C_4671_911D_25D74F37EC47_.wvu.PrintTitles" localSheetId="1" hidden="1">#REF!</definedName>
    <definedName name="Z_75EDDC88_CA8C_4671_911D_25D74F37EC47_.wvu.PrintTitles" hidden="1">#REF!</definedName>
    <definedName name="Z_80573755_2D8B_4158_BD3A_CC331B950748_.wvu.FilterData" localSheetId="1" hidden="1">#REF!</definedName>
    <definedName name="Z_80573755_2D8B_4158_BD3A_CC331B950748_.wvu.FilterData" hidden="1">#REF!</definedName>
    <definedName name="Z_80573755_2D8B_4158_BD3A_CC331B950748_.wvu.PrintArea" localSheetId="1" hidden="1">#REF!</definedName>
    <definedName name="Z_80573755_2D8B_4158_BD3A_CC331B950748_.wvu.PrintArea" hidden="1">#REF!</definedName>
    <definedName name="Z_80573755_2D8B_4158_BD3A_CC331B950748_.wvu.PrintTitles" localSheetId="1" hidden="1">#REF!</definedName>
    <definedName name="Z_80573755_2D8B_4158_BD3A_CC331B950748_.wvu.PrintTitles" hidden="1">#REF!</definedName>
    <definedName name="Z_9C7B0D6D_4DDE_4C72_B23F_2E183F63ECB1_.wvu.FilterData" localSheetId="1" hidden="1">#REF!</definedName>
    <definedName name="Z_9C7B0D6D_4DDE_4C72_B23F_2E183F63ECB1_.wvu.FilterData" hidden="1">#REF!</definedName>
    <definedName name="Z_9C7B0D6D_4DDE_4C72_B23F_2E183F63ECB1_.wvu.PrintArea" localSheetId="1" hidden="1">#REF!</definedName>
    <definedName name="Z_9C7B0D6D_4DDE_4C72_B23F_2E183F63ECB1_.wvu.PrintArea" hidden="1">#REF!</definedName>
    <definedName name="Z_9C7B0D6D_4DDE_4C72_B23F_2E183F63ECB1_.wvu.PrintTitles" localSheetId="1" hidden="1">#REF!</definedName>
    <definedName name="Z_9C7B0D6D_4DDE_4C72_B23F_2E183F63ECB1_.wvu.PrintTitles" hidden="1">#REF!</definedName>
    <definedName name="Z_9C8B6436_249F_426A_96DC_EEE5E7CB7D1B_.wvu.FilterData" localSheetId="1" hidden="1">#REF!</definedName>
    <definedName name="Z_9C8B6436_249F_426A_96DC_EEE5E7CB7D1B_.wvu.FilterData" hidden="1">#REF!</definedName>
    <definedName name="Z_9C8B6436_249F_426A_96DC_EEE5E7CB7D1B_.wvu.PrintArea" localSheetId="1" hidden="1">#REF!</definedName>
    <definedName name="Z_9C8B6436_249F_426A_96DC_EEE5E7CB7D1B_.wvu.PrintArea" hidden="1">#REF!</definedName>
    <definedName name="Z_9C8B6436_249F_426A_96DC_EEE5E7CB7D1B_.wvu.PrintTitles" localSheetId="1" hidden="1">#REF!</definedName>
    <definedName name="Z_9C8B6436_249F_426A_96DC_EEE5E7CB7D1B_.wvu.PrintTitles" hidden="1">#REF!</definedName>
    <definedName name="Z_9FCFD0D5_270B_4F36_B422_02EF7A3700B8_.wvu.FilterData" localSheetId="1" hidden="1">#REF!</definedName>
    <definedName name="Z_9FCFD0D5_270B_4F36_B422_02EF7A3700B8_.wvu.FilterData" hidden="1">#REF!</definedName>
    <definedName name="Z_9FCFD0D5_270B_4F36_B422_02EF7A3700B8_.wvu.PrintArea" localSheetId="1" hidden="1">#REF!</definedName>
    <definedName name="Z_9FCFD0D5_270B_4F36_B422_02EF7A3700B8_.wvu.PrintArea" hidden="1">#REF!</definedName>
    <definedName name="Z_9FCFD0D5_270B_4F36_B422_02EF7A3700B8_.wvu.PrintTitles" localSheetId="1" hidden="1">#REF!</definedName>
    <definedName name="Z_9FCFD0D5_270B_4F36_B422_02EF7A3700B8_.wvu.PrintTitles" hidden="1">#REF!</definedName>
    <definedName name="Z_9FE8FF3F_4486_44D6_9AFB_43CC5B824BF9_.wvu.FilterData" localSheetId="1" hidden="1">#REF!</definedName>
    <definedName name="Z_9FE8FF3F_4486_44D6_9AFB_43CC5B824BF9_.wvu.FilterData" hidden="1">#REF!</definedName>
    <definedName name="Z_9FE8FF3F_4486_44D6_9AFB_43CC5B824BF9_.wvu.PrintArea" localSheetId="1" hidden="1">#REF!</definedName>
    <definedName name="Z_9FE8FF3F_4486_44D6_9AFB_43CC5B824BF9_.wvu.PrintArea" hidden="1">#REF!</definedName>
    <definedName name="Z_9FE8FF3F_4486_44D6_9AFB_43CC5B824BF9_.wvu.PrintTitles" localSheetId="1" hidden="1">#REF!</definedName>
    <definedName name="Z_9FE8FF3F_4486_44D6_9AFB_43CC5B824BF9_.wvu.PrintTitles" hidden="1">#REF!</definedName>
    <definedName name="Z_A3DE26BA_CF48_4654_9BE9_FAEB3C301C95_.wvu.FilterData" localSheetId="1" hidden="1">#REF!</definedName>
    <definedName name="Z_A3DE26BA_CF48_4654_9BE9_FAEB3C301C95_.wvu.FilterData" hidden="1">#REF!</definedName>
    <definedName name="Z_A3DE26BA_CF48_4654_9BE9_FAEB3C301C95_.wvu.PrintArea" localSheetId="1" hidden="1">#REF!</definedName>
    <definedName name="Z_A3DE26BA_CF48_4654_9BE9_FAEB3C301C95_.wvu.PrintArea" hidden="1">#REF!</definedName>
    <definedName name="Z_A3DE26BA_CF48_4654_9BE9_FAEB3C301C95_.wvu.PrintTitles" localSheetId="1" hidden="1">#REF!</definedName>
    <definedName name="Z_A3DE26BA_CF48_4654_9BE9_FAEB3C301C95_.wvu.PrintTitles" hidden="1">#REF!</definedName>
    <definedName name="Z_AAA1DD33_F1E3_423A_B1F2_E8567F4D95A5_.wvu.FilterData" localSheetId="1" hidden="1">#REF!</definedName>
    <definedName name="Z_AAA1DD33_F1E3_423A_B1F2_E8567F4D95A5_.wvu.FilterData" hidden="1">#REF!</definedName>
    <definedName name="Z_AAA1DD33_F1E3_423A_B1F2_E8567F4D95A5_.wvu.PrintArea" localSheetId="1" hidden="1">#REF!</definedName>
    <definedName name="Z_AAA1DD33_F1E3_423A_B1F2_E8567F4D95A5_.wvu.PrintArea" hidden="1">#REF!</definedName>
    <definedName name="Z_AAA1DD33_F1E3_423A_B1F2_E8567F4D95A5_.wvu.PrintTitles" localSheetId="1" hidden="1">#REF!</definedName>
    <definedName name="Z_AAA1DD33_F1E3_423A_B1F2_E8567F4D95A5_.wvu.PrintTitles" hidden="1">#REF!</definedName>
    <definedName name="Z_B4899972_EBDC_11DA_B6F6_00609720E0A1_.wvu.FilterData" localSheetId="1" hidden="1">#REF!</definedName>
    <definedName name="Z_B4899972_EBDC_11DA_B6F6_00609720E0A1_.wvu.FilterData" hidden="1">#REF!</definedName>
    <definedName name="Z_B4899972_EBDC_11DA_B6F6_00609720E0A1_.wvu.PrintArea" localSheetId="1" hidden="1">#REF!</definedName>
    <definedName name="Z_B4899972_EBDC_11DA_B6F6_00609720E0A1_.wvu.PrintArea" hidden="1">#REF!</definedName>
    <definedName name="Z_B4899972_EBDC_11DA_B6F6_00609720E0A1_.wvu.PrintTitles" localSheetId="1" hidden="1">#REF!</definedName>
    <definedName name="Z_B4899972_EBDC_11DA_B6F6_00609720E0A1_.wvu.PrintTitles" hidden="1">#REF!</definedName>
    <definedName name="Z_B4899973_EBDC_11DA_B6F6_00609720E0A1_.wvu.FilterData" localSheetId="1" hidden="1">#REF!</definedName>
    <definedName name="Z_B4899973_EBDC_11DA_B6F6_00609720E0A1_.wvu.FilterData" hidden="1">#REF!</definedName>
    <definedName name="Z_B4899973_EBDC_11DA_B6F6_00609720E0A1_.wvu.PrintArea" localSheetId="1" hidden="1">#REF!</definedName>
    <definedName name="Z_B4899973_EBDC_11DA_B6F6_00609720E0A1_.wvu.PrintArea" hidden="1">#REF!</definedName>
    <definedName name="Z_B4899973_EBDC_11DA_B6F6_00609720E0A1_.wvu.PrintTitles" localSheetId="1" hidden="1">#REF!</definedName>
    <definedName name="Z_B4899973_EBDC_11DA_B6F6_00609720E0A1_.wvu.PrintTitles" hidden="1">#REF!</definedName>
    <definedName name="Z_B4899974_EBDC_11DA_B6F6_00609720E0A1_.wvu.FilterData" localSheetId="1" hidden="1">#REF!</definedName>
    <definedName name="Z_B4899974_EBDC_11DA_B6F6_00609720E0A1_.wvu.FilterData" hidden="1">#REF!</definedName>
    <definedName name="Z_B4899974_EBDC_11DA_B6F6_00609720E0A1_.wvu.PrintArea" localSheetId="1" hidden="1">#REF!</definedName>
    <definedName name="Z_B4899974_EBDC_11DA_B6F6_00609720E0A1_.wvu.PrintArea" hidden="1">#REF!</definedName>
    <definedName name="Z_B4899974_EBDC_11DA_B6F6_00609720E0A1_.wvu.PrintTitles" localSheetId="1" hidden="1">#REF!</definedName>
    <definedName name="Z_B4899974_EBDC_11DA_B6F6_00609720E0A1_.wvu.PrintTitles" hidden="1">#REF!</definedName>
    <definedName name="Z_B4899975_EBDC_11DA_B6F6_00609720E0A1_.wvu.FilterData" localSheetId="1" hidden="1">#REF!</definedName>
    <definedName name="Z_B4899975_EBDC_11DA_B6F6_00609720E0A1_.wvu.FilterData" hidden="1">#REF!</definedName>
    <definedName name="Z_B4899975_EBDC_11DA_B6F6_00609720E0A1_.wvu.PrintArea" localSheetId="1" hidden="1">#REF!</definedName>
    <definedName name="Z_B4899975_EBDC_11DA_B6F6_00609720E0A1_.wvu.PrintArea" hidden="1">#REF!</definedName>
    <definedName name="Z_B4899975_EBDC_11DA_B6F6_00609720E0A1_.wvu.PrintTitles" localSheetId="1" hidden="1">#REF!</definedName>
    <definedName name="Z_B4899975_EBDC_11DA_B6F6_00609720E0A1_.wvu.PrintTitles" hidden="1">#REF!</definedName>
    <definedName name="Z_B4899976_EBDC_11DA_B6F6_00609720E0A1_.wvu.FilterData" localSheetId="1" hidden="1">#REF!</definedName>
    <definedName name="Z_B4899976_EBDC_11DA_B6F6_00609720E0A1_.wvu.FilterData" hidden="1">#REF!</definedName>
    <definedName name="Z_B4899976_EBDC_11DA_B6F6_00609720E0A1_.wvu.PrintArea" localSheetId="1" hidden="1">#REF!</definedName>
    <definedName name="Z_B4899976_EBDC_11DA_B6F6_00609720E0A1_.wvu.PrintArea" hidden="1">#REF!</definedName>
    <definedName name="Z_B4899976_EBDC_11DA_B6F6_00609720E0A1_.wvu.PrintTitles" localSheetId="1" hidden="1">#REF!</definedName>
    <definedName name="Z_B4899976_EBDC_11DA_B6F6_00609720E0A1_.wvu.PrintTitles" hidden="1">#REF!</definedName>
    <definedName name="Z_C24E6469_C4CC_430B_8814_72DD019DF2C8_.wvu.FilterData" localSheetId="1" hidden="1">#REF!</definedName>
    <definedName name="Z_C24E6469_C4CC_430B_8814_72DD019DF2C8_.wvu.FilterData" hidden="1">#REF!</definedName>
    <definedName name="Z_C24E6469_C4CC_430B_8814_72DD019DF2C8_.wvu.PrintArea" localSheetId="1" hidden="1">#REF!</definedName>
    <definedName name="Z_C24E6469_C4CC_430B_8814_72DD019DF2C8_.wvu.PrintArea" hidden="1">#REF!</definedName>
    <definedName name="Z_C24E6469_C4CC_430B_8814_72DD019DF2C8_.wvu.PrintTitles" localSheetId="1" hidden="1">#REF!</definedName>
    <definedName name="Z_C24E6469_C4CC_430B_8814_72DD019DF2C8_.wvu.PrintTitles" hidden="1">#REF!</definedName>
    <definedName name="Z_CA61CA57_E7CE_4A4D_974A_F3124BCA2797_.wvu.FilterData" localSheetId="1" hidden="1">#REF!</definedName>
    <definedName name="Z_CA61CA57_E7CE_4A4D_974A_F3124BCA2797_.wvu.FilterData" hidden="1">#REF!</definedName>
    <definedName name="Z_CA61CA57_E7CE_4A4D_974A_F3124BCA2797_.wvu.PrintArea" localSheetId="1" hidden="1">#REF!</definedName>
    <definedName name="Z_CA61CA57_E7CE_4A4D_974A_F3124BCA2797_.wvu.PrintArea" hidden="1">#REF!</definedName>
    <definedName name="Z_CA61CA57_E7CE_4A4D_974A_F3124BCA2797_.wvu.PrintTitles" localSheetId="1" hidden="1">#REF!</definedName>
    <definedName name="Z_CA61CA57_E7CE_4A4D_974A_F3124BCA2797_.wvu.PrintTitles" hidden="1">#REF!</definedName>
    <definedName name="Z_D55C8B2E_861A_459E_9D09_3AF38A1DE99E_.wvu.Rows" localSheetId="1" hidden="1">[45]Presentacion!#REF!</definedName>
    <definedName name="Z_D55C8B2E_861A_459E_9D09_3AF38A1DE99E_.wvu.Rows" hidden="1">[45]Presentacion!#REF!</definedName>
    <definedName name="Z_DA4D5A8F_12FA_42F5_A8BB_526600E97433_.wvu.FilterData" localSheetId="1" hidden="1">#REF!</definedName>
    <definedName name="Z_DA4D5A8F_12FA_42F5_A8BB_526600E97433_.wvu.FilterData" hidden="1">#REF!</definedName>
    <definedName name="Z_DA4D5A8F_12FA_42F5_A8BB_526600E97433_.wvu.PrintArea" localSheetId="1" hidden="1">#REF!</definedName>
    <definedName name="Z_DA4D5A8F_12FA_42F5_A8BB_526600E97433_.wvu.PrintArea" hidden="1">#REF!</definedName>
    <definedName name="Z_DA4D5A8F_12FA_42F5_A8BB_526600E97433_.wvu.PrintTitles" localSheetId="1" hidden="1">#REF!</definedName>
    <definedName name="Z_DA4D5A8F_12FA_42F5_A8BB_526600E97433_.wvu.PrintTitles" hidden="1">#REF!</definedName>
    <definedName name="Z_DFB4C5EB_A8D3_475E_B627_EA98F95F9220_.wvu.FilterData" localSheetId="1" hidden="1">#REF!</definedName>
    <definedName name="Z_DFB4C5EB_A8D3_475E_B627_EA98F95F9220_.wvu.FilterData" hidden="1">#REF!</definedName>
    <definedName name="Z_DFB4C5EB_A8D3_475E_B627_EA98F95F9220_.wvu.PrintArea" localSheetId="1" hidden="1">#REF!</definedName>
    <definedName name="Z_DFB4C5EB_A8D3_475E_B627_EA98F95F9220_.wvu.PrintArea" hidden="1">#REF!</definedName>
    <definedName name="Z_DFB4C5EB_A8D3_475E_B627_EA98F95F9220_.wvu.PrintTitles" localSheetId="1" hidden="1">#REF!</definedName>
    <definedName name="Z_DFB4C5EB_A8D3_475E_B627_EA98F95F9220_.wvu.PrintTitles" hidden="1">#REF!</definedName>
    <definedName name="Z_F2B990A1_57B3_4766_8C3D_4D3A5265BAEF_.wvu.FilterData" localSheetId="1" hidden="1">#REF!</definedName>
    <definedName name="Z_F2B990A1_57B3_4766_8C3D_4D3A5265BAEF_.wvu.FilterData" hidden="1">#REF!</definedName>
    <definedName name="Z_F2B990A1_57B3_4766_8C3D_4D3A5265BAEF_.wvu.PrintArea" localSheetId="1" hidden="1">#REF!</definedName>
    <definedName name="Z_F2B990A1_57B3_4766_8C3D_4D3A5265BAEF_.wvu.PrintArea" hidden="1">#REF!</definedName>
    <definedName name="Z_F2B990A1_57B3_4766_8C3D_4D3A5265BAEF_.wvu.PrintTitles" localSheetId="1" hidden="1">#REF!</definedName>
    <definedName name="Z_F2B990A1_57B3_4766_8C3D_4D3A5265BAEF_.wvu.PrintTitles" hidden="1">#REF!</definedName>
    <definedName name="Z_F540D718_D9AA_403F_AE49_60D937FD77E5_.wvu.Rows" localSheetId="1" hidden="1">[45]Presentacion!#REF!</definedName>
    <definedName name="Z_F540D718_D9AA_403F_AE49_60D937FD77E5_.wvu.Rows" hidden="1">[45]Presentacion!#REF!</definedName>
    <definedName name="Z_F9482E1F_92B8_43D8_949A_7DDCF2E63A19_.wvu.FilterData" localSheetId="1" hidden="1">#REF!</definedName>
    <definedName name="Z_F9482E1F_92B8_43D8_949A_7DDCF2E63A19_.wvu.FilterData" hidden="1">#REF!</definedName>
    <definedName name="Z_F9482E1F_92B8_43D8_949A_7DDCF2E63A19_.wvu.PrintArea" localSheetId="1" hidden="1">#REF!</definedName>
    <definedName name="Z_F9482E1F_92B8_43D8_949A_7DDCF2E63A19_.wvu.PrintArea" hidden="1">#REF!</definedName>
    <definedName name="Z_F9482E1F_92B8_43D8_949A_7DDCF2E63A19_.wvu.PrintTitles" localSheetId="1" hidden="1">#REF!</definedName>
    <definedName name="Z_F9482E1F_92B8_43D8_949A_7DDCF2E63A19_.wvu.PrintTitles" hidden="1">#REF!</definedName>
    <definedName name="Z_L_I_T_E_N">#N/A</definedName>
    <definedName name="zc" localSheetId="1">#REF!</definedName>
    <definedName name="zc">#REF!</definedName>
    <definedName name="zd" localSheetId="1">#REF!</definedName>
    <definedName name="zd">#REF!</definedName>
    <definedName name="zdr" localSheetId="1">#REF!</definedName>
    <definedName name="zdr">#REF!</definedName>
    <definedName name="zsdf">[143]RECURSOS!$A$3:$I$478</definedName>
    <definedName name="zx" localSheetId="1">#REF!</definedName>
    <definedName name="zx">#REF!</definedName>
    <definedName name="zz" localSheetId="1">#REF!</definedName>
    <definedName name="zz">#REF!</definedName>
    <definedName name="ZZZZZZZZZZZ" localSheetId="1">'[108]A. P. U.'!#REF!</definedName>
    <definedName name="ZZZZZZZZZZZ">'[108]A. P. U.'!#REF!</definedName>
    <definedName name="ㄱ" localSheetId="1">#REF!</definedName>
    <definedName name="ㄱ">#REF!</definedName>
    <definedName name="강1" localSheetId="1">#REF!</definedName>
    <definedName name="강1">#REF!</definedName>
    <definedName name="강2" localSheetId="1">#REF!</definedName>
    <definedName name="강2">#REF!</definedName>
    <definedName name="강3" localSheetId="1">#REF!</definedName>
    <definedName name="강3">#REF!</definedName>
    <definedName name="건">#N/A</definedName>
    <definedName name="건축" localSheetId="1">#REF!</definedName>
    <definedName name="건축">#REF!</definedName>
    <definedName name="견적비교" localSheetId="1">#REF!</definedName>
    <definedName name="견적비교">#REF!</definedName>
    <definedName name="계획" localSheetId="1">#REF!</definedName>
    <definedName name="계획">#REF!</definedName>
    <definedName name="공일" localSheetId="1">#REF!</definedName>
    <definedName name="공일">#REF!</definedName>
    <definedName name="기계" localSheetId="1">#REF!</definedName>
    <definedName name="기계">#REF!</definedName>
    <definedName name="기계1" localSheetId="1">#REF!</definedName>
    <definedName name="기계1">#REF!</definedName>
    <definedName name="기타" localSheetId="1">#REF!</definedName>
    <definedName name="기타">#REF!</definedName>
    <definedName name="김1" localSheetId="1">#REF!</definedName>
    <definedName name="김1">#REF!</definedName>
    <definedName name="김2" localSheetId="1">#REF!</definedName>
    <definedName name="김2">#REF!</definedName>
    <definedName name="김3" localSheetId="1">#REF!</definedName>
    <definedName name="김3">#REF!</definedName>
    <definedName name="김김김" localSheetId="1">#REF!</definedName>
    <definedName name="김김김">#REF!</definedName>
    <definedName name="김성배_상무" localSheetId="1">#REF!</definedName>
    <definedName name="김성배_상무">#REF!</definedName>
    <definedName name="김전진행" localSheetId="1">#REF!</definedName>
    <definedName name="김전진행">#REF!</definedName>
    <definedName name="김전진행2" localSheetId="1">#REF!</definedName>
    <definedName name="김전진행2">#REF!</definedName>
    <definedName name="김전청산" localSheetId="1">#REF!</definedName>
    <definedName name="김전청산">#REF!</definedName>
    <definedName name="김희진행" localSheetId="1">#REF!</definedName>
    <definedName name="김희진행">#REF!</definedName>
    <definedName name="김희진행2" localSheetId="1">#REF!</definedName>
    <definedName name="김희진행2">#REF!</definedName>
    <definedName name="김희청산" localSheetId="1">#REF!</definedName>
    <definedName name="김희청산">#REF!</definedName>
    <definedName name="ㄴㄴㄴ">#N/A</definedName>
    <definedName name="ㄴㄴㄴㄴㅇ">#N/A</definedName>
    <definedName name="ㄴㅁㅁㄴㄴㅁ">#N/A</definedName>
    <definedName name="ㄴㅁㅇㄹ" hidden="1">{#N/A,#N/A,FALSE,"CCTV"}</definedName>
    <definedName name="내장1" localSheetId="1">#REF!</definedName>
    <definedName name="내장1">#REF!</definedName>
    <definedName name="내장2" localSheetId="1">#REF!</definedName>
    <definedName name="내장2">#REF!</definedName>
    <definedName name="내장3" localSheetId="1">#REF!</definedName>
    <definedName name="내장3">#REF!</definedName>
    <definedName name="내장4" localSheetId="1">#REF!</definedName>
    <definedName name="내장4">#REF!</definedName>
    <definedName name="내장5" localSheetId="1">#REF!</definedName>
    <definedName name="내장5">#REF!</definedName>
    <definedName name="내장6" localSheetId="1">#REF!</definedName>
    <definedName name="내장6">#REF!</definedName>
    <definedName name="내장7" localSheetId="1">#REF!</definedName>
    <definedName name="내장7">#REF!</definedName>
    <definedName name="년초99" localSheetId="1">#REF!</definedName>
    <definedName name="년초99">#REF!</definedName>
    <definedName name="ㄷㄷ">#N/A</definedName>
    <definedName name="당초계획" localSheetId="1" hidden="1">#REF!</definedName>
    <definedName name="당초계획" hidden="1">#REF!</definedName>
    <definedName name="ㄹㄹㄹㄹㅀㅎ">#N/A</definedName>
    <definedName name="ㅁ">#N/A</definedName>
    <definedName name="ㅁ139" localSheetId="1">#REF!</definedName>
    <definedName name="ㅁ139">#REF!</definedName>
    <definedName name="ㅁ835" localSheetId="1">#REF!</definedName>
    <definedName name="ㅁ835">#REF!</definedName>
    <definedName name="ㅁㄴㅁㅁ">#N/A</definedName>
    <definedName name="ㅁㅁㅁ" localSheetId="1">#REF!</definedName>
    <definedName name="ㅁㅁㅁ">#REF!</definedName>
    <definedName name="문1" localSheetId="1">#REF!</definedName>
    <definedName name="문1">#REF!</definedName>
    <definedName name="문10" localSheetId="1">#REF!</definedName>
    <definedName name="문10">#REF!</definedName>
    <definedName name="문11" localSheetId="1">#REF!</definedName>
    <definedName name="문11">#REF!</definedName>
    <definedName name="문12" localSheetId="1">#REF!</definedName>
    <definedName name="문12">#REF!</definedName>
    <definedName name="문13" localSheetId="1">#REF!</definedName>
    <definedName name="문13">#REF!</definedName>
    <definedName name="문14" localSheetId="1">#REF!</definedName>
    <definedName name="문14">#REF!</definedName>
    <definedName name="문15" localSheetId="1">#REF!</definedName>
    <definedName name="문15">#REF!</definedName>
    <definedName name="문16" localSheetId="1">#REF!</definedName>
    <definedName name="문16">#REF!</definedName>
    <definedName name="문17" localSheetId="1">#REF!</definedName>
    <definedName name="문17">#REF!</definedName>
    <definedName name="문18" localSheetId="1">#REF!</definedName>
    <definedName name="문18">#REF!</definedName>
    <definedName name="문19" localSheetId="1">#REF!</definedName>
    <definedName name="문19">#REF!</definedName>
    <definedName name="문2" localSheetId="1">#REF!</definedName>
    <definedName name="문2">#REF!</definedName>
    <definedName name="문20" localSheetId="1">#REF!</definedName>
    <definedName name="문20">#REF!</definedName>
    <definedName name="문21" localSheetId="1">#REF!</definedName>
    <definedName name="문21">#REF!</definedName>
    <definedName name="문22" localSheetId="1">#REF!</definedName>
    <definedName name="문22">#REF!</definedName>
    <definedName name="문3" localSheetId="1">#REF!</definedName>
    <definedName name="문3">#REF!</definedName>
    <definedName name="문4" localSheetId="1">#REF!</definedName>
    <definedName name="문4">#REF!</definedName>
    <definedName name="문5" localSheetId="1">#REF!</definedName>
    <definedName name="문5">#REF!</definedName>
    <definedName name="문7" localSheetId="1">#REF!</definedName>
    <definedName name="문7">#REF!</definedName>
    <definedName name="문8" localSheetId="1">#REF!</definedName>
    <definedName name="문8">#REF!</definedName>
    <definedName name="문9" localSheetId="1">#REF!</definedName>
    <definedName name="문9">#REF!</definedName>
    <definedName name="물품대" localSheetId="1">#REF!</definedName>
    <definedName name="물품대">#REF!</definedName>
    <definedName name="미장1" localSheetId="1">#REF!</definedName>
    <definedName name="미장1">#REF!</definedName>
    <definedName name="미장2" localSheetId="1">#REF!</definedName>
    <definedName name="미장2">#REF!</definedName>
    <definedName name="미장3" localSheetId="1">#REF!</definedName>
    <definedName name="미장3">#REF!</definedName>
    <definedName name="미장5" localSheetId="1">#REF!</definedName>
    <definedName name="미장5">#REF!</definedName>
    <definedName name="ㅂ">#N/A</definedName>
    <definedName name="ㅂㅂㅂ">#N/A</definedName>
    <definedName name="ㅂㅂㅂㅂㅂ">#N/A</definedName>
    <definedName name="바보" localSheetId="1">#REF!</definedName>
    <definedName name="바보">#REF!</definedName>
    <definedName name="발표양식">#N/A</definedName>
    <definedName name="방수1" localSheetId="1">#REF!</definedName>
    <definedName name="방수1">#REF!</definedName>
    <definedName name="방수2" localSheetId="1">#REF!</definedName>
    <definedName name="방수2">#REF!</definedName>
    <definedName name="방수3" localSheetId="1">#REF!</definedName>
    <definedName name="방수3">#REF!</definedName>
    <definedName name="방수4" localSheetId="1">#REF!</definedName>
    <definedName name="방수4">#REF!</definedName>
    <definedName name="방수5" localSheetId="1">#REF!</definedName>
    <definedName name="방수5">#REF!</definedName>
    <definedName name="방수7" localSheetId="1">#REF!</definedName>
    <definedName name="방수7">#REF!</definedName>
    <definedName name="방수8" localSheetId="1">#REF!</definedName>
    <definedName name="방수8">#REF!</definedName>
    <definedName name="보고양식1" localSheetId="1">#REF!</definedName>
    <definedName name="보고양식1">#REF!</definedName>
    <definedName name="보고양식2" localSheetId="1">#REF!</definedName>
    <definedName name="보고양식2">#REF!</definedName>
    <definedName name="보고양식3" localSheetId="1">#REF!</definedName>
    <definedName name="보고양식3">#REF!</definedName>
    <definedName name="보충" localSheetId="1" hidden="1">#REF!</definedName>
    <definedName name="보충" hidden="1">#REF!</definedName>
    <definedName name="부대공사" localSheetId="1" hidden="1">#REF!</definedName>
    <definedName name="부대공사" hidden="1">#REF!</definedName>
    <definedName name="빈칸" localSheetId="1">#REF!</definedName>
    <definedName name="빈칸">#REF!</definedName>
    <definedName name="사업계획" localSheetId="1">#REF!</definedName>
    <definedName name="사업계획">#REF!</definedName>
    <definedName name="사업부양식2" localSheetId="1" hidden="1">#REF!</definedName>
    <definedName name="사업부양식2" hidden="1">#REF!</definedName>
    <definedName name="선투입추정" localSheetId="1">#REF!</definedName>
    <definedName name="선투입추정">#REF!</definedName>
    <definedName name="소모비" localSheetId="1">#REF!</definedName>
    <definedName name="소모비">#REF!</definedName>
    <definedName name="손익계산서" localSheetId="1" hidden="1">#REF!</definedName>
    <definedName name="손익계산서" hidden="1">#REF!</definedName>
    <definedName name="수">#N/A</definedName>
    <definedName name="수수">#N/A</definedName>
    <definedName name="수수수">#N/A</definedName>
    <definedName name="수수실적7월">#N/A</definedName>
    <definedName name="신규" localSheetId="1">#REF!</definedName>
    <definedName name="신규">#REF!</definedName>
    <definedName name="신규계획97" localSheetId="1">#REF!</definedName>
    <definedName name="신규계획97">#REF!</definedName>
    <definedName name="신규사업97" localSheetId="1">#REF!</definedName>
    <definedName name="신규사업97">#REF!</definedName>
    <definedName name="신진공사" localSheetId="1">#REF!</definedName>
    <definedName name="신진공사">#REF!</definedName>
    <definedName name="신진자금" localSheetId="1">#REF!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1">#REF!</definedName>
    <definedName name="안성진행">#REF!</definedName>
    <definedName name="안성진행2" localSheetId="1">#REF!</definedName>
    <definedName name="안성진행2">#REF!</definedName>
    <definedName name="안성청산" localSheetId="1">#REF!</definedName>
    <definedName name="안성청산">#REF!</definedName>
    <definedName name="안효진행" localSheetId="1">#REF!</definedName>
    <definedName name="안효진행">#REF!</definedName>
    <definedName name="안효청산" localSheetId="1">#REF!</definedName>
    <definedName name="안효청산">#REF!</definedName>
    <definedName name="연결1" localSheetId="1">#REF!</definedName>
    <definedName name="연결1">#REF!</definedName>
    <definedName name="연결2" localSheetId="1">#REF!</definedName>
    <definedName name="연결2">#REF!</definedName>
    <definedName name="연결3" localSheetId="1">#REF!</definedName>
    <definedName name="연결3">#REF!</definedName>
    <definedName name="연결4" localSheetId="1">#REF!</definedName>
    <definedName name="연결4">#REF!</definedName>
    <definedName name="연습" localSheetId="1">#REF!</definedName>
    <definedName name="연습">#REF!</definedName>
    <definedName name="오1" localSheetId="1">#REF!</definedName>
    <definedName name="오1">#REF!</definedName>
    <definedName name="오2" localSheetId="1">#REF!</definedName>
    <definedName name="오2">#REF!</definedName>
    <definedName name="오3" localSheetId="1">#REF!</definedName>
    <definedName name="오3">#REF!</definedName>
    <definedName name="완공" localSheetId="1">#REF!</definedName>
    <definedName name="완공">#REF!</definedName>
    <definedName name="우성공사" localSheetId="1">#REF!</definedName>
    <definedName name="우성공사">#REF!</definedName>
    <definedName name="월별영업" localSheetId="1">#REF!</definedName>
    <definedName name="월별영업">#REF!</definedName>
    <definedName name="유1" localSheetId="1">#REF!</definedName>
    <definedName name="유1">#REF!</definedName>
    <definedName name="유2" localSheetId="1">#REF!</definedName>
    <definedName name="유2">#REF!</definedName>
    <definedName name="유3" localSheetId="1">#REF!</definedName>
    <definedName name="유3">#REF!</definedName>
    <definedName name="이1" localSheetId="1">#REF!</definedName>
    <definedName name="이1">#REF!</definedName>
    <definedName name="이2" localSheetId="1">#REF!</definedName>
    <definedName name="이2">#REF!</definedName>
    <definedName name="이3" localSheetId="1">#REF!</definedName>
    <definedName name="이3">#REF!</definedName>
    <definedName name="이름" hidden="1">{#N/A,#N/A,FALSE,"CCTV"}</definedName>
    <definedName name="인력투입" localSheetId="1">#REF!</definedName>
    <definedName name="인력투입">#REF!</definedName>
    <definedName name="입찰현장조직" localSheetId="1">#REF!</definedName>
    <definedName name="입찰현장조직">#REF!</definedName>
    <definedName name="ㅈㄷㅈㄷ">#N/A</definedName>
    <definedName name="자금수급" localSheetId="1">#REF!</definedName>
    <definedName name="자금수급">#REF!</definedName>
    <definedName name="작성" localSheetId="1">#REF!</definedName>
    <definedName name="작성">#REF!</definedName>
    <definedName name="잡철1" localSheetId="1">#REF!</definedName>
    <definedName name="잡철1">#REF!</definedName>
    <definedName name="잡철2" localSheetId="1">#REF!</definedName>
    <definedName name="잡철2">#REF!</definedName>
    <definedName name="잡철3" localSheetId="1">#REF!</definedName>
    <definedName name="잡철3">#REF!</definedName>
    <definedName name="잡철4" localSheetId="1">#REF!</definedName>
    <definedName name="잡철4">#REF!</definedName>
    <definedName name="잡철5" localSheetId="1">#REF!</definedName>
    <definedName name="잡철5">#REF!</definedName>
    <definedName name="잡철6" localSheetId="1">#REF!</definedName>
    <definedName name="잡철6">#REF!</definedName>
    <definedName name="재정부" localSheetId="1">#REF!</definedName>
    <definedName name="재정부">#REF!</definedName>
    <definedName name="전">#N/A</definedName>
    <definedName name="전기">#N/A</definedName>
    <definedName name="전기계장" localSheetId="1">#REF!</definedName>
    <definedName name="전기계장">#REF!</definedName>
    <definedName name="전기공사" localSheetId="1">#REF!</definedName>
    <definedName name="전기공사">#REF!</definedName>
    <definedName name="정전무사업" localSheetId="1">#REF!</definedName>
    <definedName name="정전무사업">#REF!</definedName>
    <definedName name="정전무사업계획97" localSheetId="1">#REF!</definedName>
    <definedName name="정전무사업계획97">#REF!</definedName>
    <definedName name="제목" localSheetId="1">#REF!</definedName>
    <definedName name="제목">#REF!</definedName>
    <definedName name="조적1" localSheetId="1">#REF!</definedName>
    <definedName name="조적1">#REF!</definedName>
    <definedName name="조적2" localSheetId="1">#REF!</definedName>
    <definedName name="조적2">#REF!</definedName>
    <definedName name="조적3" localSheetId="1">#REF!</definedName>
    <definedName name="조적3">#REF!</definedName>
    <definedName name="조적4" localSheetId="1">#REF!</definedName>
    <definedName name="조적4">#REF!</definedName>
    <definedName name="조적5" localSheetId="1">#REF!</definedName>
    <definedName name="조적5">#REF!</definedName>
    <definedName name="조적6" localSheetId="1">#REF!</definedName>
    <definedName name="조적6">#REF!</definedName>
    <definedName name="주택사업본부" localSheetId="1">#REF!</definedName>
    <definedName name="주택사업본부">#REF!</definedName>
    <definedName name="중기" localSheetId="1">#REF!</definedName>
    <definedName name="중기">#REF!</definedName>
    <definedName name="중단공사" localSheetId="1">#REF!</definedName>
    <definedName name="중단공사">#REF!</definedName>
    <definedName name="지붕1" localSheetId="1">#REF!</definedName>
    <definedName name="지붕1">#REF!</definedName>
    <definedName name="지붕10" localSheetId="1">#REF!</definedName>
    <definedName name="지붕10">#REF!</definedName>
    <definedName name="지붕11" localSheetId="1">#REF!</definedName>
    <definedName name="지붕11">#REF!</definedName>
    <definedName name="지붕2" localSheetId="1">#REF!</definedName>
    <definedName name="지붕2">#REF!</definedName>
    <definedName name="지붕3" localSheetId="1">#REF!</definedName>
    <definedName name="지붕3">#REF!</definedName>
    <definedName name="지붕4" localSheetId="1">#REF!</definedName>
    <definedName name="지붕4">#REF!</definedName>
    <definedName name="지붕5" localSheetId="1">#REF!</definedName>
    <definedName name="지붕5">#REF!</definedName>
    <definedName name="지붕6" localSheetId="1">#REF!</definedName>
    <definedName name="지붕6">#REF!</definedName>
    <definedName name="지붕7" localSheetId="1">#REF!</definedName>
    <definedName name="지붕7">#REF!</definedName>
    <definedName name="지붕8" localSheetId="1">#REF!</definedName>
    <definedName name="지붕8">#REF!</definedName>
    <definedName name="지붕9" localSheetId="1">#REF!</definedName>
    <definedName name="지붕9">#REF!</definedName>
    <definedName name="진행" localSheetId="1">#REF!</definedName>
    <definedName name="진행">#REF!</definedName>
    <definedName name="진행1" localSheetId="1">#REF!</definedName>
    <definedName name="진행1">#REF!</definedName>
    <definedName name="창1" localSheetId="1">#REF!</definedName>
    <definedName name="창1">#REF!</definedName>
    <definedName name="창10" localSheetId="1">#REF!</definedName>
    <definedName name="창10">#REF!</definedName>
    <definedName name="창11" localSheetId="1">#REF!</definedName>
    <definedName name="창11">#REF!</definedName>
    <definedName name="창2" localSheetId="1">#REF!</definedName>
    <definedName name="창2">#REF!</definedName>
    <definedName name="창3" localSheetId="1">#REF!</definedName>
    <definedName name="창3">#REF!</definedName>
    <definedName name="창4" localSheetId="1">#REF!</definedName>
    <definedName name="창4">#REF!</definedName>
    <definedName name="창5" localSheetId="1">#REF!</definedName>
    <definedName name="창5">#REF!</definedName>
    <definedName name="창6" localSheetId="1">#REF!</definedName>
    <definedName name="창6">#REF!</definedName>
    <definedName name="창7" localSheetId="1">#REF!</definedName>
    <definedName name="창7">#REF!</definedName>
    <definedName name="창8" localSheetId="1">#REF!</definedName>
    <definedName name="창8">#REF!</definedName>
    <definedName name="창9" localSheetId="1">#REF!</definedName>
    <definedName name="창9">#REF!</definedName>
    <definedName name="철구사업본부" localSheetId="1">#REF!</definedName>
    <definedName name="철구사업본부">#REF!</definedName>
    <definedName name="청상과부" localSheetId="1">#REF!</definedName>
    <definedName name="청상과부">#REF!</definedName>
    <definedName name="청상과부1" localSheetId="1">#REF!</definedName>
    <definedName name="청상과부1">#REF!</definedName>
    <definedName name="최건진행" localSheetId="1">#REF!</definedName>
    <definedName name="최건진행">#REF!</definedName>
    <definedName name="최건청산" localSheetId="1">#REF!</definedName>
    <definedName name="최건청산">#REF!</definedName>
    <definedName name="최건청산2" localSheetId="1">#REF!</definedName>
    <definedName name="최건청산2">#REF!</definedName>
    <definedName name="추정사업계획" localSheetId="1">#REF!</definedName>
    <definedName name="추정사업계획">#REF!</definedName>
    <definedName name="추진" localSheetId="1">#REF!</definedName>
    <definedName name="추진">#REF!</definedName>
    <definedName name="칠1" localSheetId="1">#REF!</definedName>
    <definedName name="칠1">#REF!</definedName>
    <definedName name="칠2" localSheetId="1">#REF!</definedName>
    <definedName name="칠2">#REF!</definedName>
    <definedName name="칠3" localSheetId="1">#REF!</definedName>
    <definedName name="칠3">#REF!</definedName>
    <definedName name="칠4" localSheetId="1">#REF!</definedName>
    <definedName name="칠4">#REF!</definedName>
    <definedName name="칠5" localSheetId="1">#REF!</definedName>
    <definedName name="칠5">#REF!</definedName>
    <definedName name="칠6" localSheetId="1">#REF!</definedName>
    <definedName name="칠6">#REF!</definedName>
    <definedName name="칠7" localSheetId="1">#REF!</definedName>
    <definedName name="칠7">#REF!</definedName>
    <definedName name="칠8" localSheetId="1">#REF!</definedName>
    <definedName name="칠8">#REF!</definedName>
    <definedName name="클_레_임">#N/A</definedName>
    <definedName name="타일1" localSheetId="1">#REF!</definedName>
    <definedName name="타일1">#REF!</definedName>
    <definedName name="타일2" localSheetId="1">#REF!</definedName>
    <definedName name="타일2">#REF!</definedName>
    <definedName name="타일3" localSheetId="1">#REF!</definedName>
    <definedName name="타일3">#REF!</definedName>
    <definedName name="타일4" localSheetId="1">#REF!</definedName>
    <definedName name="타일4">#REF!</definedName>
    <definedName name="타일5" localSheetId="1">#REF!</definedName>
    <definedName name="타일5">#REF!</definedName>
    <definedName name="타일6" localSheetId="1">#REF!</definedName>
    <definedName name="타일6">#REF!</definedName>
    <definedName name="태광공사" localSheetId="1">#REF!</definedName>
    <definedName name="태광공사">#REF!</definedName>
    <definedName name="토">#N/A</definedName>
    <definedName name="토목" localSheetId="1">#REF!</definedName>
    <definedName name="토목">#REF!</definedName>
    <definedName name="토목p" localSheetId="1">#REF!</definedName>
    <definedName name="토목p">#REF!</definedName>
    <definedName name="토목이월" localSheetId="1">#REF!</definedName>
    <definedName name="토목이월">#REF!</definedName>
    <definedName name="토목이월1" localSheetId="1">#REF!</definedName>
    <definedName name="토목이월1">#REF!</definedName>
    <definedName name="ㅍㅍㅍ">#N/A</definedName>
    <definedName name="플">#N/A</definedName>
    <definedName name="ㅎㅎ">#N/A</definedName>
    <definedName name="ㅏㅏ" localSheetId="1">#REF!</definedName>
    <definedName name="ㅏㅏ">#REF!</definedName>
    <definedName name="ㅏㅏㅏㅏㅏ">#N/A</definedName>
    <definedName name="ㅐ1236" localSheetId="1">#REF!</definedName>
    <definedName name="ㅐ1236">#REF!</definedName>
    <definedName name="ㅑ3081" localSheetId="1">#REF!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1">#REF!</definedName>
    <definedName name="ㅣ1191">#REF!</definedName>
    <definedName name="ㅣㅣ" localSheetId="1">#REF!</definedName>
    <definedName name="ㅣㅣ">#REF!</definedName>
    <definedName name="中斷工事__小計" localSheetId="1">#REF!</definedName>
    <definedName name="中斷工事__小計">#REF!</definedName>
    <definedName name="全体" localSheetId="1">#REF!</definedName>
    <definedName name="全体">#REF!</definedName>
    <definedName name="全体１" localSheetId="1">#REF!</definedName>
    <definedName name="全体１">#REF!</definedName>
    <definedName name="合____計">#N/A</definedName>
    <definedName name="完工工事_計">#N/A</definedName>
    <definedName name="新規工事__小計" localSheetId="1">#REF!</definedName>
    <definedName name="新規工事__小計">#REF!</definedName>
    <definedName name="新規工事_小計" localSheetId="1">#REF!</definedName>
    <definedName name="新規工事_小計">#REF!</definedName>
    <definedName name="新規工事_計">#N/A</definedName>
    <definedName name="新規推進__小計" localSheetId="1">#REF!</definedName>
    <definedName name="新規推進__小計">#REF!</definedName>
    <definedName name="有價__券.1.A" localSheetId="1">#REF!</definedName>
    <definedName name="有價__券.1.A">#REF!</definedName>
    <definedName name="淸算工事__小計" localSheetId="1">#REF!</definedName>
    <definedName name="淸算工事__小計">#REF!</definedName>
    <definedName name="移越工事__小計" localSheetId="1">#REF!</definedName>
    <definedName name="移越工事__小計">#REF!</definedName>
    <definedName name="行見出し" localSheetId="1">#REF!</definedName>
    <definedName name="行見出し">#REF!</definedName>
    <definedName name="進行工事__小計" localSheetId="1">#REF!</definedName>
    <definedName name="進行工事__小計">#REF!</definedName>
    <definedName name="進行工事__小計1" localSheetId="1">#REF!</definedName>
    <definedName name="進行工事__小計1">#REF!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44" i="40" l="1"/>
  <c r="G33" i="40" l="1"/>
  <c r="F27" i="40"/>
  <c r="G27" i="40" s="1"/>
  <c r="F25" i="40"/>
  <c r="G25" i="40" s="1"/>
  <c r="F24" i="40"/>
  <c r="E24" i="40"/>
  <c r="G24" i="40" s="1"/>
  <c r="F23" i="40"/>
  <c r="E23" i="40"/>
  <c r="G23" i="40" s="1"/>
  <c r="F22" i="40"/>
  <c r="E22" i="40"/>
  <c r="F20" i="40"/>
  <c r="G20" i="40" s="1"/>
  <c r="F19" i="40"/>
  <c r="E19" i="40"/>
  <c r="G19" i="40" s="1"/>
  <c r="F18" i="40"/>
  <c r="E18" i="40"/>
  <c r="G18" i="40" s="1"/>
  <c r="F16" i="40"/>
  <c r="E16" i="40"/>
  <c r="F15" i="40"/>
  <c r="E15" i="40"/>
  <c r="F13" i="40"/>
  <c r="E13" i="40"/>
  <c r="G13" i="40" l="1"/>
  <c r="G28" i="40" s="1"/>
  <c r="G15" i="40"/>
  <c r="G16" i="40"/>
  <c r="G22" i="40"/>
  <c r="C17" i="22"/>
  <c r="E17" i="22"/>
  <c r="G31" i="40" l="1"/>
  <c r="G30" i="40"/>
  <c r="G29" i="40"/>
  <c r="G32" i="40" l="1"/>
  <c r="F26" i="37" l="1"/>
  <c r="G26" i="37" s="1"/>
  <c r="G29" i="37" s="1"/>
  <c r="B7" i="37"/>
  <c r="A3" i="37"/>
  <c r="D32" i="37"/>
  <c r="E32" i="37" s="1"/>
  <c r="G32" i="37" s="1"/>
  <c r="G38" i="37" s="1"/>
  <c r="C32" i="37"/>
  <c r="A32" i="37"/>
  <c r="G23" i="37"/>
  <c r="G12" i="37"/>
  <c r="A12" i="37"/>
  <c r="G13" i="37" l="1"/>
  <c r="G14" i="37" s="1"/>
  <c r="G40" i="37" l="1"/>
  <c r="G27" i="35"/>
  <c r="B8" i="36"/>
  <c r="B9" i="36"/>
  <c r="I10" i="36"/>
  <c r="C8" i="36"/>
  <c r="C9" i="36"/>
  <c r="E12" i="36"/>
  <c r="I12" i="36" s="1"/>
  <c r="I11" i="36"/>
  <c r="F34" i="35"/>
  <c r="F41" i="35"/>
  <c r="G28" i="35"/>
  <c r="G26" i="35"/>
  <c r="B7" i="35"/>
  <c r="C41" i="35"/>
  <c r="E41" i="35" s="1"/>
  <c r="E40" i="35"/>
  <c r="G40" i="35" s="1"/>
  <c r="G29" i="35"/>
  <c r="G25" i="35"/>
  <c r="F24" i="35"/>
  <c r="G24" i="35" s="1"/>
  <c r="G23" i="35"/>
  <c r="G22" i="35"/>
  <c r="G21" i="35"/>
  <c r="G20" i="35"/>
  <c r="F13" i="35"/>
  <c r="F14" i="35" s="1"/>
  <c r="G12" i="35"/>
  <c r="A3" i="35"/>
  <c r="C33" i="24"/>
  <c r="E33" i="24" s="1"/>
  <c r="E32" i="24"/>
  <c r="E33" i="23"/>
  <c r="E32" i="23"/>
  <c r="C33" i="23"/>
  <c r="E31" i="34"/>
  <c r="G31" i="34" s="1"/>
  <c r="G34" i="34" s="1"/>
  <c r="F24" i="34"/>
  <c r="G21" i="34"/>
  <c r="G22" i="34"/>
  <c r="G23" i="34"/>
  <c r="G24" i="34"/>
  <c r="G25" i="34"/>
  <c r="G26" i="34"/>
  <c r="F13" i="34"/>
  <c r="G13" i="34" s="1"/>
  <c r="C38" i="34"/>
  <c r="E38" i="34" s="1"/>
  <c r="E37" i="34"/>
  <c r="G12" i="34"/>
  <c r="B7" i="34"/>
  <c r="F38" i="34"/>
  <c r="G37" i="34"/>
  <c r="G20" i="34"/>
  <c r="A3" i="34"/>
  <c r="E11" i="19"/>
  <c r="B8" i="19"/>
  <c r="C8" i="16"/>
  <c r="C33" i="33"/>
  <c r="E33" i="33" s="1"/>
  <c r="C32" i="33"/>
  <c r="E32" i="33" s="1"/>
  <c r="C32" i="31"/>
  <c r="E32" i="31"/>
  <c r="C33" i="30"/>
  <c r="E33" i="30" s="1"/>
  <c r="E32" i="30"/>
  <c r="E33" i="20"/>
  <c r="E32" i="20"/>
  <c r="I9" i="36" l="1"/>
  <c r="G34" i="35"/>
  <c r="G37" i="35" s="1"/>
  <c r="G41" i="35"/>
  <c r="G46" i="35" s="1"/>
  <c r="F15" i="35"/>
  <c r="G15" i="35" s="1"/>
  <c r="G14" i="35"/>
  <c r="G31" i="35"/>
  <c r="G13" i="35"/>
  <c r="F14" i="34"/>
  <c r="G28" i="34"/>
  <c r="G38" i="34"/>
  <c r="G43" i="34"/>
  <c r="A3" i="24"/>
  <c r="A3" i="23"/>
  <c r="A3" i="20"/>
  <c r="G12" i="33"/>
  <c r="G12" i="31"/>
  <c r="F33" i="33"/>
  <c r="G33" i="33" s="1"/>
  <c r="G32" i="33"/>
  <c r="G18" i="33"/>
  <c r="G17" i="33"/>
  <c r="G13" i="31"/>
  <c r="G32" i="31"/>
  <c r="G12" i="30"/>
  <c r="G32" i="30"/>
  <c r="B7" i="33"/>
  <c r="G29" i="33"/>
  <c r="A3" i="33"/>
  <c r="G12" i="32"/>
  <c r="B7" i="32"/>
  <c r="G29" i="32"/>
  <c r="G23" i="32"/>
  <c r="A3" i="32"/>
  <c r="I36" i="23"/>
  <c r="G17" i="35" l="1"/>
  <c r="G48" i="35"/>
  <c r="G14" i="34"/>
  <c r="F15" i="34"/>
  <c r="G15" i="34" s="1"/>
  <c r="E19" i="33"/>
  <c r="G19" i="33" s="1"/>
  <c r="G23" i="33" s="1"/>
  <c r="G38" i="33"/>
  <c r="G14" i="33"/>
  <c r="G14" i="32"/>
  <c r="G38" i="32"/>
  <c r="G40" i="32" l="1"/>
  <c r="G17" i="34"/>
  <c r="G45" i="34" s="1"/>
  <c r="G40" i="33"/>
  <c r="B7" i="31" l="1"/>
  <c r="G38" i="31"/>
  <c r="G29" i="31"/>
  <c r="G23" i="31"/>
  <c r="G14" i="31"/>
  <c r="A3" i="31"/>
  <c r="F33" i="30"/>
  <c r="G33" i="30" s="1"/>
  <c r="G40" i="31" l="1"/>
  <c r="B7" i="30"/>
  <c r="A3" i="30"/>
  <c r="G38" i="30"/>
  <c r="G29" i="30"/>
  <c r="G17" i="30"/>
  <c r="G23" i="30" s="1"/>
  <c r="G14" i="30"/>
  <c r="G40" i="30" l="1"/>
  <c r="A3" i="25" l="1"/>
  <c r="B7" i="25"/>
  <c r="B7" i="24"/>
  <c r="B7" i="23"/>
  <c r="B7" i="20"/>
  <c r="C8" i="19"/>
  <c r="C8" i="18"/>
  <c r="D9" i="18"/>
  <c r="C9" i="18"/>
  <c r="B3" i="14"/>
  <c r="B3" i="15" s="1"/>
  <c r="B3" i="16" s="1"/>
  <c r="B3" i="18" s="1"/>
  <c r="B9" i="16"/>
  <c r="C9" i="16"/>
  <c r="B3" i="19" l="1"/>
  <c r="B3" i="36"/>
  <c r="B9" i="15"/>
  <c r="C9" i="15"/>
  <c r="C8" i="15"/>
  <c r="B9" i="14"/>
  <c r="C9" i="14"/>
  <c r="C8" i="14"/>
  <c r="B8" i="14"/>
  <c r="B9" i="19"/>
  <c r="B9" i="18"/>
  <c r="C9" i="19" l="1"/>
  <c r="I11" i="19"/>
  <c r="F11" i="15"/>
  <c r="F10" i="15"/>
  <c r="E11" i="15"/>
  <c r="E10" i="15"/>
  <c r="F33" i="25" l="1"/>
  <c r="G33" i="25" s="1"/>
  <c r="C33" i="25"/>
  <c r="G32" i="25"/>
  <c r="C32" i="25"/>
  <c r="G29" i="25"/>
  <c r="G18" i="25"/>
  <c r="G17" i="25"/>
  <c r="G23" i="25" s="1"/>
  <c r="G14" i="25"/>
  <c r="G18" i="24"/>
  <c r="C26" i="24"/>
  <c r="E26" i="24" s="1"/>
  <c r="G26" i="24" s="1"/>
  <c r="G29" i="24" s="1"/>
  <c r="A26" i="24"/>
  <c r="F33" i="24"/>
  <c r="G33" i="24" s="1"/>
  <c r="G32" i="24"/>
  <c r="G17" i="24"/>
  <c r="G23" i="24" s="1"/>
  <c r="G14" i="24"/>
  <c r="F33" i="23"/>
  <c r="G29" i="23"/>
  <c r="G17" i="23"/>
  <c r="G23" i="23" s="1"/>
  <c r="G14" i="23"/>
  <c r="D17" i="22"/>
  <c r="I10" i="18"/>
  <c r="F33" i="20"/>
  <c r="C26" i="20"/>
  <c r="E26" i="20" s="1"/>
  <c r="G20" i="20"/>
  <c r="G19" i="20"/>
  <c r="G18" i="20"/>
  <c r="G17" i="20"/>
  <c r="G12" i="20"/>
  <c r="G14" i="20" s="1"/>
  <c r="I10" i="15"/>
  <c r="E10" i="16" s="1"/>
  <c r="F11" i="16"/>
  <c r="G11" i="15"/>
  <c r="I11" i="15" s="1"/>
  <c r="E11" i="16" s="1"/>
  <c r="I10" i="19"/>
  <c r="I9" i="19" s="1"/>
  <c r="G38" i="25" l="1"/>
  <c r="G40" i="25" s="1"/>
  <c r="G38" i="24"/>
  <c r="G40" i="24" s="1"/>
  <c r="G33" i="23"/>
  <c r="G32" i="23"/>
  <c r="G38" i="23" s="1"/>
  <c r="G40" i="23" s="1"/>
  <c r="G23" i="20"/>
  <c r="G33" i="20"/>
  <c r="G32" i="20"/>
  <c r="G26" i="20"/>
  <c r="G29" i="20" s="1"/>
  <c r="G38" i="20" l="1"/>
  <c r="G40" i="20" s="1"/>
  <c r="I12" i="18"/>
  <c r="I11" i="18"/>
  <c r="I9" i="18" s="1"/>
  <c r="G11" i="16"/>
  <c r="G10" i="16"/>
  <c r="I11" i="14"/>
  <c r="I10" i="14"/>
  <c r="I9" i="14" l="1"/>
  <c r="G9" i="16"/>
  <c r="I9" i="15"/>
  <c r="O25" i="1" l="1"/>
  <c r="J25" i="1"/>
  <c r="J24" i="1"/>
  <c r="J23" i="1"/>
  <c r="J21" i="1"/>
  <c r="J20" i="1"/>
  <c r="J18" i="1"/>
  <c r="H25" i="1"/>
  <c r="H24" i="1"/>
  <c r="H23" i="1"/>
  <c r="H21" i="1"/>
  <c r="H20" i="1"/>
  <c r="H18" i="1"/>
  <c r="I25" i="1" l="1"/>
  <c r="I20" i="1" l="1"/>
  <c r="I18" i="1"/>
  <c r="I21" i="1"/>
  <c r="L25" i="1" l="1"/>
  <c r="M25" i="1" s="1"/>
  <c r="K25" i="1"/>
  <c r="G25" i="1"/>
  <c r="L24" i="1"/>
  <c r="M24" i="1" s="1"/>
  <c r="K24" i="1"/>
  <c r="G24" i="1"/>
  <c r="L23" i="1"/>
  <c r="M23" i="1" s="1"/>
  <c r="K23" i="1"/>
  <c r="G23" i="1"/>
  <c r="L21" i="1"/>
  <c r="M21" i="1" s="1"/>
  <c r="G21" i="1"/>
  <c r="L20" i="1"/>
  <c r="M20" i="1" s="1"/>
  <c r="G20" i="1"/>
  <c r="L18" i="1"/>
  <c r="M18" i="1" s="1"/>
  <c r="G18" i="1"/>
  <c r="G26" i="1" l="1"/>
  <c r="M26" i="1"/>
  <c r="K20" i="1"/>
  <c r="K21" i="1"/>
  <c r="K18" i="1"/>
  <c r="G27" i="1" l="1"/>
  <c r="G28" i="1"/>
  <c r="G29" i="1"/>
  <c r="I23" i="1"/>
  <c r="K26" i="1"/>
  <c r="K28" i="1" s="1"/>
  <c r="M29" i="1"/>
  <c r="M28" i="1"/>
  <c r="M27" i="1"/>
  <c r="I24" i="1" l="1"/>
  <c r="I26" i="1" s="1"/>
  <c r="G30" i="1"/>
  <c r="G31" i="1" s="1"/>
  <c r="K29" i="1"/>
  <c r="M30" i="1"/>
  <c r="M31" i="1" s="1"/>
  <c r="K27" i="1"/>
  <c r="E36" i="1" l="1"/>
  <c r="E40" i="1"/>
  <c r="I28" i="1"/>
  <c r="I27" i="1"/>
  <c r="K30" i="1"/>
  <c r="K31" i="1" s="1"/>
  <c r="E39" i="1" s="1"/>
  <c r="I29" i="1"/>
  <c r="E41" i="1" l="1"/>
  <c r="I30" i="1"/>
  <c r="I31" i="1" s="1"/>
  <c r="L12" i="1"/>
  <c r="E38" i="1" l="1"/>
  <c r="D37" i="1"/>
  <c r="D39" i="1"/>
  <c r="E42" i="1" l="1"/>
  <c r="D40" i="1"/>
</calcChain>
</file>

<file path=xl/sharedStrings.xml><?xml version="1.0" encoding="utf-8"?>
<sst xmlns="http://schemas.openxmlformats.org/spreadsheetml/2006/main" count="666" uniqueCount="198">
  <si>
    <t>CONTRATO No.</t>
  </si>
  <si>
    <t xml:space="preserve">FECHA CONTRATO: </t>
  </si>
  <si>
    <t xml:space="preserve">OBJETO:  </t>
  </si>
  <si>
    <t xml:space="preserve">FECHA DE INICIO: </t>
  </si>
  <si>
    <t xml:space="preserve">CONTRATISTA: </t>
  </si>
  <si>
    <t xml:space="preserve">Vr. CONTRATO:  </t>
  </si>
  <si>
    <t>AVANCE DE OBRA %</t>
  </si>
  <si>
    <t>ACTA DE RECIBO PARCIAL No. 1</t>
  </si>
  <si>
    <t>CONDICIONES CONTRACTUALES</t>
  </si>
  <si>
    <t>ACTA 1</t>
  </si>
  <si>
    <t>ACUMULADO</t>
  </si>
  <si>
    <t>ITEM</t>
  </si>
  <si>
    <t>DESCRIPCIÓN</t>
  </si>
  <si>
    <t>UND</t>
  </si>
  <si>
    <t>CANTIDAD</t>
  </si>
  <si>
    <t xml:space="preserve">VALOR UNITARIO </t>
  </si>
  <si>
    <t xml:space="preserve">VALOR TOTAL </t>
  </si>
  <si>
    <t>VALOR TOTAL</t>
  </si>
  <si>
    <t>2.1</t>
  </si>
  <si>
    <t>2.2</t>
  </si>
  <si>
    <t>VALOR TOTAL DEL PROYECTO</t>
  </si>
  <si>
    <t>EMPRESA DE DESARROLLO Y RENOVACIÓN URBANO SOSTENIBLE DE MALAMBO</t>
  </si>
  <si>
    <t>VALOR TOTAL COSTOS DIRECTOS</t>
  </si>
  <si>
    <t>UTILIDAD (5%)</t>
  </si>
  <si>
    <t>VALOR TOTAL COSTOS INDIRECTOS</t>
  </si>
  <si>
    <t>CONDICIONES ACTUALIZADAS SEGÚN ACTA MODIFICATIVA No. 1</t>
  </si>
  <si>
    <t>SUPERVISOR:</t>
  </si>
  <si>
    <t>PLAZO DE EJECUCIÓN:</t>
  </si>
  <si>
    <t>UNIDAD</t>
  </si>
  <si>
    <t>M3</t>
  </si>
  <si>
    <t>Tramo 1</t>
  </si>
  <si>
    <t>Tramo 2</t>
  </si>
  <si>
    <t>M3/KM</t>
  </si>
  <si>
    <t>M2</t>
  </si>
  <si>
    <t>RICHARD SARMIENTO ROJAS</t>
  </si>
  <si>
    <t>SUPERVISOR DEL CONTRATO EDUM</t>
  </si>
  <si>
    <t xml:space="preserve">VALOR DE OBRA CONTRACTUALES </t>
  </si>
  <si>
    <t>VALOR ADICIONAL No1</t>
  </si>
  <si>
    <t xml:space="preserve">VALOR ACTUALIZADO </t>
  </si>
  <si>
    <t xml:space="preserve">VALOR  DE OBRAS EJECUTADAS EN EL ACTA PARCIAL No1 </t>
  </si>
  <si>
    <t xml:space="preserve">VALOR POR EJECUCTAR </t>
  </si>
  <si>
    <t xml:space="preserve">CONTRATO No CD-O-009-2025 </t>
  </si>
  <si>
    <t>OBRAS DE MITIGACIÓN DE AFECTACIONES CAUSADAS POR EL ARROYO SAN BLAS EN EL BARRIO SAN ANTONIO DEL MUNICIPIO DE MALAMBO DEPARTAMENTO DEL ATLÁNTICO.</t>
  </si>
  <si>
    <t>INVERSIONES Y CONSTRUCCIONES ROPP SAS
Rep Legal NEYIS SOFIA BALLESTA CASTRO 
NIT. 900.854.160-1</t>
  </si>
  <si>
    <t>DOS (2) MESES</t>
  </si>
  <si>
    <t>LOCALIZACIÓN Y REPLANTEO</t>
  </si>
  <si>
    <t>LOCALIZACION Y REPLANTEO DE TERRENO</t>
  </si>
  <si>
    <t xml:space="preserve">LIMPIEZA Y RETIRO DE MATERIAL </t>
  </si>
  <si>
    <t>LIMPIEZA DE ARROYO Y DESCAPOTE DE CAPA VEGETAL DEL TRAYECTO A INTERVENIR</t>
  </si>
  <si>
    <t>DISPOSICION FINAL DE MATERIAL RETIRADO</t>
  </si>
  <si>
    <t xml:space="preserve">SUMINISTRO </t>
  </si>
  <si>
    <t>SUMINISTRO Y COMPACTACION A CADA 20CM CON MATERIAL SELECCIONADO DE SUB-BASE PARA PAVIMENTO RIGIDO INFERIOR Y TALUDES LATERALES</t>
  </si>
  <si>
    <t>SUMINISTRO Y CONSTRUCCION DE PLACA DE CONCRETO RIGIDO DE 4000 PSI PARA PARTE INFERIOR DE ARROYO DANDOLE CONTINUIDAD A LA PLACA EXISTENTE, ESPESOR 15CM POR 3 METROS DE ANCHO.</t>
  </si>
  <si>
    <t xml:space="preserve">SUMINISTRO Y CONSTRUCCION DE EMPEDRADO EN CONCRETO CICLOPEO O PIEDRA NATURAL EN TALUDES LATERALES EN AMBOS LADOS DE LA CANALIZACION </t>
  </si>
  <si>
    <t>ADMINISTRACIÓN (26%)</t>
  </si>
  <si>
    <t>IMPREVISTOS (1%)</t>
  </si>
  <si>
    <t xml:space="preserve">SALDO A CANCELAR </t>
  </si>
  <si>
    <t xml:space="preserve">RESUMEN  ACTA PARCIAL No1 DEL CONTRATO No CD-O-009-2025 </t>
  </si>
  <si>
    <t>INVERSIONES Y CONSTRUCCIONES ROPP SAS</t>
  </si>
  <si>
    <t xml:space="preserve">Rep Legal NEYIS SOFIA BALLESTA CASTRO </t>
  </si>
  <si>
    <t xml:space="preserve">CONTRATISTA </t>
  </si>
  <si>
    <t xml:space="preserve">VALOR ANTICIPADO </t>
  </si>
  <si>
    <t>120*8</t>
  </si>
  <si>
    <t>CANTIDADES DE OBRA</t>
  </si>
  <si>
    <t xml:space="preserve">ITEM  </t>
  </si>
  <si>
    <t xml:space="preserve">DESCRIPCIÓN </t>
  </si>
  <si>
    <t>LONGITUD (m)</t>
  </si>
  <si>
    <t>ANCHO  (m)</t>
  </si>
  <si>
    <t>TOTAL (m2)</t>
  </si>
  <si>
    <t>ESPESOR (m)</t>
  </si>
  <si>
    <t>CANTIDAD (m3)</t>
  </si>
  <si>
    <t>TOTAL (m3/km)</t>
  </si>
  <si>
    <t>DISTANCIA (km)</t>
  </si>
  <si>
    <t>ALTURA (m)</t>
  </si>
  <si>
    <t>TOTAL (m3)</t>
  </si>
  <si>
    <t xml:space="preserve">   UNIDAD: M3</t>
  </si>
  <si>
    <t>I. EQUIPO</t>
  </si>
  <si>
    <t>Descripción</t>
  </si>
  <si>
    <t>Tipo</t>
  </si>
  <si>
    <t>Tarifa/Hora</t>
  </si>
  <si>
    <t>Rendimiento</t>
  </si>
  <si>
    <t>Valor-Unit.</t>
  </si>
  <si>
    <t>h</t>
  </si>
  <si>
    <t>Sub-Total</t>
  </si>
  <si>
    <t>II. MATERIALES EN OBRA</t>
  </si>
  <si>
    <t>Unidad</t>
  </si>
  <si>
    <t>Precio-Unit.</t>
  </si>
  <si>
    <t>Cantidad</t>
  </si>
  <si>
    <t>Caja de 2x1x1 m de malla de triple torsión, hexagonal, de 80x100 mm</t>
  </si>
  <si>
    <t>und</t>
  </si>
  <si>
    <t>Alambre Galvanizado No. 12</t>
  </si>
  <si>
    <t>kg</t>
  </si>
  <si>
    <t>Alambre Galvanizado No. 14</t>
  </si>
  <si>
    <t>Piedra ciclopea</t>
  </si>
  <si>
    <t>m3</t>
  </si>
  <si>
    <t>III. TRANSPORTES</t>
  </si>
  <si>
    <t>Material</t>
  </si>
  <si>
    <t>Vol. Peso ó Cant.</t>
  </si>
  <si>
    <t>Distancia</t>
  </si>
  <si>
    <t>M3-Km</t>
  </si>
  <si>
    <t>Tarifa</t>
  </si>
  <si>
    <t>Transporte de piedra ciclopea</t>
  </si>
  <si>
    <t>IV. MANO DE OBRA</t>
  </si>
  <si>
    <t>Trabajador</t>
  </si>
  <si>
    <t>Jornal</t>
  </si>
  <si>
    <t>Prestaciones</t>
  </si>
  <si>
    <t>Jornal Total</t>
  </si>
  <si>
    <t>Oficial</t>
  </si>
  <si>
    <t>Obrero (8)</t>
  </si>
  <si>
    <t>Total Costo Directo</t>
  </si>
  <si>
    <t>ANCHO/ALTURA  (m)</t>
  </si>
  <si>
    <t>CONCRETO DE 28 MPA PARA ESTRUCTURA DE CONTECIÓN</t>
  </si>
  <si>
    <t>ACERO DE REFUERZO PDR 60</t>
  </si>
  <si>
    <t>KG</t>
  </si>
  <si>
    <t>Longitud (m)</t>
  </si>
  <si>
    <t>Concreto (m3)</t>
  </si>
  <si>
    <t>Solado m3</t>
  </si>
  <si>
    <t>Acero kg</t>
  </si>
  <si>
    <t>CONCRETO DE 14 MPA PARA SOLADO</t>
  </si>
  <si>
    <t>Concreto de 14 Mpa</t>
  </si>
  <si>
    <t>Concreto de 28 Mpa</t>
  </si>
  <si>
    <t>Emulsion acuosa de parafina para curado de concreto, que evite la pérdida prematura de humedad de concretos y morteros</t>
  </si>
  <si>
    <t xml:space="preserve">   UNIDAD: KG</t>
  </si>
  <si>
    <t>Acero de refuerzo corrugado Grado 60. Fy = 420 MPa según NTC 2289 (ASTM706)</t>
  </si>
  <si>
    <t>Alambre negro para amarre calibre 18</t>
  </si>
  <si>
    <t>ML</t>
  </si>
  <si>
    <t>h: Muro Altura</t>
  </si>
  <si>
    <t>ADMINISTRACIÓN (28%)</t>
  </si>
  <si>
    <t>IMPREVISTOS (2%)</t>
  </si>
  <si>
    <t>GAVIONES DE PROTECCIÓN EN MALLA DE TRIPLE TORSIÓN HEXAGONAL 80 X 100 MM EN ALAMBRE DE ACERO GALVANIZADO DE 2 MM DE DIAMETRO</t>
  </si>
  <si>
    <t xml:space="preserve">SUMINISTRO Y CONSTRUCCION DE EMPEDRADO EN CONCRETO SOBRE TALUDES LATERALES DE LA CANALIZACION </t>
  </si>
  <si>
    <t>TRABAJOS DE ROCERIA, PODA DE ARBOLES Y DESALOJO DE MATERIAL DE LA ZONA COLMATADA. (INCLUYE: RECOLECION CON SACOS Y  RETIRO CON TRANSPORTE)</t>
  </si>
  <si>
    <t>GL</t>
  </si>
  <si>
    <t xml:space="preserve">OBRAS DE PODA Y LIMPIEZA </t>
  </si>
  <si>
    <t>ESTRUCTURAS</t>
  </si>
  <si>
    <t>TRANSPORTE, DESALOJO Y DISPOSICION FINAL DE MATERIAL RETIRADO FUERA DEL SITIO</t>
  </si>
  <si>
    <t xml:space="preserve"> ITEM: 3.2</t>
  </si>
  <si>
    <t xml:space="preserve"> ITEM: 4.2</t>
  </si>
  <si>
    <t xml:space="preserve"> ITEM: 4.1</t>
  </si>
  <si>
    <t xml:space="preserve"> ITEM: 4.3</t>
  </si>
  <si>
    <t>%</t>
  </si>
  <si>
    <t>Puntillas, nailon, pintura</t>
  </si>
  <si>
    <t>Topografo</t>
  </si>
  <si>
    <t>Cadenero</t>
  </si>
  <si>
    <t xml:space="preserve"> ITEM: 1,1</t>
  </si>
  <si>
    <t xml:space="preserve">   UNIDAD: M2</t>
  </si>
  <si>
    <t xml:space="preserve">EQUIPO TOPOGRAFICO </t>
  </si>
  <si>
    <t>glb</t>
  </si>
  <si>
    <t>PRESTACIONES (%)</t>
  </si>
  <si>
    <t>JR. TOTAL</t>
  </si>
  <si>
    <t xml:space="preserve">Herramientas menores </t>
  </si>
  <si>
    <t>dia</t>
  </si>
  <si>
    <t>obrero 2</t>
  </si>
  <si>
    <t>hr</t>
  </si>
  <si>
    <t>Retroexcavadora sobre orugas de profundidad de excavación mínima de 6,0 m, de 80 kw de potencia</t>
  </si>
  <si>
    <t xml:space="preserve"> ITEM: 2,1</t>
  </si>
  <si>
    <t xml:space="preserve"> ITEM: 2,2</t>
  </si>
  <si>
    <t xml:space="preserve">   UNIDAD: M3/km</t>
  </si>
  <si>
    <t xml:space="preserve">Volqueta 6 m3 </t>
  </si>
  <si>
    <t xml:space="preserve"> ITEM: 3,1</t>
  </si>
  <si>
    <t>Concreto ciclopeo</t>
  </si>
  <si>
    <t>Empedrado</t>
  </si>
  <si>
    <t xml:space="preserve">desperdicio </t>
  </si>
  <si>
    <t>obreros 3</t>
  </si>
  <si>
    <t>oficial</t>
  </si>
  <si>
    <t>Muros laterales sobre Muro de Contencion Existente</t>
  </si>
  <si>
    <t>Muro de Contencion Nuevo</t>
  </si>
  <si>
    <t xml:space="preserve"> ITEM: 3.3</t>
  </si>
  <si>
    <t xml:space="preserve">   UNIDAD: GLOBLA</t>
  </si>
  <si>
    <t>MAQUINA DE SOLDADURA</t>
  </si>
  <si>
    <t>COMPRESOR</t>
  </si>
  <si>
    <t>PULIDORA</t>
  </si>
  <si>
    <t>MAQUINA GENERADORA DE ENERGIA</t>
  </si>
  <si>
    <t>DIA</t>
  </si>
  <si>
    <t>SOLDAURA 6011</t>
  </si>
  <si>
    <t>DISCO DE CORTE METALICO</t>
  </si>
  <si>
    <t>PINTURA ANTOCORROSIVA</t>
  </si>
  <si>
    <t>PINTURA DE ACABADOS</t>
  </si>
  <si>
    <t>TUBERIA GALVANIZADA DE 1-1/2</t>
  </si>
  <si>
    <t>KILOS</t>
  </si>
  <si>
    <t>GALON</t>
  </si>
  <si>
    <t>THINER ADITIVO</t>
  </si>
  <si>
    <t>BROCHA</t>
  </si>
  <si>
    <t>Transporte</t>
  </si>
  <si>
    <t xml:space="preserve"> ITEM: 4.4</t>
  </si>
  <si>
    <t>PERFIL IP</t>
  </si>
  <si>
    <t>TUBERIA GALVANIZADA DE 2"</t>
  </si>
  <si>
    <t>KILOS-Km</t>
  </si>
  <si>
    <t>Tramo Muro de Contencion</t>
  </si>
  <si>
    <t>LAMINA GALVANIZADA PARA PISO</t>
  </si>
  <si>
    <t xml:space="preserve">CONSTRUCCION DE PUENTE METALICO CON ESTRUCTURA EN PERFIL IP, INCLUYE, ACCESORIOS DE FIJACION, ACABADOS DE PINTURA </t>
  </si>
  <si>
    <t xml:space="preserve">   UNIDAD: und</t>
  </si>
  <si>
    <t xml:space="preserve">Herramienta  menor </t>
  </si>
  <si>
    <t>Gl</t>
  </si>
  <si>
    <t xml:space="preserve"> ITEM: 5,1</t>
  </si>
  <si>
    <t>MANTEMIENTO PREVENTIVO Y CORRECTIVO DEL PUENTE METALICO EXISTENTE, INCLUYE: PUNTOS DE REFORZAMIENTO DE SOLDADURA, IMPERMEABILIZACION DE ACABADO EN ANTICORROSIVO Y ACABADO DE PROTECCION EN PINTURA METALICA</t>
  </si>
  <si>
    <t xml:space="preserve">2,50 mts </t>
  </si>
  <si>
    <t>EJECUCIÓN DE OBRAS DE PROTECCIÓN Y MITIGACION DE LAS ESCORRENTÍAS DEL ARROYO SAN BLAS EN EL BARRIO SAN ANTONIO Y CONTROL DE AFECTACIONES ARBOREAS EN LOS DIFERENTES PUNTOS DEL MUNICIPIO DE MALAMBO, DEPARTAMENTO DEL ATLÁNTICO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</si>
</sst>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4">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
    <numFmt numFmtId="167" formatCode="_ &quot;$&quot;\ * #,##0_ ;_ &quot;$&quot;\ * \-#,##0_ ;_ &quot;$&quot;\ * &quot;-&quot;_ ;_ @_ "/>
    <numFmt numFmtId="168" formatCode="&quot;$&quot;\ #,##0.00;[Red]&quot;$&quot;\ \-#,##0.00"/>
    <numFmt numFmtId="169" formatCode="&quot;$&quot;\ #,##0_);\(&quot;$&quot;\ #,##0\)"/>
    <numFmt numFmtId="170" formatCode="_-&quot;$&quot;\ * #,##0_-;\-&quot;$&quot;\ * #,##0_-;_-&quot;$&quot;\ * &quot;-&quot;??_-;_-@_-"/>
    <numFmt numFmtId="171" formatCode="&quot;$&quot;\ #,##0.00"/>
    <numFmt numFmtId="172" formatCode="_(* #,##0.00_);_(* \(#,##0.00\);_(* &quot;-&quot;??_);_(@_)"/>
    <numFmt numFmtId="173" formatCode="_(&quot;$&quot;\ * #,##0_);_(&quot;$&quot;\ * \(#,##0\);_(&quot;$&quot;\ * &quot;-&quot;??_);_(@_)"/>
    <numFmt numFmtId="174" formatCode="[$-F800]dddd\,\ mmmm\ dd\,\ yyyy"/>
    <numFmt numFmtId="175" formatCode="_(&quot;$&quot;\ * #,##0.00_);_(&quot;$&quot;\ * \(#,##0.00\);_(&quot;$&quot;\ * &quot;-&quot;??_);_(@_)"/>
    <numFmt numFmtId="176" formatCode="_(&quot;$&quot;* #,##0_);_(&quot;$&quot;* \(#,##0\);_(&quot;$&quot;* &quot;-&quot;_);_(@_)"/>
    <numFmt numFmtId="177" formatCode="_-&quot;$&quot;* #,##0_-;\-&quot;$&quot;* #,##0_-;_-&quot;$&quot;* &quot;-&quot;??_-;_-@_-"/>
    <numFmt numFmtId="178" formatCode="_-&quot;$&quot;\ * #,##0.00_-;\-&quot;$&quot;\ * #,##0.00_-;_-&quot;$&quot;\ * &quot;-&quot;_-;_-@_-"/>
    <numFmt numFmtId="179" formatCode="#,##0.000"/>
    <numFmt numFmtId="180" formatCode="#.##\ &quot;m3&quot;"/>
    <numFmt numFmtId="181" formatCode="#,##0.0"/>
    <numFmt numFmtId="182" formatCode="_-* #,##0.00\ &quot;Pts&quot;_-;\-* #,##0.00\ &quot;Pts&quot;_-;_-* &quot;-&quot;??\ &quot;Pts&quot;_-;_-@_-"/>
    <numFmt numFmtId="183" formatCode="#,##0.0000"/>
    <numFmt numFmtId="184" formatCode="_-* #,##0.00\ _€_-;\-* #,##0.00\ _€_-;_-* &quot;-&quot;??\ _€_-;_-@_-"/>
    <numFmt numFmtId="185" formatCode="_-* #,##0.00\ &quot;€&quot;_-;\-* #,##0.00\ &quot;€&quot;_-;_-* &quot;-&quot;??\ &quot;€&quot;_-;_-@_-"/>
    <numFmt numFmtId="186" formatCode="0.000"/>
    <numFmt numFmtId="187" formatCode="_-&quot;$&quot;* #,##0.0_-;\-&quot;$&quot;* #,##0.0_-;_-&quot;$&quot;* &quot;-&quot;_-;_-@_-"/>
    <numFmt numFmtId="188" formatCode="_-&quot;$&quot;* #,##0.00_-;\-&quot;$&quot;* #,##0.00_-;_-&quot;$&quot;* &quot;-&quot;_-;_-@_-"/>
    <numFmt numFmtId="189" formatCode="0.0"/>
    <numFmt numFmtId="190" formatCode="#.##\ &quot;KILOS&quot;"/>
    <numFmt numFmtId="191" formatCode="_-* #,##0.00_-;\-* #,##0.00_-;_-* &quot;-&quot;_-;_-@_-"/>
    <numFmt numFmtId="192" formatCode="_-* #,##0_-;\-* #,##0_-;_-* &quot;-&quot;??_-;_-@_-"/>
  </numFmts>
  <fonts count="39">
    <font>
      <sz val="12"/>
      <color theme="1"/>
      <name val="ArialNarrow"/>
      <family val="2"/>
    </font>
    <font>
      <sz val="11"/>
      <color theme="1"/>
      <name val="Aptos Narrow"/>
      <family val="2"/>
      <scheme val="minor"/>
    </font>
    <font>
      <sz val="11"/>
      <color theme="1"/>
      <name val="Aptos Narrow"/>
      <family val="2"/>
      <scheme val="minor"/>
    </font>
    <font>
      <sz val="12"/>
      <color theme="1"/>
      <name val="ArialNarrow"/>
      <family val="2"/>
    </font>
    <font>
      <sz val="12"/>
      <color theme="1"/>
      <name val="Arial"/>
      <family val="2"/>
    </font>
    <font>
      <sz val="12"/>
      <name val="Arial"/>
      <family val="2"/>
    </font>
    <font>
      <b/>
      <sz val="12"/>
      <name val="Arial"/>
      <family val="2"/>
    </font>
    <font>
      <sz val="12"/>
      <color theme="1"/>
      <name val="Aptos Narrow"/>
      <family val="2"/>
      <scheme val="minor"/>
    </font>
    <font>
      <b/>
      <sz val="12"/>
      <color theme="1"/>
      <name val="Arial"/>
      <family val="2"/>
    </font>
    <font>
      <sz val="12"/>
      <name val="Courier"/>
      <family val="3"/>
    </font>
    <font>
      <sz val="10"/>
      <name val="Arial"/>
      <family val="2"/>
    </font>
    <font>
      <sz val="11"/>
      <color theme="1"/>
      <name val="Aptos Narrow"/>
      <family val="2"/>
      <scheme val="minor"/>
    </font>
    <font>
      <sz val="12"/>
      <color rgb="FF000000"/>
      <name val="Arial"/>
      <family val="2"/>
    </font>
    <font>
      <b/>
      <sz val="12"/>
      <color rgb="FF000000"/>
      <name val="Arial"/>
      <family val="2"/>
    </font>
    <font>
      <sz val="11"/>
      <color indexed="8"/>
      <name val="Calibri"/>
      <family val="2"/>
    </font>
    <font>
      <b/>
      <sz val="12"/>
      <color theme="1"/>
      <name val="Arial "/>
    </font>
    <font>
      <sz val="12"/>
      <color theme="1"/>
      <name val="Arial "/>
    </font>
    <font>
      <sz val="11"/>
      <color theme="1"/>
      <name val="Arial"/>
      <family val="2"/>
    </font>
    <font>
      <sz val="11"/>
      <color theme="1"/>
      <name val="Segoe UI"/>
      <family val="2"/>
    </font>
    <font>
      <sz val="11"/>
      <name val="Segoe UI"/>
      <family val="2"/>
    </font>
    <font>
      <sz val="11"/>
      <color theme="1"/>
      <name val="Arial Narrow"/>
      <family val="2"/>
    </font>
    <font>
      <b/>
      <i/>
      <sz val="12"/>
      <color rgb="FFFF0000"/>
      <name val="Arial"/>
      <family val="2"/>
    </font>
    <font>
      <b/>
      <sz val="12"/>
      <name val="Aptos Narrow"/>
      <family val="2"/>
      <scheme val="minor"/>
    </font>
    <font>
      <sz val="12"/>
      <color theme="1"/>
      <name val="Tahoma"/>
      <family val="2"/>
    </font>
    <font>
      <b/>
      <sz val="12"/>
      <color theme="1"/>
      <name val="Tahoma"/>
      <family val="2"/>
    </font>
    <font>
      <b/>
      <sz val="11"/>
      <name val="Arial"/>
      <family val="2"/>
    </font>
    <font>
      <sz val="8"/>
      <name val="Aptos Narrow"/>
      <family val="2"/>
      <scheme val="minor"/>
    </font>
    <font>
      <sz val="9"/>
      <name val="Aptos Narrow"/>
      <family val="2"/>
      <scheme val="minor"/>
    </font>
    <font>
      <sz val="11"/>
      <name val="Arial"/>
      <family val="2"/>
    </font>
    <font>
      <sz val="11"/>
      <color rgb="FFFF0000"/>
      <name val="Arial"/>
      <family val="2"/>
    </font>
    <font>
      <sz val="11"/>
      <name val="Aptos Narrow"/>
      <family val="2"/>
      <scheme val="minor"/>
    </font>
    <font>
      <sz val="8"/>
      <name val="Verdana"/>
      <family val="2"/>
    </font>
    <font>
      <sz val="11"/>
      <color rgb="FF9C6500"/>
      <name val="Aptos Narrow"/>
      <family val="2"/>
      <scheme val="minor"/>
    </font>
    <font>
      <b/>
      <sz val="12"/>
      <color theme="1"/>
      <name val="ArialNarrow"/>
      <family val="2"/>
    </font>
    <font>
      <b/>
      <sz val="11"/>
      <color rgb="FF9C6500"/>
      <name val="Aptos Narrow"/>
      <family val="2"/>
      <scheme val="minor"/>
    </font>
    <font>
      <sz val="12"/>
      <name val="Arial "/>
    </font>
    <font>
      <sz val="12"/>
      <color rgb="FF000000"/>
      <name val="Arial "/>
    </font>
    <font>
      <b/>
      <sz val="11"/>
      <color theme="1"/>
      <name val="Aptos Narrow"/>
      <family val="2"/>
      <scheme val="minor"/>
    </font>
    <font>
      <sz val="11"/>
      <color rgb="FF000000"/>
      <name val="Calibri"/>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EB9C"/>
      </patternFill>
    </fill>
  </fills>
  <borders count="8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medium">
        <color indexed="64"/>
      </right>
      <top/>
      <bottom/>
      <diagonal/>
    </border>
    <border>
      <left/>
      <right style="thin">
        <color indexed="64"/>
      </right>
      <top/>
      <bottom/>
      <diagonal/>
    </border>
    <border>
      <left style="thin">
        <color indexed="64"/>
      </left>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top style="medium">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medium">
        <color indexed="64"/>
      </bottom>
      <diagonal/>
    </border>
    <border>
      <left/>
      <right/>
      <top/>
      <bottom style="thin">
        <color indexed="64"/>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thin">
        <color rgb="FF000000"/>
      </right>
      <top style="thin">
        <color indexed="64"/>
      </top>
      <bottom style="medium">
        <color indexed="64"/>
      </bottom>
      <diagonal/>
    </border>
    <border>
      <left style="thin">
        <color rgb="FF000000"/>
      </left>
      <right style="thin">
        <color rgb="FF000000"/>
      </right>
      <top style="thin">
        <color indexed="64"/>
      </top>
      <bottom style="medium">
        <color indexed="64"/>
      </bottom>
      <diagonal/>
    </border>
    <border>
      <left/>
      <right/>
      <top style="thin">
        <color theme="4"/>
      </top>
      <bottom style="double">
        <color theme="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auto="1"/>
      </bottom>
      <diagonal/>
    </border>
    <border>
      <left style="thin">
        <color indexed="64"/>
      </left>
      <right style="medium">
        <color indexed="64"/>
      </right>
      <top style="medium">
        <color indexed="64"/>
      </top>
      <bottom style="medium">
        <color indexed="64"/>
      </bottom>
      <diagonal/>
    </border>
  </borders>
  <cellStyleXfs count="37">
    <xf numFmtId="0" fontId="0" fillId="0" borderId="0"/>
    <xf numFmtId="42" fontId="3" fillId="0" borderId="0" applyFont="0" applyFill="0" applyBorder="0" applyAlignment="0" applyProtection="0"/>
    <xf numFmtId="9" fontId="3" fillId="0" borderId="0" applyFont="0" applyFill="0" applyBorder="0" applyAlignment="0" applyProtection="0"/>
    <xf numFmtId="39" fontId="9" fillId="0" borderId="0"/>
    <xf numFmtId="167" fontId="10" fillId="0" borderId="0" applyFont="0" applyFill="0" applyBorder="0" applyAlignment="0" applyProtection="0"/>
    <xf numFmtId="168" fontId="10" fillId="0" borderId="0" applyFont="0" applyFill="0" applyBorder="0" applyAlignment="0" applyProtection="0"/>
    <xf numFmtId="0" fontId="10" fillId="0" borderId="0"/>
    <xf numFmtId="172" fontId="11" fillId="0" borderId="0" applyFont="0" applyFill="0" applyBorder="0" applyAlignment="0" applyProtection="0"/>
    <xf numFmtId="0" fontId="11" fillId="0" borderId="0"/>
    <xf numFmtId="174" fontId="10" fillId="0" borderId="0"/>
    <xf numFmtId="0" fontId="7" fillId="0" borderId="0"/>
    <xf numFmtId="41" fontId="3" fillId="0" borderId="0" applyFont="0" applyFill="0" applyBorder="0" applyAlignment="0" applyProtection="0"/>
    <xf numFmtId="0" fontId="10" fillId="0" borderId="0"/>
    <xf numFmtId="175" fontId="14" fillId="0" borderId="0" applyFont="0" applyFill="0" applyBorder="0" applyAlignment="0" applyProtection="0"/>
    <xf numFmtId="176" fontId="7"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0" fontId="10" fillId="0" borderId="0"/>
    <xf numFmtId="164" fontId="11" fillId="0" borderId="0" applyFont="0" applyFill="0" applyBorder="0" applyAlignment="0" applyProtection="0"/>
    <xf numFmtId="182" fontId="10" fillId="0" borderId="0" applyFont="0" applyFill="0" applyBorder="0" applyAlignment="0" applyProtection="0"/>
    <xf numFmtId="9" fontId="10" fillId="0" borderId="0" applyFont="0" applyFill="0" applyBorder="0" applyAlignment="0" applyProtection="0"/>
    <xf numFmtId="0" fontId="10" fillId="0" borderId="0"/>
    <xf numFmtId="0" fontId="11" fillId="0" borderId="0"/>
    <xf numFmtId="0" fontId="32" fillId="5" borderId="0" applyNumberFormat="0" applyBorder="0" applyAlignment="0" applyProtection="0"/>
    <xf numFmtId="0" fontId="2" fillId="0" borderId="0"/>
    <xf numFmtId="0" fontId="2" fillId="0" borderId="0"/>
    <xf numFmtId="44" fontId="2" fillId="0" borderId="0" applyFont="0" applyFill="0" applyBorder="0" applyAlignment="0" applyProtection="0"/>
    <xf numFmtId="0" fontId="38" fillId="0" borderId="0" applyNumberFormat="0" applyBorder="0" applyAlignment="0"/>
    <xf numFmtId="0" fontId="2" fillId="0" borderId="0"/>
    <xf numFmtId="0" fontId="37" fillId="0" borderId="81" applyNumberFormat="0" applyFill="0" applyAlignment="0" applyProtection="0"/>
    <xf numFmtId="184" fontId="2" fillId="0" borderId="0" applyFont="0" applyFill="0" applyBorder="0" applyAlignment="0" applyProtection="0"/>
    <xf numFmtId="185" fontId="2" fillId="0" borderId="0" applyFont="0" applyFill="0" applyBorder="0" applyAlignment="0" applyProtection="0"/>
    <xf numFmtId="0" fontId="1" fillId="0" borderId="0"/>
    <xf numFmtId="164" fontId="1" fillId="0" borderId="0" applyFont="0" applyFill="0" applyBorder="0" applyAlignment="0" applyProtection="0"/>
    <xf numFmtId="42"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cellStyleXfs>
  <cellXfs count="500">
    <xf numFmtId="0" fontId="0" fillId="0" borderId="0" xfId="0"/>
    <xf numFmtId="0" fontId="5" fillId="2" borderId="1" xfId="0" applyFont="1" applyFill="1" applyBorder="1" applyAlignment="1">
      <alignment horizontal="left" vertical="center"/>
    </xf>
    <xf numFmtId="0" fontId="4" fillId="0" borderId="6" xfId="0" applyFont="1" applyBorder="1" applyAlignment="1">
      <alignment horizontal="center" vertical="center"/>
    </xf>
    <xf numFmtId="0" fontId="5" fillId="2" borderId="6" xfId="0" applyFont="1" applyFill="1" applyBorder="1" applyAlignment="1">
      <alignment horizontal="left" vertical="center"/>
    </xf>
    <xf numFmtId="0" fontId="4" fillId="0" borderId="6" xfId="0" applyFont="1" applyBorder="1"/>
    <xf numFmtId="169" fontId="5" fillId="0" borderId="25" xfId="5" applyNumberFormat="1" applyFont="1" applyBorder="1" applyAlignment="1">
      <alignment horizontal="right" vertical="center" wrapText="1"/>
    </xf>
    <xf numFmtId="170" fontId="4" fillId="0" borderId="25" xfId="0" applyNumberFormat="1" applyFont="1" applyBorder="1" applyAlignment="1">
      <alignment horizontal="center" vertical="center" wrapText="1"/>
    </xf>
    <xf numFmtId="2" fontId="4" fillId="0" borderId="25" xfId="0" applyNumberFormat="1" applyFont="1" applyBorder="1" applyAlignment="1">
      <alignment horizontal="center" vertical="center"/>
    </xf>
    <xf numFmtId="44" fontId="4" fillId="0" borderId="28" xfId="0" applyNumberFormat="1" applyFont="1" applyBorder="1" applyAlignment="1">
      <alignment horizontal="center" vertical="center" wrapText="1"/>
    </xf>
    <xf numFmtId="2" fontId="0" fillId="0" borderId="0" xfId="0" applyNumberFormat="1"/>
    <xf numFmtId="171" fontId="0" fillId="0" borderId="0" xfId="0" applyNumberFormat="1"/>
    <xf numFmtId="170" fontId="4" fillId="0" borderId="28" xfId="0" applyNumberFormat="1" applyFont="1" applyBorder="1" applyAlignment="1">
      <alignment horizontal="center" vertical="center" wrapText="1"/>
    </xf>
    <xf numFmtId="169" fontId="0" fillId="0" borderId="0" xfId="0" applyNumberFormat="1"/>
    <xf numFmtId="169" fontId="5" fillId="0" borderId="26" xfId="5" applyNumberFormat="1" applyFont="1" applyBorder="1" applyAlignment="1">
      <alignment horizontal="right" vertical="center" wrapText="1"/>
    </xf>
    <xf numFmtId="0" fontId="4" fillId="0" borderId="30" xfId="0" applyFont="1" applyBorder="1"/>
    <xf numFmtId="0" fontId="8" fillId="0" borderId="31" xfId="0" applyFont="1" applyBorder="1" applyAlignment="1">
      <alignment vertical="center" wrapText="1"/>
    </xf>
    <xf numFmtId="42" fontId="8" fillId="0" borderId="33" xfId="0" applyNumberFormat="1" applyFont="1" applyBorder="1" applyAlignment="1">
      <alignment vertical="center" wrapText="1"/>
    </xf>
    <xf numFmtId="0" fontId="8" fillId="0" borderId="34" xfId="0" applyFont="1" applyBorder="1" applyAlignment="1">
      <alignment horizontal="center" vertical="center"/>
    </xf>
    <xf numFmtId="0" fontId="8" fillId="0" borderId="35" xfId="0" applyFont="1" applyBorder="1" applyAlignment="1">
      <alignment vertical="center" wrapText="1"/>
    </xf>
    <xf numFmtId="42" fontId="4" fillId="0" borderId="38" xfId="0" applyNumberFormat="1" applyFont="1" applyBorder="1" applyAlignment="1">
      <alignment vertical="center" wrapText="1"/>
    </xf>
    <xf numFmtId="0" fontId="8" fillId="0" borderId="7" xfId="0" applyFont="1" applyBorder="1" applyAlignment="1">
      <alignment vertical="center" wrapText="1"/>
    </xf>
    <xf numFmtId="0" fontId="8" fillId="0" borderId="40" xfId="0" applyFont="1" applyBorder="1" applyAlignment="1">
      <alignment horizontal="center" vertical="center"/>
    </xf>
    <xf numFmtId="0" fontId="4" fillId="0" borderId="41" xfId="0" applyFont="1" applyBorder="1"/>
    <xf numFmtId="0" fontId="8" fillId="0" borderId="42" xfId="0" applyFont="1" applyBorder="1" applyAlignment="1">
      <alignment vertical="center" wrapText="1"/>
    </xf>
    <xf numFmtId="42" fontId="8" fillId="0" borderId="44" xfId="0" applyNumberFormat="1" applyFont="1" applyBorder="1" applyAlignment="1">
      <alignment vertical="center" wrapText="1"/>
    </xf>
    <xf numFmtId="0" fontId="8" fillId="0" borderId="45" xfId="0" applyFont="1" applyBorder="1" applyAlignment="1">
      <alignment horizontal="center" vertical="center"/>
    </xf>
    <xf numFmtId="0" fontId="4" fillId="0" borderId="1" xfId="0" applyFont="1" applyBorder="1"/>
    <xf numFmtId="0" fontId="4" fillId="0" borderId="3" xfId="0" applyFont="1" applyBorder="1"/>
    <xf numFmtId="0" fontId="4" fillId="0" borderId="3" xfId="0" applyFont="1" applyBorder="1" applyAlignment="1">
      <alignment horizontal="center"/>
    </xf>
    <xf numFmtId="42" fontId="4" fillId="0" borderId="3" xfId="1" applyFont="1" applyBorder="1"/>
    <xf numFmtId="0" fontId="4" fillId="0" borderId="2" xfId="0" applyFont="1" applyBorder="1"/>
    <xf numFmtId="0" fontId="5" fillId="0" borderId="0" xfId="0" applyFont="1"/>
    <xf numFmtId="0" fontId="5" fillId="0" borderId="0" xfId="0" applyFont="1" applyAlignment="1">
      <alignment horizontal="center"/>
    </xf>
    <xf numFmtId="0" fontId="4" fillId="0" borderId="0" xfId="0" applyFont="1"/>
    <xf numFmtId="42" fontId="4" fillId="0" borderId="0" xfId="0" applyNumberFormat="1" applyFont="1"/>
    <xf numFmtId="42" fontId="4" fillId="0" borderId="0" xfId="1" applyFont="1" applyBorder="1"/>
    <xf numFmtId="10" fontId="4" fillId="0" borderId="0" xfId="2" applyNumberFormat="1" applyFont="1" applyBorder="1"/>
    <xf numFmtId="44" fontId="4" fillId="0" borderId="7" xfId="0" applyNumberFormat="1" applyFont="1" applyBorder="1"/>
    <xf numFmtId="0" fontId="4" fillId="0" borderId="7" xfId="0" applyFont="1" applyBorder="1"/>
    <xf numFmtId="44" fontId="4" fillId="0" borderId="0" xfId="0" applyNumberFormat="1" applyFont="1"/>
    <xf numFmtId="0" fontId="4" fillId="0" borderId="46" xfId="0" applyFont="1" applyBorder="1"/>
    <xf numFmtId="0" fontId="8" fillId="0" borderId="0" xfId="0" applyFont="1" applyAlignment="1">
      <alignment horizontal="center"/>
    </xf>
    <xf numFmtId="0" fontId="6" fillId="0" borderId="0" xfId="6" applyFont="1"/>
    <xf numFmtId="0" fontId="8" fillId="0" borderId="0" xfId="0" applyFont="1" applyAlignment="1">
      <alignment vertical="center"/>
    </xf>
    <xf numFmtId="172" fontId="5" fillId="0" borderId="0" xfId="7" applyFont="1" applyBorder="1" applyAlignment="1">
      <alignment vertical="center"/>
    </xf>
    <xf numFmtId="0" fontId="6" fillId="0" borderId="0" xfId="6" applyFont="1" applyAlignment="1">
      <alignment horizontal="center" vertical="center" wrapText="1"/>
    </xf>
    <xf numFmtId="172" fontId="6" fillId="0" borderId="0" xfId="7" applyFont="1" applyBorder="1" applyAlignment="1">
      <alignment vertical="center"/>
    </xf>
    <xf numFmtId="42" fontId="5" fillId="0" borderId="0" xfId="1" applyFont="1" applyBorder="1" applyAlignment="1">
      <alignment vertical="center"/>
    </xf>
    <xf numFmtId="0" fontId="8" fillId="0" borderId="0" xfId="0" applyFont="1"/>
    <xf numFmtId="42" fontId="8" fillId="0" borderId="0" xfId="1" applyFont="1" applyBorder="1" applyAlignment="1">
      <alignment vertical="center" wrapText="1"/>
    </xf>
    <xf numFmtId="0" fontId="8" fillId="0" borderId="0" xfId="0" applyFont="1" applyAlignment="1">
      <alignment vertical="center" wrapText="1"/>
    </xf>
    <xf numFmtId="0" fontId="4" fillId="0" borderId="48" xfId="0" applyFont="1" applyBorder="1"/>
    <xf numFmtId="0" fontId="8" fillId="0" borderId="49" xfId="0" applyFont="1" applyBorder="1" applyAlignment="1">
      <alignment horizontal="center"/>
    </xf>
    <xf numFmtId="173" fontId="8" fillId="0" borderId="49" xfId="0" applyNumberFormat="1" applyFont="1" applyBorder="1"/>
    <xf numFmtId="0" fontId="4" fillId="0" borderId="49" xfId="0" applyFont="1" applyBorder="1"/>
    <xf numFmtId="42" fontId="4" fillId="0" borderId="49" xfId="1" applyFont="1" applyBorder="1"/>
    <xf numFmtId="0" fontId="4" fillId="0" borderId="50" xfId="0" applyFont="1" applyBorder="1"/>
    <xf numFmtId="39" fontId="6" fillId="3" borderId="25" xfId="3" applyFont="1" applyFill="1" applyBorder="1" applyAlignment="1">
      <alignment vertical="center" wrapText="1"/>
    </xf>
    <xf numFmtId="42" fontId="6" fillId="3" borderId="25" xfId="1" applyFont="1" applyFill="1" applyBorder="1" applyAlignment="1">
      <alignment vertical="center" wrapText="1"/>
    </xf>
    <xf numFmtId="39" fontId="6" fillId="3" borderId="28" xfId="3" applyFont="1" applyFill="1" applyBorder="1" applyAlignment="1">
      <alignment vertical="center" wrapText="1"/>
    </xf>
    <xf numFmtId="169" fontId="6" fillId="3" borderId="29" xfId="3" applyNumberFormat="1" applyFont="1" applyFill="1" applyBorder="1" applyAlignment="1">
      <alignment vertical="center" wrapText="1"/>
    </xf>
    <xf numFmtId="170" fontId="6" fillId="3" borderId="25" xfId="3" applyNumberFormat="1" applyFont="1" applyFill="1" applyBorder="1" applyAlignment="1">
      <alignment vertical="center" wrapText="1"/>
    </xf>
    <xf numFmtId="170" fontId="8" fillId="3" borderId="25" xfId="0" applyNumberFormat="1" applyFont="1" applyFill="1" applyBorder="1" applyAlignment="1">
      <alignment horizontal="center" vertical="center" wrapText="1"/>
    </xf>
    <xf numFmtId="0" fontId="8" fillId="3" borderId="25" xfId="0" applyFont="1" applyFill="1" applyBorder="1" applyAlignment="1">
      <alignment horizontal="center" vertical="center"/>
    </xf>
    <xf numFmtId="0" fontId="8" fillId="3" borderId="28" xfId="0" applyFont="1" applyFill="1" applyBorder="1" applyAlignment="1">
      <alignment horizontal="center" vertical="center" wrapText="1"/>
    </xf>
    <xf numFmtId="169" fontId="4" fillId="3" borderId="25" xfId="0" applyNumberFormat="1" applyFont="1" applyFill="1" applyBorder="1" applyAlignment="1">
      <alignment vertical="center" wrapText="1"/>
    </xf>
    <xf numFmtId="170" fontId="4" fillId="3" borderId="25" xfId="0" applyNumberFormat="1" applyFont="1" applyFill="1" applyBorder="1" applyAlignment="1">
      <alignment vertical="center" wrapText="1"/>
    </xf>
    <xf numFmtId="0" fontId="8" fillId="0" borderId="39" xfId="0" applyFont="1" applyBorder="1" applyAlignment="1">
      <alignment horizontal="center" vertical="center"/>
    </xf>
    <xf numFmtId="170" fontId="4" fillId="0" borderId="29" xfId="0" applyNumberFormat="1" applyFont="1" applyBorder="1" applyAlignment="1">
      <alignment horizontal="center" vertical="center" wrapText="1"/>
    </xf>
    <xf numFmtId="0" fontId="8" fillId="3" borderId="24" xfId="8" applyFont="1" applyFill="1" applyBorder="1" applyAlignment="1" applyProtection="1">
      <alignment horizontal="center" vertical="center"/>
      <protection hidden="1"/>
    </xf>
    <xf numFmtId="0" fontId="8" fillId="3" borderId="25" xfId="8" applyFont="1" applyFill="1" applyBorder="1" applyAlignment="1" applyProtection="1">
      <alignment horizontal="left" vertical="center"/>
      <protection hidden="1"/>
    </xf>
    <xf numFmtId="0" fontId="8" fillId="3" borderId="25" xfId="8" applyFont="1" applyFill="1" applyBorder="1" applyAlignment="1" applyProtection="1">
      <alignment horizontal="center" vertical="center"/>
      <protection hidden="1"/>
    </xf>
    <xf numFmtId="0" fontId="4" fillId="2" borderId="24" xfId="0" applyFont="1" applyFill="1" applyBorder="1" applyAlignment="1" applyProtection="1">
      <alignment horizontal="center" vertical="center"/>
      <protection hidden="1"/>
    </xf>
    <xf numFmtId="0" fontId="5" fillId="2" borderId="25" xfId="9" applyNumberFormat="1" applyFont="1" applyFill="1" applyBorder="1" applyAlignment="1" applyProtection="1">
      <alignment horizontal="left" vertical="center" wrapText="1"/>
      <protection hidden="1"/>
    </xf>
    <xf numFmtId="2" fontId="5" fillId="2" borderId="25" xfId="9" applyNumberFormat="1" applyFont="1" applyFill="1" applyBorder="1" applyAlignment="1" applyProtection="1">
      <alignment horizontal="center" vertical="center" wrapText="1"/>
      <protection hidden="1"/>
    </xf>
    <xf numFmtId="0" fontId="8" fillId="3" borderId="24" xfId="0" applyFont="1" applyFill="1" applyBorder="1" applyAlignment="1" applyProtection="1">
      <alignment horizontal="center" vertical="center" wrapText="1"/>
      <protection hidden="1"/>
    </xf>
    <xf numFmtId="0" fontId="8" fillId="3" borderId="25" xfId="0" applyFont="1" applyFill="1" applyBorder="1" applyAlignment="1" applyProtection="1">
      <alignment vertical="center" wrapText="1"/>
      <protection hidden="1"/>
    </xf>
    <xf numFmtId="0" fontId="4" fillId="3" borderId="25" xfId="0" applyFont="1" applyFill="1" applyBorder="1" applyAlignment="1" applyProtection="1">
      <alignment horizontal="center" vertical="center" wrapText="1"/>
      <protection hidden="1"/>
    </xf>
    <xf numFmtId="0" fontId="12" fillId="0" borderId="24" xfId="0" applyFont="1" applyBorder="1" applyAlignment="1" applyProtection="1">
      <alignment horizontal="center" vertical="center" wrapText="1"/>
      <protection hidden="1"/>
    </xf>
    <xf numFmtId="0" fontId="4" fillId="0" borderId="25" xfId="0" applyFont="1" applyBorder="1" applyAlignment="1" applyProtection="1">
      <alignment vertical="center" wrapText="1"/>
      <protection hidden="1"/>
    </xf>
    <xf numFmtId="2" fontId="4" fillId="0" borderId="25" xfId="0" applyNumberFormat="1" applyFont="1" applyBorder="1" applyAlignment="1" applyProtection="1">
      <alignment horizontal="center" vertical="center" wrapText="1"/>
      <protection hidden="1"/>
    </xf>
    <xf numFmtId="0" fontId="13" fillId="3" borderId="24" xfId="0" applyFont="1" applyFill="1" applyBorder="1" applyAlignment="1" applyProtection="1">
      <alignment horizontal="center" vertical="center" wrapText="1"/>
      <protection hidden="1"/>
    </xf>
    <xf numFmtId="0" fontId="13" fillId="3" borderId="25" xfId="0" applyFont="1" applyFill="1" applyBorder="1" applyAlignment="1" applyProtection="1">
      <alignment vertical="center" wrapText="1"/>
      <protection hidden="1"/>
    </xf>
    <xf numFmtId="0" fontId="12" fillId="3" borderId="25" xfId="0" applyFont="1" applyFill="1" applyBorder="1" applyAlignment="1" applyProtection="1">
      <alignment horizontal="center" vertical="center" wrapText="1"/>
      <protection hidden="1"/>
    </xf>
    <xf numFmtId="2" fontId="12" fillId="0" borderId="25" xfId="0" applyNumberFormat="1" applyFont="1" applyBorder="1" applyAlignment="1" applyProtection="1">
      <alignment horizontal="center" vertical="center" wrapText="1"/>
      <protection hidden="1"/>
    </xf>
    <xf numFmtId="0" fontId="12" fillId="0" borderId="52" xfId="0" applyFont="1" applyBorder="1" applyAlignment="1" applyProtection="1">
      <alignment horizontal="center" vertical="center" wrapText="1"/>
      <protection hidden="1"/>
    </xf>
    <xf numFmtId="0" fontId="4" fillId="0" borderId="53" xfId="0" applyFont="1" applyBorder="1" applyAlignment="1" applyProtection="1">
      <alignment vertical="center" wrapText="1"/>
      <protection hidden="1"/>
    </xf>
    <xf numFmtId="2" fontId="12" fillId="0" borderId="53" xfId="0" applyNumberFormat="1" applyFont="1" applyBorder="1" applyAlignment="1" applyProtection="1">
      <alignment horizontal="center" vertical="center" wrapText="1"/>
      <protection hidden="1"/>
    </xf>
    <xf numFmtId="0" fontId="5" fillId="0" borderId="25" xfId="10" applyFont="1" applyBorder="1" applyAlignment="1">
      <alignment horizontal="center" vertical="center"/>
    </xf>
    <xf numFmtId="0" fontId="7" fillId="0" borderId="0" xfId="0" applyFont="1"/>
    <xf numFmtId="0" fontId="5" fillId="0" borderId="0" xfId="6" applyFont="1" applyAlignment="1">
      <alignment vertical="center"/>
    </xf>
    <xf numFmtId="172" fontId="5" fillId="0" borderId="0" xfId="7" applyFont="1" applyBorder="1" applyAlignment="1">
      <alignment horizontal="center" vertical="center"/>
    </xf>
    <xf numFmtId="10" fontId="4" fillId="0" borderId="0" xfId="2" applyNumberFormat="1" applyFont="1"/>
    <xf numFmtId="0" fontId="16" fillId="2" borderId="1" xfId="0" applyFont="1" applyFill="1" applyBorder="1"/>
    <xf numFmtId="9" fontId="16" fillId="2" borderId="3" xfId="2" applyFont="1" applyFill="1" applyBorder="1" applyAlignment="1">
      <alignment horizontal="center"/>
    </xf>
    <xf numFmtId="0" fontId="16" fillId="2" borderId="6" xfId="0" applyFont="1" applyFill="1" applyBorder="1"/>
    <xf numFmtId="9" fontId="16" fillId="2" borderId="0" xfId="2" applyFont="1" applyFill="1" applyBorder="1" applyAlignment="1">
      <alignment horizontal="center"/>
    </xf>
    <xf numFmtId="10" fontId="16" fillId="2" borderId="0" xfId="2" applyNumberFormat="1" applyFont="1" applyFill="1" applyBorder="1" applyAlignment="1">
      <alignment horizontal="center"/>
    </xf>
    <xf numFmtId="0" fontId="16" fillId="2" borderId="48" xfId="0" applyFont="1" applyFill="1" applyBorder="1"/>
    <xf numFmtId="10" fontId="16" fillId="2" borderId="49" xfId="2" applyNumberFormat="1" applyFont="1" applyFill="1" applyBorder="1" applyAlignment="1">
      <alignment horizontal="center"/>
    </xf>
    <xf numFmtId="0" fontId="16" fillId="2" borderId="0" xfId="0" applyFont="1" applyFill="1"/>
    <xf numFmtId="42" fontId="16" fillId="2" borderId="0" xfId="0" applyNumberFormat="1" applyFont="1" applyFill="1" applyAlignment="1">
      <alignment horizontal="center"/>
    </xf>
    <xf numFmtId="0" fontId="16" fillId="2" borderId="0" xfId="0" applyFont="1" applyFill="1" applyAlignment="1">
      <alignment horizontal="center"/>
    </xf>
    <xf numFmtId="165" fontId="17" fillId="0" borderId="0" xfId="15" applyFont="1"/>
    <xf numFmtId="177" fontId="4" fillId="0" borderId="0" xfId="0" applyNumberFormat="1" applyFont="1"/>
    <xf numFmtId="9" fontId="4" fillId="0" borderId="0" xfId="2" applyFont="1"/>
    <xf numFmtId="10" fontId="4" fillId="0" borderId="0" xfId="0" applyNumberFormat="1" applyFont="1"/>
    <xf numFmtId="0" fontId="5" fillId="2" borderId="6" xfId="0" applyFont="1" applyFill="1" applyBorder="1" applyAlignment="1">
      <alignment vertical="center"/>
    </xf>
    <xf numFmtId="0" fontId="18" fillId="0" borderId="29" xfId="10" applyFont="1" applyBorder="1" applyAlignment="1">
      <alignment horizontal="center" vertical="center"/>
    </xf>
    <xf numFmtId="0" fontId="19" fillId="0" borderId="25" xfId="10" applyFont="1" applyBorder="1" applyAlignment="1">
      <alignment horizontal="center" vertical="center"/>
    </xf>
    <xf numFmtId="0" fontId="18" fillId="3" borderId="56" xfId="10" applyFont="1" applyFill="1" applyBorder="1" applyAlignment="1">
      <alignment vertical="center" wrapText="1"/>
    </xf>
    <xf numFmtId="0" fontId="20" fillId="0" borderId="26" xfId="0" applyFont="1" applyBorder="1" applyAlignment="1">
      <alignment horizontal="center" vertical="center" wrapText="1"/>
    </xf>
    <xf numFmtId="0" fontId="20" fillId="0" borderId="25" xfId="0" applyFont="1" applyBorder="1" applyAlignment="1">
      <alignment horizontal="center" vertical="center" wrapText="1"/>
    </xf>
    <xf numFmtId="0" fontId="6" fillId="0" borderId="0" xfId="6" applyFont="1" applyAlignment="1">
      <alignment vertical="center" wrapText="1"/>
    </xf>
    <xf numFmtId="0" fontId="0" fillId="0" borderId="0" xfId="0" applyAlignment="1">
      <alignment horizontal="center"/>
    </xf>
    <xf numFmtId="0" fontId="8" fillId="0" borderId="0" xfId="0" applyFont="1" applyAlignment="1">
      <alignment horizontal="center" wrapText="1"/>
    </xf>
    <xf numFmtId="42" fontId="8" fillId="4" borderId="33" xfId="0" applyNumberFormat="1" applyFont="1" applyFill="1" applyBorder="1" applyAlignment="1">
      <alignment vertical="center" wrapText="1"/>
    </xf>
    <xf numFmtId="42" fontId="4" fillId="4" borderId="38" xfId="0" applyNumberFormat="1" applyFont="1" applyFill="1" applyBorder="1" applyAlignment="1">
      <alignment vertical="center" wrapText="1"/>
    </xf>
    <xf numFmtId="42" fontId="8" fillId="4" borderId="44" xfId="0" applyNumberFormat="1" applyFont="1" applyFill="1" applyBorder="1" applyAlignment="1">
      <alignment vertical="center" wrapText="1"/>
    </xf>
    <xf numFmtId="2" fontId="4" fillId="4" borderId="25" xfId="1" applyNumberFormat="1" applyFont="1" applyFill="1" applyBorder="1" applyAlignment="1">
      <alignment horizontal="center" vertical="center"/>
    </xf>
    <xf numFmtId="2" fontId="8" fillId="4" borderId="25" xfId="1" applyNumberFormat="1" applyFont="1" applyFill="1" applyBorder="1" applyAlignment="1">
      <alignment horizontal="center" vertical="center" wrapText="1"/>
    </xf>
    <xf numFmtId="0" fontId="4" fillId="0" borderId="0" xfId="0" applyFont="1" applyAlignment="1">
      <alignment vertical="center"/>
    </xf>
    <xf numFmtId="0" fontId="4" fillId="0" borderId="29" xfId="10" applyFont="1" applyBorder="1" applyAlignment="1">
      <alignment horizontal="center" vertical="center"/>
    </xf>
    <xf numFmtId="0" fontId="4" fillId="3" borderId="56" xfId="10" applyFont="1" applyFill="1" applyBorder="1" applyAlignment="1">
      <alignment vertical="center" wrapText="1"/>
    </xf>
    <xf numFmtId="0" fontId="4" fillId="0" borderId="25" xfId="0" applyFont="1" applyBorder="1" applyAlignment="1">
      <alignment horizontal="center" vertical="center" wrapText="1"/>
    </xf>
    <xf numFmtId="0" fontId="4" fillId="2" borderId="0" xfId="0" applyFont="1" applyFill="1" applyAlignment="1">
      <alignment vertical="center"/>
    </xf>
    <xf numFmtId="0" fontId="13" fillId="3" borderId="20" xfId="0" applyFont="1" applyFill="1" applyBorder="1" applyAlignment="1">
      <alignment horizontal="center" vertical="center" wrapText="1"/>
    </xf>
    <xf numFmtId="0" fontId="13" fillId="3" borderId="21" xfId="0" applyFont="1" applyFill="1" applyBorder="1" applyAlignment="1">
      <alignment horizontal="center" vertical="center" wrapText="1"/>
    </xf>
    <xf numFmtId="0" fontId="13" fillId="3" borderId="60" xfId="0" applyFont="1" applyFill="1" applyBorder="1" applyAlignment="1">
      <alignment horizontal="center" vertical="center" wrapText="1"/>
    </xf>
    <xf numFmtId="0" fontId="13" fillId="3" borderId="61"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28" xfId="0" applyFont="1" applyFill="1" applyBorder="1" applyAlignment="1">
      <alignment horizontal="center" vertical="center" wrapText="1"/>
    </xf>
    <xf numFmtId="0" fontId="21" fillId="0" borderId="62" xfId="0" applyFont="1" applyBorder="1" applyAlignment="1">
      <alignment horizontal="center" vertical="center" wrapText="1"/>
    </xf>
    <xf numFmtId="0" fontId="21" fillId="0" borderId="29" xfId="0" applyFont="1" applyBorder="1" applyAlignment="1">
      <alignment horizontal="justify" vertical="center"/>
    </xf>
    <xf numFmtId="0" fontId="21" fillId="0" borderId="29" xfId="0" applyFont="1" applyBorder="1" applyAlignment="1">
      <alignment horizontal="center" vertical="center"/>
    </xf>
    <xf numFmtId="0" fontId="21" fillId="0" borderId="16" xfId="0" applyFont="1" applyBorder="1" applyAlignment="1">
      <alignment horizontal="center" vertical="center"/>
    </xf>
    <xf numFmtId="41" fontId="21" fillId="0" borderId="63" xfId="11" applyFont="1" applyFill="1" applyBorder="1" applyAlignment="1">
      <alignment horizontal="center" vertical="center"/>
    </xf>
    <xf numFmtId="39" fontId="22" fillId="0" borderId="0" xfId="3" applyFont="1" applyAlignment="1">
      <alignment horizontal="left"/>
    </xf>
    <xf numFmtId="0" fontId="23" fillId="0" borderId="0" xfId="0" applyFont="1" applyAlignment="1">
      <alignment vertical="center"/>
    </xf>
    <xf numFmtId="0" fontId="0" fillId="0" borderId="0" xfId="0" applyAlignment="1">
      <alignment vertical="center"/>
    </xf>
    <xf numFmtId="43" fontId="11" fillId="0" borderId="0" xfId="16" applyFont="1" applyBorder="1" applyAlignment="1">
      <alignment vertical="center"/>
    </xf>
    <xf numFmtId="0" fontId="24" fillId="0" borderId="0" xfId="0" applyFont="1" applyAlignment="1">
      <alignment vertical="center"/>
    </xf>
    <xf numFmtId="43" fontId="11" fillId="0" borderId="0" xfId="16" applyFont="1" applyAlignment="1">
      <alignment vertical="center"/>
    </xf>
    <xf numFmtId="0" fontId="8" fillId="0" borderId="0" xfId="0" applyFont="1" applyAlignment="1">
      <alignment horizontal="left" vertical="center"/>
    </xf>
    <xf numFmtId="0" fontId="17" fillId="0" borderId="0" xfId="0" applyFont="1" applyAlignment="1">
      <alignment vertical="center"/>
    </xf>
    <xf numFmtId="43" fontId="17" fillId="0" borderId="0" xfId="16" applyFont="1" applyAlignment="1">
      <alignment vertical="center"/>
    </xf>
    <xf numFmtId="42" fontId="17" fillId="0" borderId="0" xfId="1" applyFont="1" applyAlignment="1">
      <alignment vertical="center"/>
    </xf>
    <xf numFmtId="0" fontId="4" fillId="0" borderId="0" xfId="0" applyFont="1" applyAlignment="1">
      <alignment horizontal="left" vertical="center"/>
    </xf>
    <xf numFmtId="2" fontId="21" fillId="0" borderId="29" xfId="0" applyNumberFormat="1" applyFont="1" applyBorder="1" applyAlignment="1">
      <alignment horizontal="center" vertical="center"/>
    </xf>
    <xf numFmtId="0" fontId="21" fillId="0" borderId="52" xfId="0" applyFont="1" applyBorder="1" applyAlignment="1">
      <alignment horizontal="center" vertical="center" wrapText="1"/>
    </xf>
    <xf numFmtId="0" fontId="21" fillId="0" borderId="53" xfId="0" applyFont="1" applyBorder="1" applyAlignment="1">
      <alignment horizontal="justify" vertical="center"/>
    </xf>
    <xf numFmtId="0" fontId="21" fillId="0" borderId="53" xfId="0" applyFont="1" applyBorder="1" applyAlignment="1">
      <alignment horizontal="center" vertical="center"/>
    </xf>
    <xf numFmtId="2" fontId="21" fillId="0" borderId="53" xfId="0" applyNumberFormat="1" applyFont="1" applyBorder="1" applyAlignment="1">
      <alignment horizontal="center" vertical="center"/>
    </xf>
    <xf numFmtId="0" fontId="21" fillId="0" borderId="65" xfId="0" applyFont="1" applyBorder="1" applyAlignment="1">
      <alignment horizontal="center" vertical="center"/>
    </xf>
    <xf numFmtId="41" fontId="21" fillId="0" borderId="64" xfId="11" applyFont="1" applyFill="1" applyBorder="1" applyAlignment="1">
      <alignment horizontal="center" vertical="center"/>
    </xf>
    <xf numFmtId="42" fontId="5" fillId="0" borderId="25" xfId="5" applyNumberFormat="1" applyFont="1" applyBorder="1" applyAlignment="1">
      <alignment horizontal="right" vertical="center" wrapText="1"/>
    </xf>
    <xf numFmtId="42" fontId="6" fillId="3" borderId="29" xfId="3" applyNumberFormat="1" applyFont="1" applyFill="1" applyBorder="1" applyAlignment="1">
      <alignment vertical="center" wrapText="1"/>
    </xf>
    <xf numFmtId="42" fontId="4" fillId="3" borderId="25" xfId="0" applyNumberFormat="1" applyFont="1" applyFill="1" applyBorder="1" applyAlignment="1">
      <alignment vertical="center" wrapText="1"/>
    </xf>
    <xf numFmtId="0" fontId="11" fillId="0" borderId="0" xfId="8"/>
    <xf numFmtId="0" fontId="25" fillId="0" borderId="66" xfId="8" applyFont="1" applyBorder="1"/>
    <xf numFmtId="0" fontId="25" fillId="0" borderId="67" xfId="8" applyFont="1" applyBorder="1"/>
    <xf numFmtId="0" fontId="25" fillId="0" borderId="68" xfId="8" applyFont="1" applyBorder="1"/>
    <xf numFmtId="0" fontId="26" fillId="0" borderId="0" xfId="8" applyFont="1"/>
    <xf numFmtId="0" fontId="27" fillId="0" borderId="0" xfId="17" applyFont="1"/>
    <xf numFmtId="0" fontId="25" fillId="0" borderId="24" xfId="8" applyFont="1" applyBorder="1" applyAlignment="1">
      <alignment vertical="center"/>
    </xf>
    <xf numFmtId="0" fontId="25" fillId="0" borderId="0" xfId="17" applyFont="1"/>
    <xf numFmtId="0" fontId="28" fillId="0" borderId="0" xfId="17" applyFont="1"/>
    <xf numFmtId="0" fontId="28" fillId="0" borderId="71" xfId="17" applyFont="1" applyBorder="1" applyAlignment="1">
      <alignment horizontal="center"/>
    </xf>
    <xf numFmtId="0" fontId="28" fillId="0" borderId="71" xfId="17" quotePrefix="1" applyFont="1" applyBorder="1" applyAlignment="1">
      <alignment horizontal="center"/>
    </xf>
    <xf numFmtId="0" fontId="28" fillId="0" borderId="68" xfId="17" applyFont="1" applyBorder="1" applyAlignment="1">
      <alignment horizontal="center"/>
    </xf>
    <xf numFmtId="3" fontId="28" fillId="0" borderId="25" xfId="17" applyNumberFormat="1" applyFont="1" applyBorder="1" applyAlignment="1">
      <alignment horizontal="center" vertical="center"/>
    </xf>
    <xf numFmtId="164" fontId="28" fillId="0" borderId="25" xfId="18" applyFont="1" applyBorder="1" applyAlignment="1">
      <alignment horizontal="center" vertical="center"/>
    </xf>
    <xf numFmtId="2" fontId="28" fillId="0" borderId="25" xfId="18" applyNumberFormat="1" applyFont="1" applyBorder="1" applyAlignment="1">
      <alignment horizontal="center" vertical="center"/>
    </xf>
    <xf numFmtId="164" fontId="28" fillId="0" borderId="25" xfId="18" applyFont="1" applyBorder="1"/>
    <xf numFmtId="3" fontId="28" fillId="0" borderId="25" xfId="17" applyNumberFormat="1" applyFont="1" applyBorder="1" applyAlignment="1">
      <alignment horizontal="center"/>
    </xf>
    <xf numFmtId="2" fontId="28" fillId="0" borderId="25" xfId="17" applyNumberFormat="1" applyFont="1" applyBorder="1" applyAlignment="1">
      <alignment horizontal="center" vertical="center"/>
    </xf>
    <xf numFmtId="0" fontId="25" fillId="0" borderId="0" xfId="17" applyFont="1" applyAlignment="1">
      <alignment horizontal="center"/>
    </xf>
    <xf numFmtId="4" fontId="28" fillId="0" borderId="72" xfId="17" applyNumberFormat="1" applyFont="1" applyBorder="1"/>
    <xf numFmtId="42" fontId="28" fillId="0" borderId="25" xfId="1" applyFont="1" applyBorder="1"/>
    <xf numFmtId="4" fontId="28" fillId="0" borderId="25" xfId="17" applyNumberFormat="1" applyFont="1" applyBorder="1"/>
    <xf numFmtId="4" fontId="28" fillId="0" borderId="28" xfId="17" applyNumberFormat="1" applyFont="1" applyBorder="1"/>
    <xf numFmtId="3" fontId="28" fillId="0" borderId="29" xfId="17" applyNumberFormat="1" applyFont="1" applyBorder="1" applyAlignment="1">
      <alignment horizontal="center"/>
    </xf>
    <xf numFmtId="3" fontId="28" fillId="0" borderId="29" xfId="17" applyNumberFormat="1" applyFont="1" applyBorder="1"/>
    <xf numFmtId="179" fontId="28" fillId="0" borderId="29" xfId="17" applyNumberFormat="1" applyFont="1" applyBorder="1"/>
    <xf numFmtId="4" fontId="28" fillId="0" borderId="63" xfId="17" applyNumberFormat="1" applyFont="1" applyBorder="1"/>
    <xf numFmtId="3" fontId="28" fillId="0" borderId="53" xfId="17" applyNumberFormat="1" applyFont="1" applyBorder="1" applyAlignment="1">
      <alignment horizontal="center"/>
    </xf>
    <xf numFmtId="3" fontId="28" fillId="0" borderId="53" xfId="17" applyNumberFormat="1" applyFont="1" applyBorder="1"/>
    <xf numFmtId="4" fontId="28" fillId="0" borderId="53" xfId="17" applyNumberFormat="1" applyFont="1" applyBorder="1"/>
    <xf numFmtId="4" fontId="28" fillId="0" borderId="64" xfId="17" applyNumberFormat="1" applyFont="1" applyBorder="1"/>
    <xf numFmtId="4" fontId="28" fillId="0" borderId="59" xfId="17" applyNumberFormat="1" applyFont="1" applyBorder="1"/>
    <xf numFmtId="0" fontId="25" fillId="0" borderId="49" xfId="17" applyFont="1" applyBorder="1"/>
    <xf numFmtId="0" fontId="28" fillId="0" borderId="49" xfId="17" applyFont="1" applyBorder="1"/>
    <xf numFmtId="0" fontId="28" fillId="0" borderId="66" xfId="17" applyFont="1" applyBorder="1"/>
    <xf numFmtId="0" fontId="28" fillId="0" borderId="67" xfId="17" applyFont="1" applyBorder="1"/>
    <xf numFmtId="0" fontId="28" fillId="0" borderId="21" xfId="17" applyFont="1" applyBorder="1"/>
    <xf numFmtId="180" fontId="28" fillId="0" borderId="25" xfId="17" applyNumberFormat="1" applyFont="1" applyBorder="1" applyAlignment="1">
      <alignment horizontal="center"/>
    </xf>
    <xf numFmtId="181" fontId="28" fillId="0" borderId="25" xfId="17" applyNumberFormat="1" applyFont="1" applyBorder="1" applyAlignment="1">
      <alignment horizontal="center"/>
    </xf>
    <xf numFmtId="4" fontId="28" fillId="0" borderId="25" xfId="17" applyNumberFormat="1" applyFont="1" applyBorder="1" applyAlignment="1">
      <alignment horizontal="center"/>
    </xf>
    <xf numFmtId="2" fontId="27" fillId="0" borderId="0" xfId="17" applyNumberFormat="1" applyFont="1"/>
    <xf numFmtId="0" fontId="28" fillId="0" borderId="25" xfId="17" applyFont="1" applyBorder="1"/>
    <xf numFmtId="181" fontId="28" fillId="0" borderId="25" xfId="17" applyNumberFormat="1" applyFont="1" applyBorder="1"/>
    <xf numFmtId="4" fontId="28" fillId="0" borderId="65" xfId="17" applyNumberFormat="1" applyFont="1" applyBorder="1"/>
    <xf numFmtId="3" fontId="28" fillId="0" borderId="64" xfId="17" applyNumberFormat="1" applyFont="1" applyBorder="1" applyAlignment="1">
      <alignment horizontal="center"/>
    </xf>
    <xf numFmtId="0" fontId="28" fillId="0" borderId="21" xfId="17" applyFont="1" applyBorder="1" applyAlignment="1">
      <alignment horizontal="center"/>
    </xf>
    <xf numFmtId="171" fontId="28" fillId="0" borderId="25" xfId="19" applyNumberFormat="1" applyFont="1" applyBorder="1"/>
    <xf numFmtId="9" fontId="28" fillId="0" borderId="25" xfId="20" applyFont="1" applyBorder="1" applyAlignment="1">
      <alignment horizontal="center"/>
    </xf>
    <xf numFmtId="3" fontId="28" fillId="0" borderId="25" xfId="17" applyNumberFormat="1" applyFont="1" applyBorder="1"/>
    <xf numFmtId="164" fontId="30" fillId="0" borderId="28" xfId="18" applyFont="1" applyBorder="1"/>
    <xf numFmtId="0" fontId="28" fillId="0" borderId="51" xfId="17" applyFont="1" applyBorder="1"/>
    <xf numFmtId="0" fontId="28" fillId="0" borderId="50" xfId="17" applyFont="1" applyBorder="1"/>
    <xf numFmtId="0" fontId="28" fillId="0" borderId="0" xfId="17" applyFont="1" applyAlignment="1">
      <alignment horizontal="center"/>
    </xf>
    <xf numFmtId="0" fontId="25" fillId="0" borderId="0" xfId="17" applyFont="1" applyAlignment="1">
      <alignment horizontal="centerContinuous"/>
    </xf>
    <xf numFmtId="0" fontId="28" fillId="0" borderId="0" xfId="17" applyFont="1" applyAlignment="1">
      <alignment horizontal="centerContinuous"/>
    </xf>
    <xf numFmtId="0" fontId="28" fillId="0" borderId="0" xfId="8" applyFont="1"/>
    <xf numFmtId="0" fontId="17" fillId="0" borderId="0" xfId="8" applyFont="1" applyAlignment="1">
      <alignment horizontal="center"/>
    </xf>
    <xf numFmtId="3" fontId="28" fillId="0" borderId="0" xfId="8" applyNumberFormat="1" applyFont="1" applyAlignment="1">
      <alignment horizontal="right"/>
    </xf>
    <xf numFmtId="4" fontId="28" fillId="0" borderId="0" xfId="8" applyNumberFormat="1" applyFont="1" applyAlignment="1">
      <alignment horizontal="right"/>
    </xf>
    <xf numFmtId="0" fontId="31" fillId="0" borderId="0" xfId="8" applyFont="1"/>
    <xf numFmtId="0" fontId="28" fillId="0" borderId="0" xfId="8" applyFont="1" applyAlignment="1">
      <alignment horizontal="center"/>
    </xf>
    <xf numFmtId="183" fontId="28" fillId="0" borderId="0" xfId="8" applyNumberFormat="1" applyFont="1" applyAlignment="1">
      <alignment horizontal="right"/>
    </xf>
    <xf numFmtId="39" fontId="6" fillId="0" borderId="0" xfId="3" applyFont="1" applyAlignment="1">
      <alignment horizontal="left"/>
    </xf>
    <xf numFmtId="0" fontId="11" fillId="0" borderId="0" xfId="22"/>
    <xf numFmtId="0" fontId="21" fillId="0" borderId="77" xfId="0" applyFont="1" applyBorder="1" applyAlignment="1">
      <alignment horizontal="justify" vertical="center"/>
    </xf>
    <xf numFmtId="0" fontId="21" fillId="0" borderId="77" xfId="0" applyFont="1" applyBorder="1" applyAlignment="1">
      <alignment horizontal="center" vertical="center"/>
    </xf>
    <xf numFmtId="2" fontId="21" fillId="0" borderId="77" xfId="0" applyNumberFormat="1" applyFont="1" applyBorder="1" applyAlignment="1">
      <alignment horizontal="center" vertical="center"/>
    </xf>
    <xf numFmtId="41" fontId="21" fillId="0" borderId="78" xfId="11" applyFont="1" applyFill="1" applyBorder="1" applyAlignment="1">
      <alignment horizontal="center" vertical="center"/>
    </xf>
    <xf numFmtId="0" fontId="21" fillId="0" borderId="25" xfId="0" applyFont="1" applyBorder="1" applyAlignment="1">
      <alignment horizontal="justify" vertical="center"/>
    </xf>
    <xf numFmtId="0" fontId="21" fillId="0" borderId="25" xfId="0" applyFont="1" applyBorder="1" applyAlignment="1">
      <alignment horizontal="center" vertical="center"/>
    </xf>
    <xf numFmtId="2" fontId="21" fillId="0" borderId="25" xfId="0" applyNumberFormat="1" applyFont="1" applyBorder="1" applyAlignment="1">
      <alignment horizontal="center" vertical="center"/>
    </xf>
    <xf numFmtId="41" fontId="21" fillId="0" borderId="28" xfId="11" applyFont="1" applyFill="1" applyBorder="1" applyAlignment="1">
      <alignment horizontal="center" vertical="center"/>
    </xf>
    <xf numFmtId="0" fontId="12" fillId="0" borderId="6" xfId="0" applyFont="1" applyBorder="1" applyAlignment="1" applyProtection="1">
      <alignment horizontal="center" vertical="center" wrapText="1"/>
      <protection hidden="1"/>
    </xf>
    <xf numFmtId="2" fontId="0" fillId="0" borderId="0" xfId="0" applyNumberFormat="1" applyAlignment="1">
      <alignment horizontal="center"/>
    </xf>
    <xf numFmtId="0" fontId="4" fillId="0" borderId="29" xfId="0" applyFont="1" applyBorder="1" applyAlignment="1">
      <alignment horizontal="center" vertical="center" wrapText="1"/>
    </xf>
    <xf numFmtId="2" fontId="12" fillId="0" borderId="29" xfId="0" applyNumberFormat="1" applyFont="1" applyBorder="1" applyAlignment="1" applyProtection="1">
      <alignment horizontal="center" vertical="center" wrapText="1"/>
      <protection hidden="1"/>
    </xf>
    <xf numFmtId="42" fontId="5" fillId="0" borderId="29" xfId="5" applyNumberFormat="1" applyFont="1" applyBorder="1" applyAlignment="1">
      <alignment horizontal="right" vertical="center" wrapText="1"/>
    </xf>
    <xf numFmtId="170" fontId="4" fillId="0" borderId="63" xfId="0" applyNumberFormat="1" applyFont="1" applyBorder="1" applyAlignment="1">
      <alignment horizontal="center" vertical="center" wrapText="1"/>
    </xf>
    <xf numFmtId="8" fontId="11" fillId="0" borderId="0" xfId="8" applyNumberFormat="1"/>
    <xf numFmtId="41" fontId="21" fillId="4" borderId="64" xfId="11" applyFont="1" applyFill="1" applyBorder="1" applyAlignment="1">
      <alignment horizontal="center" vertical="center"/>
    </xf>
    <xf numFmtId="0" fontId="33" fillId="0" borderId="0" xfId="0" applyFont="1"/>
    <xf numFmtId="0" fontId="34" fillId="5" borderId="0" xfId="23" applyFont="1" applyAlignment="1">
      <alignment horizontal="center"/>
    </xf>
    <xf numFmtId="0" fontId="33" fillId="0" borderId="0" xfId="0" applyFont="1" applyAlignment="1">
      <alignment horizontal="center"/>
    </xf>
    <xf numFmtId="170" fontId="6" fillId="3" borderId="28" xfId="3" applyNumberFormat="1" applyFont="1" applyFill="1" applyBorder="1" applyAlignment="1">
      <alignment vertical="center" wrapText="1"/>
    </xf>
    <xf numFmtId="170" fontId="4" fillId="3" borderId="28" xfId="0" applyNumberFormat="1" applyFont="1" applyFill="1" applyBorder="1" applyAlignment="1">
      <alignment vertical="center" wrapText="1"/>
    </xf>
    <xf numFmtId="0" fontId="12" fillId="0" borderId="74" xfId="0" applyFont="1" applyBorder="1" applyAlignment="1" applyProtection="1">
      <alignment horizontal="center" vertical="center" wrapText="1"/>
      <protection hidden="1"/>
    </xf>
    <xf numFmtId="170" fontId="4" fillId="0" borderId="64" xfId="0" applyNumberFormat="1" applyFont="1" applyBorder="1" applyAlignment="1">
      <alignment horizontal="center" vertical="center" wrapText="1"/>
    </xf>
    <xf numFmtId="0" fontId="35" fillId="0" borderId="79" xfId="0" applyFont="1" applyBorder="1" applyAlignment="1">
      <alignment horizontal="center" vertical="center" wrapText="1"/>
    </xf>
    <xf numFmtId="1" fontId="36" fillId="0" borderId="80" xfId="0" applyNumberFormat="1" applyFont="1" applyBorder="1" applyAlignment="1">
      <alignment horizontal="center" vertical="center" shrinkToFit="1"/>
    </xf>
    <xf numFmtId="42" fontId="36" fillId="0" borderId="80" xfId="1" applyFont="1" applyFill="1" applyBorder="1" applyAlignment="1">
      <alignment horizontal="center" vertical="center" shrinkToFit="1"/>
    </xf>
    <xf numFmtId="187" fontId="28" fillId="0" borderId="25" xfId="18" applyNumberFormat="1" applyFont="1" applyBorder="1"/>
    <xf numFmtId="0" fontId="28" fillId="0" borderId="25" xfId="20" applyNumberFormat="1" applyFont="1" applyBorder="1" applyAlignment="1">
      <alignment horizontal="center"/>
    </xf>
    <xf numFmtId="183" fontId="28" fillId="0" borderId="25" xfId="17" applyNumberFormat="1" applyFont="1" applyBorder="1"/>
    <xf numFmtId="164" fontId="28" fillId="0" borderId="25" xfId="18" applyFont="1" applyBorder="1" applyAlignment="1">
      <alignment vertical="center"/>
    </xf>
    <xf numFmtId="187" fontId="28" fillId="0" borderId="25" xfId="18" applyNumberFormat="1" applyFont="1" applyBorder="1" applyAlignment="1">
      <alignment vertical="center"/>
    </xf>
    <xf numFmtId="9" fontId="28" fillId="0" borderId="25" xfId="2" applyFont="1" applyBorder="1" applyAlignment="1">
      <alignment horizontal="center"/>
    </xf>
    <xf numFmtId="165" fontId="11" fillId="0" borderId="0" xfId="15" applyFont="1"/>
    <xf numFmtId="186" fontId="28" fillId="0" borderId="25" xfId="18" applyNumberFormat="1" applyFont="1" applyBorder="1" applyAlignment="1">
      <alignment horizontal="center" vertical="center"/>
    </xf>
    <xf numFmtId="165" fontId="4" fillId="0" borderId="0" xfId="15" applyFont="1"/>
    <xf numFmtId="188" fontId="30" fillId="0" borderId="28" xfId="18" applyNumberFormat="1" applyFont="1" applyBorder="1"/>
    <xf numFmtId="188" fontId="28" fillId="0" borderId="25" xfId="18" applyNumberFormat="1" applyFont="1" applyBorder="1"/>
    <xf numFmtId="0" fontId="4" fillId="0" borderId="29" xfId="0" applyFont="1" applyBorder="1" applyAlignment="1" applyProtection="1">
      <alignment vertical="center" wrapText="1"/>
      <protection hidden="1"/>
    </xf>
    <xf numFmtId="0" fontId="4" fillId="0" borderId="25" xfId="0" applyFont="1" applyBorder="1" applyAlignment="1" applyProtection="1">
      <alignment horizontal="justify" vertical="center" wrapText="1"/>
      <protection hidden="1"/>
    </xf>
    <xf numFmtId="0" fontId="5" fillId="0" borderId="25" xfId="9" applyNumberFormat="1" applyFont="1" applyBorder="1" applyAlignment="1" applyProtection="1">
      <alignment horizontal="left" vertical="center" wrapText="1"/>
      <protection hidden="1"/>
    </xf>
    <xf numFmtId="186" fontId="28" fillId="0" borderId="25" xfId="20" applyNumberFormat="1" applyFont="1" applyBorder="1" applyAlignment="1">
      <alignment horizontal="center"/>
    </xf>
    <xf numFmtId="3" fontId="28" fillId="0" borderId="72" xfId="17" applyNumberFormat="1" applyFont="1" applyBorder="1"/>
    <xf numFmtId="3" fontId="28" fillId="0" borderId="59" xfId="17" applyNumberFormat="1" applyFont="1" applyBorder="1"/>
    <xf numFmtId="189" fontId="21" fillId="0" borderId="29" xfId="0" applyNumberFormat="1" applyFont="1" applyBorder="1" applyAlignment="1">
      <alignment horizontal="center" vertical="center"/>
    </xf>
    <xf numFmtId="189" fontId="21" fillId="0" borderId="53" xfId="0" applyNumberFormat="1" applyFont="1" applyBorder="1" applyAlignment="1">
      <alignment horizontal="center" vertical="center"/>
    </xf>
    <xf numFmtId="42" fontId="28" fillId="0" borderId="29" xfId="1" applyFont="1" applyBorder="1"/>
    <xf numFmtId="4" fontId="28" fillId="0" borderId="29" xfId="17" applyNumberFormat="1" applyFont="1" applyBorder="1" applyAlignment="1">
      <alignment horizontal="center"/>
    </xf>
    <xf numFmtId="179" fontId="28" fillId="0" borderId="29" xfId="17" applyNumberFormat="1" applyFont="1" applyBorder="1" applyAlignment="1">
      <alignment horizontal="center"/>
    </xf>
    <xf numFmtId="42" fontId="28" fillId="0" borderId="25" xfId="1" applyFont="1" applyBorder="1" applyAlignment="1">
      <alignment vertical="center"/>
    </xf>
    <xf numFmtId="4" fontId="28" fillId="0" borderId="25" xfId="17" applyNumberFormat="1" applyFont="1" applyBorder="1" applyAlignment="1">
      <alignment vertical="center"/>
    </xf>
    <xf numFmtId="4" fontId="28" fillId="0" borderId="28" xfId="17" applyNumberFormat="1" applyFont="1" applyBorder="1" applyAlignment="1">
      <alignment vertical="center"/>
    </xf>
    <xf numFmtId="190" fontId="28" fillId="0" borderId="25" xfId="17" applyNumberFormat="1" applyFont="1" applyBorder="1" applyAlignment="1">
      <alignment horizontal="center"/>
    </xf>
    <xf numFmtId="0" fontId="4" fillId="0" borderId="53" xfId="0" applyFont="1" applyBorder="1" applyAlignment="1" applyProtection="1">
      <alignment horizontal="justify" vertical="center" wrapText="1"/>
      <protection hidden="1"/>
    </xf>
    <xf numFmtId="191" fontId="21" fillId="0" borderId="63" xfId="11" applyNumberFormat="1" applyFont="1" applyFill="1" applyBorder="1" applyAlignment="1">
      <alignment horizontal="center" vertical="center"/>
    </xf>
    <xf numFmtId="191" fontId="21" fillId="4" borderId="64" xfId="11" applyNumberFormat="1" applyFont="1" applyFill="1" applyBorder="1" applyAlignment="1">
      <alignment horizontal="center" vertical="center"/>
    </xf>
    <xf numFmtId="0" fontId="21" fillId="0" borderId="82" xfId="0" applyFont="1" applyBorder="1" applyAlignment="1">
      <alignment horizontal="center" vertical="center" wrapText="1"/>
    </xf>
    <xf numFmtId="0" fontId="21" fillId="0" borderId="83" xfId="0" applyFont="1" applyBorder="1" applyAlignment="1">
      <alignment horizontal="justify" vertical="center"/>
    </xf>
    <xf numFmtId="0" fontId="21" fillId="0" borderId="83" xfId="0" applyFont="1" applyBorder="1" applyAlignment="1">
      <alignment horizontal="center" vertical="center"/>
    </xf>
    <xf numFmtId="2" fontId="21" fillId="0" borderId="83" xfId="0" applyNumberFormat="1" applyFont="1" applyBorder="1" applyAlignment="1">
      <alignment horizontal="center" vertical="center"/>
    </xf>
    <xf numFmtId="191" fontId="21" fillId="4" borderId="84" xfId="11" applyNumberFormat="1" applyFont="1" applyFill="1" applyBorder="1" applyAlignment="1">
      <alignment horizontal="center" vertical="center"/>
    </xf>
    <xf numFmtId="0" fontId="1" fillId="0" borderId="0" xfId="32"/>
    <xf numFmtId="0" fontId="25" fillId="0" borderId="66" xfId="32" applyFont="1" applyBorder="1"/>
    <xf numFmtId="0" fontId="25" fillId="0" borderId="67" xfId="32" applyFont="1" applyBorder="1"/>
    <xf numFmtId="0" fontId="25" fillId="0" borderId="68" xfId="32" applyFont="1" applyBorder="1"/>
    <xf numFmtId="0" fontId="26" fillId="0" borderId="0" xfId="32" applyFont="1"/>
    <xf numFmtId="0" fontId="25" fillId="0" borderId="24" xfId="32" applyFont="1" applyBorder="1" applyAlignment="1">
      <alignment vertical="center"/>
    </xf>
    <xf numFmtId="164" fontId="28" fillId="0" borderId="25" xfId="33" applyFont="1" applyBorder="1" applyAlignment="1">
      <alignment horizontal="center" vertical="center"/>
    </xf>
    <xf numFmtId="2" fontId="28" fillId="0" borderId="25" xfId="33" applyNumberFormat="1" applyFont="1" applyBorder="1" applyAlignment="1">
      <alignment horizontal="center" vertical="center"/>
    </xf>
    <xf numFmtId="42" fontId="28" fillId="0" borderId="25" xfId="34" applyFont="1" applyBorder="1"/>
    <xf numFmtId="164" fontId="30" fillId="0" borderId="28" xfId="33" applyFont="1" applyBorder="1"/>
    <xf numFmtId="0" fontId="28" fillId="0" borderId="0" xfId="32" applyFont="1"/>
    <xf numFmtId="0" fontId="17" fillId="0" borderId="0" xfId="32" applyFont="1" applyAlignment="1">
      <alignment horizontal="center"/>
    </xf>
    <xf numFmtId="3" fontId="28" fillId="0" borderId="0" xfId="32" applyNumberFormat="1" applyFont="1" applyAlignment="1">
      <alignment horizontal="right"/>
    </xf>
    <xf numFmtId="4" fontId="28" fillId="0" borderId="0" xfId="32" applyNumberFormat="1" applyFont="1" applyAlignment="1">
      <alignment horizontal="right"/>
    </xf>
    <xf numFmtId="0" fontId="31" fillId="0" borderId="0" xfId="32" applyFont="1"/>
    <xf numFmtId="164" fontId="28" fillId="0" borderId="28" xfId="33" applyFont="1" applyBorder="1"/>
    <xf numFmtId="164" fontId="28" fillId="0" borderId="53" xfId="33" applyFont="1" applyBorder="1"/>
    <xf numFmtId="2" fontId="28" fillId="0" borderId="53" xfId="17" applyNumberFormat="1" applyFont="1" applyBorder="1" applyAlignment="1">
      <alignment horizontal="center" vertical="center"/>
    </xf>
    <xf numFmtId="164" fontId="28" fillId="0" borderId="64" xfId="33" applyFont="1" applyBorder="1"/>
    <xf numFmtId="192" fontId="4" fillId="0" borderId="0" xfId="16" applyNumberFormat="1" applyFont="1"/>
    <xf numFmtId="0" fontId="5" fillId="2" borderId="1" xfId="0" applyFont="1" applyFill="1" applyBorder="1" applyAlignment="1">
      <alignment horizontal="left" vertical="center"/>
    </xf>
    <xf numFmtId="0" fontId="5" fillId="0" borderId="0" xfId="6" applyFont="1" applyAlignment="1">
      <alignment horizontal="center" vertical="center"/>
    </xf>
    <xf numFmtId="0" fontId="6" fillId="0" borderId="0" xfId="6" applyFont="1" applyAlignment="1">
      <alignment horizontal="center" vertical="center" wrapText="1"/>
    </xf>
    <xf numFmtId="0" fontId="8" fillId="0" borderId="0" xfId="0" applyFont="1" applyAlignment="1">
      <alignment horizontal="center"/>
    </xf>
    <xf numFmtId="0" fontId="8" fillId="3" borderId="20" xfId="0" applyFont="1" applyFill="1" applyBorder="1" applyAlignment="1">
      <alignment horizontal="center" vertical="center" wrapText="1"/>
    </xf>
    <xf numFmtId="0" fontId="8" fillId="3" borderId="24" xfId="0" applyFont="1" applyFill="1" applyBorder="1" applyAlignment="1">
      <alignment horizontal="center" vertical="center" wrapText="1"/>
    </xf>
    <xf numFmtId="39" fontId="6" fillId="3" borderId="21" xfId="3" applyFont="1" applyFill="1" applyBorder="1" applyAlignment="1">
      <alignment horizontal="center" vertical="center" wrapText="1"/>
    </xf>
    <xf numFmtId="39" fontId="6" fillId="3" borderId="25" xfId="3" applyFont="1" applyFill="1" applyBorder="1" applyAlignment="1">
      <alignment horizontal="center" vertical="center" wrapText="1"/>
    </xf>
    <xf numFmtId="175" fontId="16" fillId="2" borderId="3" xfId="0" applyNumberFormat="1" applyFont="1" applyFill="1" applyBorder="1" applyAlignment="1">
      <alignment horizontal="center"/>
    </xf>
    <xf numFmtId="175" fontId="16" fillId="2" borderId="2" xfId="0" applyNumberFormat="1" applyFont="1" applyFill="1" applyBorder="1" applyAlignment="1">
      <alignment horizontal="center"/>
    </xf>
    <xf numFmtId="0" fontId="6" fillId="0" borderId="47" xfId="6" applyFont="1" applyBorder="1" applyAlignment="1">
      <alignment horizontal="center"/>
    </xf>
    <xf numFmtId="175" fontId="16" fillId="2" borderId="0" xfId="0" applyNumberFormat="1" applyFont="1" applyFill="1" applyAlignment="1">
      <alignment horizontal="center"/>
    </xf>
    <xf numFmtId="175" fontId="16" fillId="2" borderId="7" xfId="0" applyNumberFormat="1" applyFont="1" applyFill="1" applyBorder="1" applyAlignment="1">
      <alignment horizontal="center"/>
    </xf>
    <xf numFmtId="178" fontId="16" fillId="4" borderId="0" xfId="0" applyNumberFormat="1" applyFont="1" applyFill="1" applyAlignment="1">
      <alignment horizontal="center"/>
    </xf>
    <xf numFmtId="178" fontId="16" fillId="4" borderId="7" xfId="0" applyNumberFormat="1" applyFont="1" applyFill="1" applyBorder="1" applyAlignment="1">
      <alignment horizontal="center"/>
    </xf>
    <xf numFmtId="178" fontId="16" fillId="4" borderId="49" xfId="0" applyNumberFormat="1" applyFont="1" applyFill="1" applyBorder="1" applyAlignment="1">
      <alignment horizontal="center"/>
    </xf>
    <xf numFmtId="178" fontId="16" fillId="4" borderId="50" xfId="0" applyNumberFormat="1" applyFont="1" applyFill="1" applyBorder="1" applyAlignment="1">
      <alignment horizontal="center"/>
    </xf>
    <xf numFmtId="165" fontId="16" fillId="2" borderId="0" xfId="15" applyFont="1" applyFill="1" applyBorder="1" applyAlignment="1">
      <alignment horizontal="center"/>
    </xf>
    <xf numFmtId="165" fontId="16" fillId="2" borderId="7" xfId="15" applyFont="1" applyFill="1" applyBorder="1" applyAlignment="1">
      <alignment horizontal="center"/>
    </xf>
    <xf numFmtId="165" fontId="16" fillId="4" borderId="0" xfId="15" applyFont="1" applyFill="1" applyBorder="1" applyAlignment="1">
      <alignment horizontal="center"/>
    </xf>
    <xf numFmtId="165" fontId="16" fillId="4" borderId="7" xfId="15" applyFont="1" applyFill="1" applyBorder="1" applyAlignment="1">
      <alignment horizontal="center"/>
    </xf>
    <xf numFmtId="0" fontId="6" fillId="3" borderId="22" xfId="0" applyFont="1" applyFill="1" applyBorder="1" applyAlignment="1">
      <alignment horizontal="center" vertical="center"/>
    </xf>
    <xf numFmtId="0" fontId="6" fillId="3" borderId="26" xfId="0" applyFont="1" applyFill="1" applyBorder="1" applyAlignment="1">
      <alignment horizontal="center" vertical="center"/>
    </xf>
    <xf numFmtId="0" fontId="8" fillId="3" borderId="23"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4" fillId="0" borderId="36" xfId="0" applyFont="1" applyBorder="1" applyAlignment="1">
      <alignment horizontal="right" vertical="center" wrapText="1"/>
    </xf>
    <xf numFmtId="0" fontId="4" fillId="0" borderId="37" xfId="0" applyFont="1" applyBorder="1" applyAlignment="1">
      <alignment horizontal="right" vertical="center" wrapText="1"/>
    </xf>
    <xf numFmtId="0" fontId="15" fillId="3" borderId="58" xfId="0" applyFont="1" applyFill="1" applyBorder="1" applyAlignment="1">
      <alignment horizontal="center"/>
    </xf>
    <xf numFmtId="0" fontId="15" fillId="3" borderId="22" xfId="0" applyFont="1" applyFill="1" applyBorder="1" applyAlignment="1">
      <alignment horizontal="center"/>
    </xf>
    <xf numFmtId="0" fontId="15" fillId="3" borderId="23" xfId="0" applyFont="1" applyFill="1" applyBorder="1" applyAlignment="1">
      <alignment horizontal="center"/>
    </xf>
    <xf numFmtId="0" fontId="8" fillId="0" borderId="41" xfId="0" applyFont="1" applyBorder="1" applyAlignment="1">
      <alignment horizontal="right" vertical="center" wrapText="1"/>
    </xf>
    <xf numFmtId="0" fontId="8" fillId="0" borderId="43" xfId="0" applyFont="1" applyBorder="1" applyAlignment="1">
      <alignment horizontal="right" vertical="center" wrapText="1"/>
    </xf>
    <xf numFmtId="0" fontId="8" fillId="0" borderId="30" xfId="0" applyFont="1" applyBorder="1" applyAlignment="1">
      <alignment horizontal="right" vertical="center" wrapText="1"/>
    </xf>
    <xf numFmtId="0" fontId="8" fillId="0" borderId="32" xfId="0" applyFont="1" applyBorder="1" applyAlignment="1">
      <alignment horizontal="righ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5" fillId="2" borderId="1" xfId="0" applyFont="1" applyFill="1" applyBorder="1" applyAlignment="1">
      <alignment horizontal="left" vertical="center"/>
    </xf>
    <xf numFmtId="0" fontId="5" fillId="2" borderId="4"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5" fillId="2" borderId="10" xfId="0" applyFont="1" applyFill="1" applyBorder="1" applyAlignment="1">
      <alignment horizontal="left" vertical="center"/>
    </xf>
    <xf numFmtId="0" fontId="5" fillId="2" borderId="11" xfId="0" applyFont="1" applyFill="1" applyBorder="1" applyAlignment="1">
      <alignment horizontal="left" vertical="center"/>
    </xf>
    <xf numFmtId="174" fontId="5" fillId="0" borderId="5" xfId="0" applyNumberFormat="1" applyFont="1" applyBorder="1" applyAlignment="1">
      <alignment horizontal="center" vertical="center"/>
    </xf>
    <xf numFmtId="174" fontId="5" fillId="0" borderId="2" xfId="0" applyNumberFormat="1" applyFont="1" applyBorder="1" applyAlignment="1">
      <alignment horizontal="center" vertical="center"/>
    </xf>
    <xf numFmtId="174" fontId="5" fillId="0" borderId="9" xfId="0" applyNumberFormat="1" applyFont="1" applyBorder="1" applyAlignment="1">
      <alignment horizontal="center" vertical="center"/>
    </xf>
    <xf numFmtId="174" fontId="5" fillId="0" borderId="7" xfId="0" applyNumberFormat="1" applyFont="1" applyBorder="1" applyAlignment="1">
      <alignment horizontal="center" vertical="center"/>
    </xf>
    <xf numFmtId="174" fontId="5" fillId="0" borderId="12" xfId="0" applyNumberFormat="1" applyFont="1" applyBorder="1" applyAlignment="1">
      <alignment horizontal="center" vertical="center"/>
    </xf>
    <xf numFmtId="174" fontId="5" fillId="0" borderId="13" xfId="0" applyNumberFormat="1" applyFont="1" applyBorder="1" applyAlignment="1">
      <alignment horizontal="center" vertical="center"/>
    </xf>
    <xf numFmtId="0" fontId="5" fillId="2" borderId="14" xfId="0" applyFont="1" applyFill="1" applyBorder="1" applyAlignment="1">
      <alignment horizontal="left" vertical="center"/>
    </xf>
    <xf numFmtId="0" fontId="5" fillId="2" borderId="15" xfId="0" applyFont="1" applyFill="1" applyBorder="1" applyAlignment="1">
      <alignment horizontal="left" vertical="center"/>
    </xf>
    <xf numFmtId="174" fontId="5" fillId="0" borderId="16" xfId="0" applyNumberFormat="1" applyFont="1" applyBorder="1" applyAlignment="1">
      <alignment horizontal="center" vertical="center"/>
    </xf>
    <xf numFmtId="174" fontId="5" fillId="0" borderId="17" xfId="0" applyNumberFormat="1" applyFont="1" applyBorder="1" applyAlignment="1">
      <alignment horizontal="center" vertical="center"/>
    </xf>
    <xf numFmtId="0" fontId="4" fillId="0" borderId="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165" fontId="5" fillId="0" borderId="16" xfId="15" applyFont="1" applyBorder="1" applyAlignment="1">
      <alignment horizontal="center" vertical="center" wrapText="1"/>
    </xf>
    <xf numFmtId="165" fontId="5" fillId="0" borderId="17" xfId="15" applyFont="1" applyBorder="1" applyAlignment="1">
      <alignment horizontal="center" vertical="center" wrapText="1"/>
    </xf>
    <xf numFmtId="165" fontId="5" fillId="0" borderId="12" xfId="15" applyFont="1" applyBorder="1" applyAlignment="1">
      <alignment horizontal="center" vertical="center" wrapText="1"/>
    </xf>
    <xf numFmtId="165" fontId="5" fillId="0" borderId="13" xfId="15" applyFont="1" applyBorder="1" applyAlignment="1">
      <alignment horizontal="center" vertical="center" wrapText="1"/>
    </xf>
    <xf numFmtId="166" fontId="6" fillId="0" borderId="18" xfId="2" applyNumberFormat="1" applyFont="1" applyFill="1" applyBorder="1" applyAlignment="1">
      <alignment horizontal="center" vertical="center"/>
    </xf>
    <xf numFmtId="166" fontId="6" fillId="0" borderId="19" xfId="2" applyNumberFormat="1" applyFont="1" applyFill="1" applyBorder="1" applyAlignment="1">
      <alignment horizontal="center" vertical="center"/>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5" fillId="2" borderId="48" xfId="0" applyFont="1" applyFill="1" applyBorder="1" applyAlignment="1">
      <alignment horizontal="left" vertical="center" wrapText="1"/>
    </xf>
    <xf numFmtId="0" fontId="5" fillId="2" borderId="51" xfId="0" applyFont="1" applyFill="1" applyBorder="1" applyAlignment="1">
      <alignment horizontal="left" vertical="center" wrapText="1"/>
    </xf>
    <xf numFmtId="10" fontId="5" fillId="0" borderId="16" xfId="2" applyNumberFormat="1" applyFont="1" applyFill="1" applyBorder="1" applyAlignment="1">
      <alignment horizontal="center" vertical="center" wrapText="1"/>
    </xf>
    <xf numFmtId="10" fontId="5" fillId="0" borderId="17" xfId="2" applyNumberFormat="1" applyFont="1" applyFill="1" applyBorder="1" applyAlignment="1">
      <alignment horizontal="center" vertical="center" wrapText="1"/>
    </xf>
    <xf numFmtId="10" fontId="5" fillId="0" borderId="57" xfId="2" applyNumberFormat="1" applyFont="1" applyFill="1" applyBorder="1" applyAlignment="1">
      <alignment horizontal="center" vertical="center" wrapText="1"/>
    </xf>
    <xf numFmtId="10" fontId="5" fillId="0" borderId="50" xfId="2" applyNumberFormat="1" applyFont="1" applyFill="1" applyBorder="1" applyAlignment="1">
      <alignment horizontal="center" vertical="center" wrapText="1"/>
    </xf>
    <xf numFmtId="0" fontId="4" fillId="0" borderId="7" xfId="0" applyFont="1" applyBorder="1" applyAlignment="1">
      <alignment horizontal="center" vertical="center" wrapText="1"/>
    </xf>
    <xf numFmtId="0" fontId="5" fillId="2" borderId="24" xfId="0" applyFont="1" applyFill="1" applyBorder="1" applyAlignment="1">
      <alignment horizontal="left" vertical="center" wrapText="1"/>
    </xf>
    <xf numFmtId="0" fontId="5" fillId="2" borderId="25" xfId="0" applyFont="1" applyFill="1" applyBorder="1" applyAlignment="1">
      <alignment horizontal="left" vertical="center" wrapText="1"/>
    </xf>
    <xf numFmtId="10" fontId="5" fillId="0" borderId="25" xfId="2" applyNumberFormat="1" applyFont="1" applyFill="1" applyBorder="1" applyAlignment="1">
      <alignment horizontal="center" vertical="center" wrapText="1"/>
    </xf>
    <xf numFmtId="10" fontId="5" fillId="0" borderId="28" xfId="2" applyNumberFormat="1" applyFont="1" applyFill="1" applyBorder="1" applyAlignment="1">
      <alignment horizontal="center" vertical="center" wrapText="1"/>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5" fillId="0" borderId="0" xfId="0" applyFont="1" applyAlignment="1">
      <alignment horizontal="center" vertical="center" wrapText="1"/>
    </xf>
    <xf numFmtId="0" fontId="5" fillId="0" borderId="7" xfId="0" applyFont="1" applyBorder="1" applyAlignment="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4" fillId="0" borderId="49" xfId="0" applyFont="1" applyBorder="1" applyAlignment="1">
      <alignment horizontal="center" vertical="center"/>
    </xf>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4" fillId="0" borderId="48" xfId="0" applyFont="1" applyBorder="1" applyAlignment="1">
      <alignment horizontal="center" wrapText="1"/>
    </xf>
    <xf numFmtId="0" fontId="4" fillId="0" borderId="50" xfId="0" applyFont="1" applyBorder="1" applyAlignment="1">
      <alignment horizontal="center" wrapText="1"/>
    </xf>
    <xf numFmtId="39" fontId="6" fillId="3" borderId="61" xfId="3" applyFont="1" applyFill="1" applyBorder="1" applyAlignment="1">
      <alignment horizontal="center" vertical="center" wrapText="1"/>
    </xf>
    <xf numFmtId="39" fontId="6" fillId="3" borderId="28" xfId="3" applyFont="1" applyFill="1" applyBorder="1" applyAlignment="1">
      <alignment horizontal="center" vertical="center" wrapText="1"/>
    </xf>
    <xf numFmtId="0" fontId="4" fillId="0" borderId="2" xfId="0" applyFont="1" applyBorder="1" applyAlignment="1">
      <alignment horizontal="center" vertical="center"/>
    </xf>
    <xf numFmtId="0" fontId="4" fillId="0" borderId="0" xfId="0" applyFont="1" applyAlignment="1">
      <alignment horizontal="justify" vertical="center" wrapText="1"/>
    </xf>
    <xf numFmtId="0" fontId="4" fillId="0" borderId="7" xfId="0" applyFont="1" applyBorder="1" applyAlignment="1">
      <alignment horizontal="justify" vertical="center" wrapText="1"/>
    </xf>
    <xf numFmtId="0" fontId="5" fillId="2" borderId="48" xfId="0" applyFont="1" applyFill="1" applyBorder="1" applyAlignment="1">
      <alignment horizontal="left" vertical="center"/>
    </xf>
    <xf numFmtId="0" fontId="5" fillId="0" borderId="0" xfId="0" applyFont="1" applyAlignment="1">
      <alignment horizontal="left" vertical="center" wrapText="1"/>
    </xf>
    <xf numFmtId="0" fontId="5" fillId="0" borderId="7" xfId="0" applyFont="1" applyBorder="1" applyAlignment="1">
      <alignment horizontal="left" vertical="center" wrapText="1"/>
    </xf>
    <xf numFmtId="0" fontId="5" fillId="0" borderId="49" xfId="0" applyFont="1" applyBorder="1" applyAlignment="1">
      <alignment horizontal="left" vertical="center" wrapText="1"/>
    </xf>
    <xf numFmtId="0" fontId="5" fillId="0" borderId="50" xfId="0" applyFont="1" applyBorder="1" applyAlignment="1">
      <alignment horizontal="left" vertical="center" wrapText="1"/>
    </xf>
    <xf numFmtId="0" fontId="6" fillId="0" borderId="0" xfId="0" applyFont="1" applyAlignment="1">
      <alignment horizontal="center" vertical="center"/>
    </xf>
    <xf numFmtId="0" fontId="8" fillId="0" borderId="18" xfId="0" applyFont="1" applyBorder="1" applyAlignment="1" applyProtection="1">
      <alignment horizontal="center" vertical="center" wrapText="1"/>
      <protection locked="0"/>
    </xf>
    <xf numFmtId="0" fontId="8" fillId="0" borderId="54" xfId="0" applyFont="1" applyBorder="1" applyAlignment="1" applyProtection="1">
      <alignment horizontal="center" vertical="center" wrapText="1"/>
      <protection locked="0"/>
    </xf>
    <xf numFmtId="0" fontId="8" fillId="0" borderId="19" xfId="0" applyFont="1" applyBorder="1" applyAlignment="1" applyProtection="1">
      <alignment horizontal="center" vertical="center" wrapText="1"/>
      <protection locked="0"/>
    </xf>
    <xf numFmtId="0" fontId="6" fillId="3" borderId="6" xfId="0" quotePrefix="1" applyFont="1" applyFill="1" applyBorder="1" applyAlignment="1" applyProtection="1">
      <alignment horizontal="center" vertical="center"/>
      <protection locked="0"/>
    </xf>
    <xf numFmtId="0" fontId="6" fillId="3" borderId="0" xfId="0" quotePrefix="1" applyFont="1" applyFill="1" applyAlignment="1" applyProtection="1">
      <alignment horizontal="center" vertical="center"/>
      <protection locked="0"/>
    </xf>
    <xf numFmtId="0" fontId="6" fillId="3" borderId="7" xfId="0" quotePrefix="1" applyFont="1" applyFill="1" applyBorder="1" applyAlignment="1" applyProtection="1">
      <alignment horizontal="center" vertical="center"/>
      <protection locked="0"/>
    </xf>
    <xf numFmtId="0" fontId="6" fillId="3" borderId="48" xfId="0" quotePrefix="1" applyFont="1" applyFill="1" applyBorder="1" applyAlignment="1" applyProtection="1">
      <alignment horizontal="center" vertical="center"/>
      <protection locked="0"/>
    </xf>
    <xf numFmtId="0" fontId="6" fillId="3" borderId="49" xfId="0" quotePrefix="1" applyFont="1" applyFill="1" applyBorder="1" applyAlignment="1" applyProtection="1">
      <alignment horizontal="center" vertical="center"/>
      <protection locked="0"/>
    </xf>
    <xf numFmtId="0" fontId="6" fillId="3" borderId="50" xfId="0" quotePrefix="1" applyFont="1" applyFill="1" applyBorder="1" applyAlignment="1" applyProtection="1">
      <alignment horizontal="center" vertical="center"/>
      <protection locked="0"/>
    </xf>
    <xf numFmtId="0" fontId="29" fillId="0" borderId="48" xfId="8" applyFont="1" applyBorder="1" applyAlignment="1">
      <alignment horizontal="center"/>
    </xf>
    <xf numFmtId="0" fontId="29" fillId="0" borderId="49" xfId="8" applyFont="1" applyBorder="1" applyAlignment="1">
      <alignment horizontal="center"/>
    </xf>
    <xf numFmtId="0" fontId="29" fillId="0" borderId="50" xfId="8" applyFont="1" applyBorder="1" applyAlignment="1">
      <alignment horizontal="center"/>
    </xf>
    <xf numFmtId="0" fontId="25" fillId="0" borderId="18" xfId="8" applyFont="1" applyBorder="1" applyAlignment="1">
      <alignment horizontal="center"/>
    </xf>
    <xf numFmtId="0" fontId="25" fillId="0" borderId="54" xfId="8" applyFont="1" applyBorder="1" applyAlignment="1">
      <alignment horizontal="center"/>
    </xf>
    <xf numFmtId="0" fontId="25" fillId="0" borderId="19" xfId="8" applyFont="1" applyBorder="1" applyAlignment="1">
      <alignment horizontal="center"/>
    </xf>
    <xf numFmtId="39" fontId="25" fillId="0" borderId="14" xfId="8" applyNumberFormat="1" applyFont="1" applyBorder="1" applyAlignment="1">
      <alignment horizontal="center" vertical="center" wrapText="1"/>
    </xf>
    <xf numFmtId="0" fontId="25" fillId="0" borderId="47" xfId="8" applyFont="1" applyBorder="1" applyAlignment="1">
      <alignment horizontal="center" vertical="center" wrapText="1"/>
    </xf>
    <xf numFmtId="0" fontId="25" fillId="0" borderId="17" xfId="8" applyFont="1" applyBorder="1" applyAlignment="1">
      <alignment horizontal="center" vertical="center" wrapText="1"/>
    </xf>
    <xf numFmtId="0" fontId="25" fillId="0" borderId="6" xfId="8" applyFont="1" applyBorder="1" applyAlignment="1">
      <alignment horizontal="center" vertical="center" wrapText="1"/>
    </xf>
    <xf numFmtId="0" fontId="25" fillId="0" borderId="0" xfId="8" applyFont="1" applyAlignment="1">
      <alignment horizontal="center" vertical="center" wrapText="1"/>
    </xf>
    <xf numFmtId="0" fontId="25" fillId="0" borderId="7" xfId="8" applyFont="1" applyBorder="1" applyAlignment="1">
      <alignment horizontal="center" vertical="center" wrapText="1"/>
    </xf>
    <xf numFmtId="0" fontId="25" fillId="0" borderId="10" xfId="8" applyFont="1" applyBorder="1" applyAlignment="1">
      <alignment horizontal="center" vertical="center" wrapText="1"/>
    </xf>
    <xf numFmtId="0" fontId="25" fillId="0" borderId="46" xfId="8" applyFont="1" applyBorder="1" applyAlignment="1">
      <alignment horizontal="center" vertical="center" wrapText="1"/>
    </xf>
    <xf numFmtId="0" fontId="25" fillId="0" borderId="13" xfId="8" applyFont="1" applyBorder="1" applyAlignment="1">
      <alignment horizontal="center" vertical="center" wrapText="1"/>
    </xf>
    <xf numFmtId="0" fontId="25" fillId="0" borderId="6" xfId="8" quotePrefix="1" applyFont="1" applyBorder="1" applyAlignment="1">
      <alignment horizontal="center" vertical="center" wrapText="1"/>
    </xf>
    <xf numFmtId="0" fontId="25" fillId="0" borderId="0" xfId="8" quotePrefix="1" applyFont="1" applyAlignment="1">
      <alignment horizontal="center" vertical="center" wrapText="1"/>
    </xf>
    <xf numFmtId="0" fontId="25" fillId="0" borderId="7" xfId="8" quotePrefix="1" applyFont="1" applyBorder="1" applyAlignment="1">
      <alignment horizontal="center" vertical="center" wrapText="1"/>
    </xf>
    <xf numFmtId="0" fontId="28" fillId="0" borderId="55" xfId="8" applyFont="1" applyBorder="1" applyAlignment="1">
      <alignment horizontal="center" vertical="center" wrapText="1"/>
    </xf>
    <xf numFmtId="0" fontId="28" fillId="0" borderId="56" xfId="8" applyFont="1" applyBorder="1" applyAlignment="1">
      <alignment horizontal="center" vertical="center" wrapText="1"/>
    </xf>
    <xf numFmtId="0" fontId="28" fillId="0" borderId="69" xfId="8" applyFont="1" applyBorder="1" applyAlignment="1">
      <alignment horizontal="center" vertical="center" wrapText="1"/>
    </xf>
    <xf numFmtId="0" fontId="25" fillId="0" borderId="55" xfId="8" applyFont="1" applyBorder="1" applyAlignment="1">
      <alignment horizontal="center" vertical="center"/>
    </xf>
    <xf numFmtId="0" fontId="25" fillId="0" borderId="70" xfId="8" applyFont="1" applyBorder="1" applyAlignment="1">
      <alignment horizontal="center" vertical="center"/>
    </xf>
    <xf numFmtId="0" fontId="28" fillId="0" borderId="73" xfId="17" applyFont="1" applyBorder="1" applyAlignment="1">
      <alignment horizontal="center"/>
    </xf>
    <xf numFmtId="0" fontId="28" fillId="0" borderId="69" xfId="17" applyFont="1" applyBorder="1" applyAlignment="1">
      <alignment horizontal="center"/>
    </xf>
    <xf numFmtId="0" fontId="28" fillId="0" borderId="66" xfId="17" applyFont="1" applyBorder="1" applyAlignment="1">
      <alignment horizontal="center"/>
    </xf>
    <xf numFmtId="0" fontId="28" fillId="0" borderId="67" xfId="17" applyFont="1" applyBorder="1" applyAlignment="1">
      <alignment horizontal="center"/>
    </xf>
    <xf numFmtId="0" fontId="28" fillId="0" borderId="71" xfId="17" applyFont="1" applyBorder="1" applyAlignment="1">
      <alignment horizontal="center"/>
    </xf>
    <xf numFmtId="3" fontId="28" fillId="0" borderId="25" xfId="17" applyNumberFormat="1" applyFont="1" applyBorder="1" applyAlignment="1">
      <alignment horizontal="left" vertical="center" wrapText="1"/>
    </xf>
    <xf numFmtId="0" fontId="28" fillId="0" borderId="25" xfId="17" applyFont="1" applyBorder="1" applyAlignment="1">
      <alignment horizontal="left" vertical="center" wrapText="1"/>
    </xf>
    <xf numFmtId="0" fontId="28" fillId="0" borderId="25" xfId="17" applyFont="1" applyBorder="1" applyAlignment="1">
      <alignment horizontal="left" wrapText="1"/>
    </xf>
    <xf numFmtId="0" fontId="28" fillId="0" borderId="73" xfId="17" applyFont="1" applyBorder="1" applyAlignment="1">
      <alignment horizontal="left" wrapText="1"/>
    </xf>
    <xf numFmtId="0" fontId="28" fillId="0" borderId="56" xfId="17" applyFont="1" applyBorder="1" applyAlignment="1">
      <alignment horizontal="left" wrapText="1"/>
    </xf>
    <xf numFmtId="0" fontId="28" fillId="0" borderId="69" xfId="17" applyFont="1" applyBorder="1" applyAlignment="1">
      <alignment horizontal="left" wrapText="1"/>
    </xf>
    <xf numFmtId="0" fontId="28" fillId="0" borderId="73" xfId="17" applyFont="1" applyBorder="1" applyAlignment="1">
      <alignment horizontal="left"/>
    </xf>
    <xf numFmtId="0" fontId="28" fillId="0" borderId="56" xfId="17" applyFont="1" applyBorder="1" applyAlignment="1">
      <alignment horizontal="left"/>
    </xf>
    <xf numFmtId="0" fontId="28" fillId="0" borderId="69" xfId="17" applyFont="1" applyBorder="1" applyAlignment="1">
      <alignment horizontal="left"/>
    </xf>
    <xf numFmtId="0" fontId="28" fillId="0" borderId="56" xfId="17" applyFont="1" applyBorder="1" applyAlignment="1">
      <alignment horizontal="center"/>
    </xf>
    <xf numFmtId="0" fontId="28" fillId="0" borderId="74" xfId="17" applyFont="1" applyBorder="1" applyAlignment="1">
      <alignment horizontal="center"/>
    </xf>
    <xf numFmtId="0" fontId="28" fillId="0" borderId="75" xfId="17" applyFont="1" applyBorder="1" applyAlignment="1">
      <alignment horizontal="center"/>
    </xf>
    <xf numFmtId="0" fontId="28" fillId="0" borderId="76" xfId="17" applyFont="1" applyBorder="1" applyAlignment="1">
      <alignment horizontal="center"/>
    </xf>
    <xf numFmtId="0" fontId="28" fillId="0" borderId="74" xfId="17" applyFont="1" applyBorder="1" applyAlignment="1">
      <alignment horizontal="left"/>
    </xf>
    <xf numFmtId="0" fontId="28" fillId="0" borderId="76" xfId="17" applyFont="1" applyBorder="1" applyAlignment="1">
      <alignment horizontal="left"/>
    </xf>
    <xf numFmtId="0" fontId="28" fillId="0" borderId="66" xfId="17" applyFont="1" applyBorder="1" applyAlignment="1">
      <alignment horizontal="left"/>
    </xf>
    <xf numFmtId="0" fontId="28" fillId="0" borderId="71" xfId="17" applyFont="1" applyBorder="1" applyAlignment="1">
      <alignment horizontal="left"/>
    </xf>
    <xf numFmtId="0" fontId="30" fillId="0" borderId="73" xfId="17" applyFont="1" applyBorder="1" applyAlignment="1">
      <alignment horizontal="left"/>
    </xf>
    <xf numFmtId="0" fontId="30" fillId="0" borderId="69" xfId="17" applyFont="1" applyBorder="1" applyAlignment="1">
      <alignment horizontal="left"/>
    </xf>
    <xf numFmtId="0" fontId="28" fillId="0" borderId="55" xfId="17" applyFont="1" applyBorder="1" applyAlignment="1">
      <alignment horizontal="left" vertical="center" wrapText="1"/>
    </xf>
    <xf numFmtId="0" fontId="28" fillId="0" borderId="56" xfId="17" applyFont="1" applyBorder="1" applyAlignment="1">
      <alignment horizontal="left" vertical="center" wrapText="1"/>
    </xf>
    <xf numFmtId="0" fontId="28" fillId="0" borderId="69" xfId="17" applyFont="1" applyBorder="1" applyAlignment="1">
      <alignment horizontal="left" vertical="center" wrapText="1"/>
    </xf>
    <xf numFmtId="0" fontId="28" fillId="0" borderId="73" xfId="17" applyFont="1" applyBorder="1" applyAlignment="1">
      <alignment horizontal="left" vertical="center" wrapText="1"/>
    </xf>
    <xf numFmtId="0" fontId="29" fillId="0" borderId="48" xfId="32" applyFont="1" applyBorder="1" applyAlignment="1">
      <alignment horizontal="center"/>
    </xf>
    <xf numFmtId="0" fontId="29" fillId="0" borderId="49" xfId="32" applyFont="1" applyBorder="1" applyAlignment="1">
      <alignment horizontal="center"/>
    </xf>
    <xf numFmtId="0" fontId="29" fillId="0" borderId="50" xfId="32" applyFont="1" applyBorder="1" applyAlignment="1">
      <alignment horizontal="center"/>
    </xf>
    <xf numFmtId="0" fontId="25" fillId="0" borderId="18" xfId="32" applyFont="1" applyBorder="1" applyAlignment="1">
      <alignment horizontal="center"/>
    </xf>
    <xf numFmtId="0" fontId="25" fillId="0" borderId="54" xfId="32" applyFont="1" applyBorder="1" applyAlignment="1">
      <alignment horizontal="center"/>
    </xf>
    <xf numFmtId="0" fontId="25" fillId="0" borderId="19" xfId="32" applyFont="1" applyBorder="1" applyAlignment="1">
      <alignment horizontal="center"/>
    </xf>
    <xf numFmtId="39" fontId="25" fillId="0" borderId="14" xfId="32" applyNumberFormat="1" applyFont="1" applyBorder="1" applyAlignment="1">
      <alignment horizontal="center" vertical="center" wrapText="1"/>
    </xf>
    <xf numFmtId="0" fontId="25" fillId="0" borderId="47" xfId="32" applyFont="1" applyBorder="1" applyAlignment="1">
      <alignment horizontal="center" vertical="center" wrapText="1"/>
    </xf>
    <xf numFmtId="0" fontId="25" fillId="0" borderId="17" xfId="32" applyFont="1" applyBorder="1" applyAlignment="1">
      <alignment horizontal="center" vertical="center" wrapText="1"/>
    </xf>
    <xf numFmtId="0" fontId="25" fillId="0" borderId="6" xfId="32" applyFont="1" applyBorder="1" applyAlignment="1">
      <alignment horizontal="center" vertical="center" wrapText="1"/>
    </xf>
    <xf numFmtId="0" fontId="25" fillId="0" borderId="0" xfId="32" applyFont="1" applyAlignment="1">
      <alignment horizontal="center" vertical="center" wrapText="1"/>
    </xf>
    <xf numFmtId="0" fontId="25" fillId="0" borderId="7" xfId="32" applyFont="1" applyBorder="1" applyAlignment="1">
      <alignment horizontal="center" vertical="center" wrapText="1"/>
    </xf>
    <xf numFmtId="0" fontId="25" fillId="0" borderId="10" xfId="32" applyFont="1" applyBorder="1" applyAlignment="1">
      <alignment horizontal="center" vertical="center" wrapText="1"/>
    </xf>
    <xf numFmtId="0" fontId="25" fillId="0" borderId="46" xfId="32" applyFont="1" applyBorder="1" applyAlignment="1">
      <alignment horizontal="center" vertical="center" wrapText="1"/>
    </xf>
    <xf numFmtId="0" fontId="25" fillId="0" borderId="13" xfId="32" applyFont="1" applyBorder="1" applyAlignment="1">
      <alignment horizontal="center" vertical="center" wrapText="1"/>
    </xf>
    <xf numFmtId="0" fontId="25" fillId="0" borderId="6" xfId="32" quotePrefix="1" applyFont="1" applyBorder="1" applyAlignment="1">
      <alignment horizontal="center" vertical="center" wrapText="1"/>
    </xf>
    <xf numFmtId="0" fontId="25" fillId="0" borderId="0" xfId="32" quotePrefix="1" applyFont="1" applyAlignment="1">
      <alignment horizontal="center" vertical="center" wrapText="1"/>
    </xf>
    <xf numFmtId="0" fontId="25" fillId="0" borderId="7" xfId="32" quotePrefix="1" applyFont="1" applyBorder="1" applyAlignment="1">
      <alignment horizontal="center" vertical="center" wrapText="1"/>
    </xf>
    <xf numFmtId="0" fontId="28" fillId="0" borderId="55" xfId="32" applyFont="1" applyBorder="1" applyAlignment="1">
      <alignment horizontal="center" vertical="center" wrapText="1"/>
    </xf>
    <xf numFmtId="0" fontId="28" fillId="0" borderId="56" xfId="32" applyFont="1" applyBorder="1" applyAlignment="1">
      <alignment horizontal="center" vertical="center" wrapText="1"/>
    </xf>
    <xf numFmtId="0" fontId="28" fillId="0" borderId="69" xfId="32" applyFont="1" applyBorder="1" applyAlignment="1">
      <alignment horizontal="center" vertical="center" wrapText="1"/>
    </xf>
    <xf numFmtId="0" fontId="25" fillId="0" borderId="55" xfId="32" applyFont="1" applyBorder="1" applyAlignment="1">
      <alignment horizontal="center" vertical="center"/>
    </xf>
    <xf numFmtId="0" fontId="25" fillId="0" borderId="70" xfId="32" applyFont="1" applyBorder="1" applyAlignment="1">
      <alignment horizontal="center" vertical="center"/>
    </xf>
    <xf numFmtId="3" fontId="28" fillId="0" borderId="24" xfId="17" applyNumberFormat="1" applyFont="1" applyBorder="1" applyAlignment="1">
      <alignment horizontal="left" vertical="center" wrapText="1"/>
    </xf>
    <xf numFmtId="0" fontId="28" fillId="0" borderId="52" xfId="17" applyFont="1" applyBorder="1" applyAlignment="1">
      <alignment horizontal="left" wrapText="1"/>
    </xf>
    <xf numFmtId="0" fontId="28" fillId="0" borderId="53" xfId="17" applyFont="1" applyBorder="1" applyAlignment="1">
      <alignment horizontal="left" wrapText="1"/>
    </xf>
    <xf numFmtId="2" fontId="4" fillId="0" borderId="0" xfId="0" applyNumberFormat="1" applyFont="1"/>
  </cellXfs>
  <cellStyles count="37">
    <cellStyle name="Millares" xfId="16" builtinId="3"/>
    <cellStyle name="Millares [0]" xfId="11" builtinId="6"/>
    <cellStyle name="Millares 12" xfId="7"/>
    <cellStyle name="Millares 2" xfId="4"/>
    <cellStyle name="Millares 3" xfId="30"/>
    <cellStyle name="Moneda" xfId="15" builtinId="4"/>
    <cellStyle name="Moneda [0]" xfId="1" builtinId="7"/>
    <cellStyle name="Moneda [0] 2" xfId="18"/>
    <cellStyle name="Moneda [0] 2 3" xfId="33"/>
    <cellStyle name="Moneda [0] 5" xfId="14"/>
    <cellStyle name="Moneda [0] 6" xfId="34"/>
    <cellStyle name="Moneda 2" xfId="5"/>
    <cellStyle name="Moneda 2 2" xfId="13"/>
    <cellStyle name="Moneda 3" xfId="26"/>
    <cellStyle name="Moneda 30" xfId="36"/>
    <cellStyle name="Moneda 4" xfId="31"/>
    <cellStyle name="Moneda_Propuesta SCV-045-99" xfId="19"/>
    <cellStyle name="Neutral" xfId="23" builtinId="28"/>
    <cellStyle name="Normal" xfId="0" builtinId="0"/>
    <cellStyle name="Normal 10 2" xfId="12"/>
    <cellStyle name="Normal 11" xfId="22"/>
    <cellStyle name="Normal 11 2" xfId="28"/>
    <cellStyle name="Normal 14" xfId="21"/>
    <cellStyle name="Normal 2" xfId="10"/>
    <cellStyle name="Normal 2 2" xfId="27"/>
    <cellStyle name="Normal 2 4" xfId="6"/>
    <cellStyle name="Normal 3" xfId="9"/>
    <cellStyle name="Normal 3 2" xfId="8"/>
    <cellStyle name="Normal 3 5" xfId="32"/>
    <cellStyle name="Normal 4 2 2" xfId="25"/>
    <cellStyle name="Normal 6 2" xfId="24"/>
    <cellStyle name="Normal 7" xfId="17"/>
    <cellStyle name="Normal_PRESUPUESTO PR 82+400" xfId="3"/>
    <cellStyle name="Porcentaje" xfId="2" builtinId="5"/>
    <cellStyle name="Porcentaje 3" xfId="35"/>
    <cellStyle name="Porcentual 7" xfId="20"/>
    <cellStyle name="Total 2" xf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7.xml"/><Relationship Id="rId299" Type="http://schemas.openxmlformats.org/officeDocument/2006/relationships/externalLink" Target="externalLinks/externalLink279.xml"/><Relationship Id="rId303" Type="http://schemas.openxmlformats.org/officeDocument/2006/relationships/externalLink" Target="externalLinks/externalLink283.xml"/><Relationship Id="rId21" Type="http://schemas.openxmlformats.org/officeDocument/2006/relationships/externalLink" Target="externalLinks/externalLink1.xml"/><Relationship Id="rId42" Type="http://schemas.openxmlformats.org/officeDocument/2006/relationships/externalLink" Target="externalLinks/externalLink22.xml"/><Relationship Id="rId63" Type="http://schemas.openxmlformats.org/officeDocument/2006/relationships/externalLink" Target="externalLinks/externalLink43.xml"/><Relationship Id="rId84" Type="http://schemas.openxmlformats.org/officeDocument/2006/relationships/externalLink" Target="externalLinks/externalLink64.xml"/><Relationship Id="rId138" Type="http://schemas.openxmlformats.org/officeDocument/2006/relationships/externalLink" Target="externalLinks/externalLink118.xml"/><Relationship Id="rId159" Type="http://schemas.openxmlformats.org/officeDocument/2006/relationships/externalLink" Target="externalLinks/externalLink139.xml"/><Relationship Id="rId170" Type="http://schemas.openxmlformats.org/officeDocument/2006/relationships/externalLink" Target="externalLinks/externalLink150.xml"/><Relationship Id="rId191" Type="http://schemas.openxmlformats.org/officeDocument/2006/relationships/externalLink" Target="externalLinks/externalLink171.xml"/><Relationship Id="rId205" Type="http://schemas.openxmlformats.org/officeDocument/2006/relationships/externalLink" Target="externalLinks/externalLink185.xml"/><Relationship Id="rId226" Type="http://schemas.openxmlformats.org/officeDocument/2006/relationships/externalLink" Target="externalLinks/externalLink206.xml"/><Relationship Id="rId247" Type="http://schemas.openxmlformats.org/officeDocument/2006/relationships/externalLink" Target="externalLinks/externalLink227.xml"/><Relationship Id="rId107" Type="http://schemas.openxmlformats.org/officeDocument/2006/relationships/externalLink" Target="externalLinks/externalLink87.xml"/><Relationship Id="rId268" Type="http://schemas.openxmlformats.org/officeDocument/2006/relationships/externalLink" Target="externalLinks/externalLink248.xml"/><Relationship Id="rId289" Type="http://schemas.openxmlformats.org/officeDocument/2006/relationships/externalLink" Target="externalLinks/externalLink269.xml"/><Relationship Id="rId11" Type="http://schemas.openxmlformats.org/officeDocument/2006/relationships/worksheet" Target="worksheets/sheet11.xml"/><Relationship Id="rId32" Type="http://schemas.openxmlformats.org/officeDocument/2006/relationships/externalLink" Target="externalLinks/externalLink12.xml"/><Relationship Id="rId53" Type="http://schemas.openxmlformats.org/officeDocument/2006/relationships/externalLink" Target="externalLinks/externalLink33.xml"/><Relationship Id="rId74" Type="http://schemas.openxmlformats.org/officeDocument/2006/relationships/externalLink" Target="externalLinks/externalLink54.xml"/><Relationship Id="rId128" Type="http://schemas.openxmlformats.org/officeDocument/2006/relationships/externalLink" Target="externalLinks/externalLink108.xml"/><Relationship Id="rId149" Type="http://schemas.openxmlformats.org/officeDocument/2006/relationships/externalLink" Target="externalLinks/externalLink129.xml"/><Relationship Id="rId314" Type="http://schemas.openxmlformats.org/officeDocument/2006/relationships/styles" Target="styles.xml"/><Relationship Id="rId5" Type="http://schemas.openxmlformats.org/officeDocument/2006/relationships/worksheet" Target="worksheets/sheet5.xml"/><Relationship Id="rId95" Type="http://schemas.openxmlformats.org/officeDocument/2006/relationships/externalLink" Target="externalLinks/externalLink75.xml"/><Relationship Id="rId160" Type="http://schemas.openxmlformats.org/officeDocument/2006/relationships/externalLink" Target="externalLinks/externalLink140.xml"/><Relationship Id="rId181" Type="http://schemas.openxmlformats.org/officeDocument/2006/relationships/externalLink" Target="externalLinks/externalLink161.xml"/><Relationship Id="rId216" Type="http://schemas.openxmlformats.org/officeDocument/2006/relationships/externalLink" Target="externalLinks/externalLink196.xml"/><Relationship Id="rId237" Type="http://schemas.openxmlformats.org/officeDocument/2006/relationships/externalLink" Target="externalLinks/externalLink217.xml"/><Relationship Id="rId258" Type="http://schemas.openxmlformats.org/officeDocument/2006/relationships/externalLink" Target="externalLinks/externalLink238.xml"/><Relationship Id="rId279" Type="http://schemas.openxmlformats.org/officeDocument/2006/relationships/externalLink" Target="externalLinks/externalLink259.xml"/><Relationship Id="rId22" Type="http://schemas.openxmlformats.org/officeDocument/2006/relationships/externalLink" Target="externalLinks/externalLink2.xml"/><Relationship Id="rId43" Type="http://schemas.openxmlformats.org/officeDocument/2006/relationships/externalLink" Target="externalLinks/externalLink23.xml"/><Relationship Id="rId64" Type="http://schemas.openxmlformats.org/officeDocument/2006/relationships/externalLink" Target="externalLinks/externalLink44.xml"/><Relationship Id="rId118" Type="http://schemas.openxmlformats.org/officeDocument/2006/relationships/externalLink" Target="externalLinks/externalLink98.xml"/><Relationship Id="rId139" Type="http://schemas.openxmlformats.org/officeDocument/2006/relationships/externalLink" Target="externalLinks/externalLink119.xml"/><Relationship Id="rId290" Type="http://schemas.openxmlformats.org/officeDocument/2006/relationships/externalLink" Target="externalLinks/externalLink270.xml"/><Relationship Id="rId304" Type="http://schemas.openxmlformats.org/officeDocument/2006/relationships/externalLink" Target="externalLinks/externalLink284.xml"/><Relationship Id="rId85" Type="http://schemas.openxmlformats.org/officeDocument/2006/relationships/externalLink" Target="externalLinks/externalLink65.xml"/><Relationship Id="rId150" Type="http://schemas.openxmlformats.org/officeDocument/2006/relationships/externalLink" Target="externalLinks/externalLink130.xml"/><Relationship Id="rId171" Type="http://schemas.openxmlformats.org/officeDocument/2006/relationships/externalLink" Target="externalLinks/externalLink151.xml"/><Relationship Id="rId192" Type="http://schemas.openxmlformats.org/officeDocument/2006/relationships/externalLink" Target="externalLinks/externalLink172.xml"/><Relationship Id="rId206" Type="http://schemas.openxmlformats.org/officeDocument/2006/relationships/externalLink" Target="externalLinks/externalLink186.xml"/><Relationship Id="rId227" Type="http://schemas.openxmlformats.org/officeDocument/2006/relationships/externalLink" Target="externalLinks/externalLink207.xml"/><Relationship Id="rId248" Type="http://schemas.openxmlformats.org/officeDocument/2006/relationships/externalLink" Target="externalLinks/externalLink228.xml"/><Relationship Id="rId269" Type="http://schemas.openxmlformats.org/officeDocument/2006/relationships/externalLink" Target="externalLinks/externalLink249.xml"/><Relationship Id="rId12" Type="http://schemas.openxmlformats.org/officeDocument/2006/relationships/worksheet" Target="worksheets/sheet12.xml"/><Relationship Id="rId33" Type="http://schemas.openxmlformats.org/officeDocument/2006/relationships/externalLink" Target="externalLinks/externalLink13.xml"/><Relationship Id="rId108" Type="http://schemas.openxmlformats.org/officeDocument/2006/relationships/externalLink" Target="externalLinks/externalLink88.xml"/><Relationship Id="rId129" Type="http://schemas.openxmlformats.org/officeDocument/2006/relationships/externalLink" Target="externalLinks/externalLink109.xml"/><Relationship Id="rId280" Type="http://schemas.openxmlformats.org/officeDocument/2006/relationships/externalLink" Target="externalLinks/externalLink260.xml"/><Relationship Id="rId315" Type="http://schemas.openxmlformats.org/officeDocument/2006/relationships/sharedStrings" Target="sharedStrings.xml"/><Relationship Id="rId54" Type="http://schemas.openxmlformats.org/officeDocument/2006/relationships/externalLink" Target="externalLinks/externalLink34.xml"/><Relationship Id="rId75" Type="http://schemas.openxmlformats.org/officeDocument/2006/relationships/externalLink" Target="externalLinks/externalLink55.xml"/><Relationship Id="rId96" Type="http://schemas.openxmlformats.org/officeDocument/2006/relationships/externalLink" Target="externalLinks/externalLink76.xml"/><Relationship Id="rId140" Type="http://schemas.openxmlformats.org/officeDocument/2006/relationships/externalLink" Target="externalLinks/externalLink120.xml"/><Relationship Id="rId161" Type="http://schemas.openxmlformats.org/officeDocument/2006/relationships/externalLink" Target="externalLinks/externalLink141.xml"/><Relationship Id="rId182" Type="http://schemas.openxmlformats.org/officeDocument/2006/relationships/externalLink" Target="externalLinks/externalLink162.xml"/><Relationship Id="rId217" Type="http://schemas.openxmlformats.org/officeDocument/2006/relationships/externalLink" Target="externalLinks/externalLink197.xml"/><Relationship Id="rId6" Type="http://schemas.openxmlformats.org/officeDocument/2006/relationships/worksheet" Target="worksheets/sheet6.xml"/><Relationship Id="rId238" Type="http://schemas.openxmlformats.org/officeDocument/2006/relationships/externalLink" Target="externalLinks/externalLink218.xml"/><Relationship Id="rId259" Type="http://schemas.openxmlformats.org/officeDocument/2006/relationships/externalLink" Target="externalLinks/externalLink239.xml"/><Relationship Id="rId23" Type="http://schemas.openxmlformats.org/officeDocument/2006/relationships/externalLink" Target="externalLinks/externalLink3.xml"/><Relationship Id="rId119" Type="http://schemas.openxmlformats.org/officeDocument/2006/relationships/externalLink" Target="externalLinks/externalLink99.xml"/><Relationship Id="rId270" Type="http://schemas.openxmlformats.org/officeDocument/2006/relationships/externalLink" Target="externalLinks/externalLink250.xml"/><Relationship Id="rId291" Type="http://schemas.openxmlformats.org/officeDocument/2006/relationships/externalLink" Target="externalLinks/externalLink271.xml"/><Relationship Id="rId305" Type="http://schemas.openxmlformats.org/officeDocument/2006/relationships/externalLink" Target="externalLinks/externalLink285.xml"/><Relationship Id="rId44" Type="http://schemas.openxmlformats.org/officeDocument/2006/relationships/externalLink" Target="externalLinks/externalLink24.xml"/><Relationship Id="rId65" Type="http://schemas.openxmlformats.org/officeDocument/2006/relationships/externalLink" Target="externalLinks/externalLink45.xml"/><Relationship Id="rId86" Type="http://schemas.openxmlformats.org/officeDocument/2006/relationships/externalLink" Target="externalLinks/externalLink66.xml"/><Relationship Id="rId130" Type="http://schemas.openxmlformats.org/officeDocument/2006/relationships/externalLink" Target="externalLinks/externalLink110.xml"/><Relationship Id="rId151" Type="http://schemas.openxmlformats.org/officeDocument/2006/relationships/externalLink" Target="externalLinks/externalLink131.xml"/><Relationship Id="rId172" Type="http://schemas.openxmlformats.org/officeDocument/2006/relationships/externalLink" Target="externalLinks/externalLink152.xml"/><Relationship Id="rId193" Type="http://schemas.openxmlformats.org/officeDocument/2006/relationships/externalLink" Target="externalLinks/externalLink173.xml"/><Relationship Id="rId207" Type="http://schemas.openxmlformats.org/officeDocument/2006/relationships/externalLink" Target="externalLinks/externalLink187.xml"/><Relationship Id="rId228" Type="http://schemas.openxmlformats.org/officeDocument/2006/relationships/externalLink" Target="externalLinks/externalLink208.xml"/><Relationship Id="rId249" Type="http://schemas.openxmlformats.org/officeDocument/2006/relationships/externalLink" Target="externalLinks/externalLink229.xml"/><Relationship Id="rId13" Type="http://schemas.openxmlformats.org/officeDocument/2006/relationships/worksheet" Target="worksheets/sheet13.xml"/><Relationship Id="rId109" Type="http://schemas.openxmlformats.org/officeDocument/2006/relationships/externalLink" Target="externalLinks/externalLink89.xml"/><Relationship Id="rId260" Type="http://schemas.openxmlformats.org/officeDocument/2006/relationships/externalLink" Target="externalLinks/externalLink240.xml"/><Relationship Id="rId281" Type="http://schemas.openxmlformats.org/officeDocument/2006/relationships/externalLink" Target="externalLinks/externalLink261.xml"/><Relationship Id="rId316" Type="http://schemas.openxmlformats.org/officeDocument/2006/relationships/calcChain" Target="calcChain.xml"/><Relationship Id="rId34" Type="http://schemas.openxmlformats.org/officeDocument/2006/relationships/externalLink" Target="externalLinks/externalLink14.xml"/><Relationship Id="rId55" Type="http://schemas.openxmlformats.org/officeDocument/2006/relationships/externalLink" Target="externalLinks/externalLink35.xml"/><Relationship Id="rId76" Type="http://schemas.openxmlformats.org/officeDocument/2006/relationships/externalLink" Target="externalLinks/externalLink56.xml"/><Relationship Id="rId97" Type="http://schemas.openxmlformats.org/officeDocument/2006/relationships/externalLink" Target="externalLinks/externalLink77.xml"/><Relationship Id="rId120" Type="http://schemas.openxmlformats.org/officeDocument/2006/relationships/externalLink" Target="externalLinks/externalLink100.xml"/><Relationship Id="rId141" Type="http://schemas.openxmlformats.org/officeDocument/2006/relationships/externalLink" Target="externalLinks/externalLink121.xml"/><Relationship Id="rId7" Type="http://schemas.openxmlformats.org/officeDocument/2006/relationships/worksheet" Target="worksheets/sheet7.xml"/><Relationship Id="rId162" Type="http://schemas.openxmlformats.org/officeDocument/2006/relationships/externalLink" Target="externalLinks/externalLink142.xml"/><Relationship Id="rId183" Type="http://schemas.openxmlformats.org/officeDocument/2006/relationships/externalLink" Target="externalLinks/externalLink163.xml"/><Relationship Id="rId218" Type="http://schemas.openxmlformats.org/officeDocument/2006/relationships/externalLink" Target="externalLinks/externalLink198.xml"/><Relationship Id="rId239" Type="http://schemas.openxmlformats.org/officeDocument/2006/relationships/externalLink" Target="externalLinks/externalLink219.xml"/><Relationship Id="rId250" Type="http://schemas.openxmlformats.org/officeDocument/2006/relationships/externalLink" Target="externalLinks/externalLink230.xml"/><Relationship Id="rId271" Type="http://schemas.openxmlformats.org/officeDocument/2006/relationships/externalLink" Target="externalLinks/externalLink251.xml"/><Relationship Id="rId292" Type="http://schemas.openxmlformats.org/officeDocument/2006/relationships/externalLink" Target="externalLinks/externalLink272.xml"/><Relationship Id="rId306" Type="http://schemas.openxmlformats.org/officeDocument/2006/relationships/externalLink" Target="externalLinks/externalLink286.xml"/><Relationship Id="rId24" Type="http://schemas.openxmlformats.org/officeDocument/2006/relationships/externalLink" Target="externalLinks/externalLink4.xml"/><Relationship Id="rId45" Type="http://schemas.openxmlformats.org/officeDocument/2006/relationships/externalLink" Target="externalLinks/externalLink25.xml"/><Relationship Id="rId66" Type="http://schemas.openxmlformats.org/officeDocument/2006/relationships/externalLink" Target="externalLinks/externalLink46.xml"/><Relationship Id="rId87" Type="http://schemas.openxmlformats.org/officeDocument/2006/relationships/externalLink" Target="externalLinks/externalLink67.xml"/><Relationship Id="rId110" Type="http://schemas.openxmlformats.org/officeDocument/2006/relationships/externalLink" Target="externalLinks/externalLink90.xml"/><Relationship Id="rId131" Type="http://schemas.openxmlformats.org/officeDocument/2006/relationships/externalLink" Target="externalLinks/externalLink111.xml"/><Relationship Id="rId61" Type="http://schemas.openxmlformats.org/officeDocument/2006/relationships/externalLink" Target="externalLinks/externalLink41.xml"/><Relationship Id="rId82" Type="http://schemas.openxmlformats.org/officeDocument/2006/relationships/externalLink" Target="externalLinks/externalLink62.xml"/><Relationship Id="rId152" Type="http://schemas.openxmlformats.org/officeDocument/2006/relationships/externalLink" Target="externalLinks/externalLink132.xml"/><Relationship Id="rId173" Type="http://schemas.openxmlformats.org/officeDocument/2006/relationships/externalLink" Target="externalLinks/externalLink153.xml"/><Relationship Id="rId194" Type="http://schemas.openxmlformats.org/officeDocument/2006/relationships/externalLink" Target="externalLinks/externalLink174.xml"/><Relationship Id="rId199" Type="http://schemas.openxmlformats.org/officeDocument/2006/relationships/externalLink" Target="externalLinks/externalLink179.xml"/><Relationship Id="rId203" Type="http://schemas.openxmlformats.org/officeDocument/2006/relationships/externalLink" Target="externalLinks/externalLink183.xml"/><Relationship Id="rId208" Type="http://schemas.openxmlformats.org/officeDocument/2006/relationships/externalLink" Target="externalLinks/externalLink188.xml"/><Relationship Id="rId229" Type="http://schemas.openxmlformats.org/officeDocument/2006/relationships/externalLink" Target="externalLinks/externalLink209.xml"/><Relationship Id="rId19" Type="http://schemas.openxmlformats.org/officeDocument/2006/relationships/worksheet" Target="worksheets/sheet19.xml"/><Relationship Id="rId224" Type="http://schemas.openxmlformats.org/officeDocument/2006/relationships/externalLink" Target="externalLinks/externalLink204.xml"/><Relationship Id="rId240" Type="http://schemas.openxmlformats.org/officeDocument/2006/relationships/externalLink" Target="externalLinks/externalLink220.xml"/><Relationship Id="rId245" Type="http://schemas.openxmlformats.org/officeDocument/2006/relationships/externalLink" Target="externalLinks/externalLink225.xml"/><Relationship Id="rId261" Type="http://schemas.openxmlformats.org/officeDocument/2006/relationships/externalLink" Target="externalLinks/externalLink241.xml"/><Relationship Id="rId266" Type="http://schemas.openxmlformats.org/officeDocument/2006/relationships/externalLink" Target="externalLinks/externalLink246.xml"/><Relationship Id="rId287" Type="http://schemas.openxmlformats.org/officeDocument/2006/relationships/externalLink" Target="externalLinks/externalLink267.xml"/><Relationship Id="rId14" Type="http://schemas.openxmlformats.org/officeDocument/2006/relationships/worksheet" Target="worksheets/sheet14.xml"/><Relationship Id="rId30" Type="http://schemas.openxmlformats.org/officeDocument/2006/relationships/externalLink" Target="externalLinks/externalLink10.xml"/><Relationship Id="rId35" Type="http://schemas.openxmlformats.org/officeDocument/2006/relationships/externalLink" Target="externalLinks/externalLink15.xml"/><Relationship Id="rId56" Type="http://schemas.openxmlformats.org/officeDocument/2006/relationships/externalLink" Target="externalLinks/externalLink36.xml"/><Relationship Id="rId77" Type="http://schemas.openxmlformats.org/officeDocument/2006/relationships/externalLink" Target="externalLinks/externalLink57.xml"/><Relationship Id="rId100" Type="http://schemas.openxmlformats.org/officeDocument/2006/relationships/externalLink" Target="externalLinks/externalLink80.xml"/><Relationship Id="rId105" Type="http://schemas.openxmlformats.org/officeDocument/2006/relationships/externalLink" Target="externalLinks/externalLink85.xml"/><Relationship Id="rId126" Type="http://schemas.openxmlformats.org/officeDocument/2006/relationships/externalLink" Target="externalLinks/externalLink106.xml"/><Relationship Id="rId147" Type="http://schemas.openxmlformats.org/officeDocument/2006/relationships/externalLink" Target="externalLinks/externalLink127.xml"/><Relationship Id="rId168" Type="http://schemas.openxmlformats.org/officeDocument/2006/relationships/externalLink" Target="externalLinks/externalLink148.xml"/><Relationship Id="rId282" Type="http://schemas.openxmlformats.org/officeDocument/2006/relationships/externalLink" Target="externalLinks/externalLink262.xml"/><Relationship Id="rId312" Type="http://schemas.openxmlformats.org/officeDocument/2006/relationships/externalLink" Target="externalLinks/externalLink292.xml"/><Relationship Id="rId8" Type="http://schemas.openxmlformats.org/officeDocument/2006/relationships/worksheet" Target="worksheets/sheet8.xml"/><Relationship Id="rId51" Type="http://schemas.openxmlformats.org/officeDocument/2006/relationships/externalLink" Target="externalLinks/externalLink31.xml"/><Relationship Id="rId72" Type="http://schemas.openxmlformats.org/officeDocument/2006/relationships/externalLink" Target="externalLinks/externalLink52.xml"/><Relationship Id="rId93" Type="http://schemas.openxmlformats.org/officeDocument/2006/relationships/externalLink" Target="externalLinks/externalLink73.xml"/><Relationship Id="rId98" Type="http://schemas.openxmlformats.org/officeDocument/2006/relationships/externalLink" Target="externalLinks/externalLink78.xml"/><Relationship Id="rId121" Type="http://schemas.openxmlformats.org/officeDocument/2006/relationships/externalLink" Target="externalLinks/externalLink101.xml"/><Relationship Id="rId142" Type="http://schemas.openxmlformats.org/officeDocument/2006/relationships/externalLink" Target="externalLinks/externalLink122.xml"/><Relationship Id="rId163" Type="http://schemas.openxmlformats.org/officeDocument/2006/relationships/externalLink" Target="externalLinks/externalLink143.xml"/><Relationship Id="rId184" Type="http://schemas.openxmlformats.org/officeDocument/2006/relationships/externalLink" Target="externalLinks/externalLink164.xml"/><Relationship Id="rId189" Type="http://schemas.openxmlformats.org/officeDocument/2006/relationships/externalLink" Target="externalLinks/externalLink169.xml"/><Relationship Id="rId219" Type="http://schemas.openxmlformats.org/officeDocument/2006/relationships/externalLink" Target="externalLinks/externalLink199.xml"/><Relationship Id="rId3" Type="http://schemas.openxmlformats.org/officeDocument/2006/relationships/worksheet" Target="worksheets/sheet3.xml"/><Relationship Id="rId214" Type="http://schemas.openxmlformats.org/officeDocument/2006/relationships/externalLink" Target="externalLinks/externalLink194.xml"/><Relationship Id="rId230" Type="http://schemas.openxmlformats.org/officeDocument/2006/relationships/externalLink" Target="externalLinks/externalLink210.xml"/><Relationship Id="rId235" Type="http://schemas.openxmlformats.org/officeDocument/2006/relationships/externalLink" Target="externalLinks/externalLink215.xml"/><Relationship Id="rId251" Type="http://schemas.openxmlformats.org/officeDocument/2006/relationships/externalLink" Target="externalLinks/externalLink231.xml"/><Relationship Id="rId256" Type="http://schemas.openxmlformats.org/officeDocument/2006/relationships/externalLink" Target="externalLinks/externalLink236.xml"/><Relationship Id="rId277" Type="http://schemas.openxmlformats.org/officeDocument/2006/relationships/externalLink" Target="externalLinks/externalLink257.xml"/><Relationship Id="rId298" Type="http://schemas.openxmlformats.org/officeDocument/2006/relationships/externalLink" Target="externalLinks/externalLink278.xml"/><Relationship Id="rId25" Type="http://schemas.openxmlformats.org/officeDocument/2006/relationships/externalLink" Target="externalLinks/externalLink5.xml"/><Relationship Id="rId46" Type="http://schemas.openxmlformats.org/officeDocument/2006/relationships/externalLink" Target="externalLinks/externalLink26.xml"/><Relationship Id="rId67" Type="http://schemas.openxmlformats.org/officeDocument/2006/relationships/externalLink" Target="externalLinks/externalLink47.xml"/><Relationship Id="rId116" Type="http://schemas.openxmlformats.org/officeDocument/2006/relationships/externalLink" Target="externalLinks/externalLink96.xml"/><Relationship Id="rId137" Type="http://schemas.openxmlformats.org/officeDocument/2006/relationships/externalLink" Target="externalLinks/externalLink117.xml"/><Relationship Id="rId158" Type="http://schemas.openxmlformats.org/officeDocument/2006/relationships/externalLink" Target="externalLinks/externalLink138.xml"/><Relationship Id="rId272" Type="http://schemas.openxmlformats.org/officeDocument/2006/relationships/externalLink" Target="externalLinks/externalLink252.xml"/><Relationship Id="rId293" Type="http://schemas.openxmlformats.org/officeDocument/2006/relationships/externalLink" Target="externalLinks/externalLink273.xml"/><Relationship Id="rId302" Type="http://schemas.openxmlformats.org/officeDocument/2006/relationships/externalLink" Target="externalLinks/externalLink282.xml"/><Relationship Id="rId307" Type="http://schemas.openxmlformats.org/officeDocument/2006/relationships/externalLink" Target="externalLinks/externalLink287.xml"/><Relationship Id="rId20" Type="http://schemas.openxmlformats.org/officeDocument/2006/relationships/worksheet" Target="worksheets/sheet20.xml"/><Relationship Id="rId41" Type="http://schemas.openxmlformats.org/officeDocument/2006/relationships/externalLink" Target="externalLinks/externalLink21.xml"/><Relationship Id="rId62" Type="http://schemas.openxmlformats.org/officeDocument/2006/relationships/externalLink" Target="externalLinks/externalLink42.xml"/><Relationship Id="rId83" Type="http://schemas.openxmlformats.org/officeDocument/2006/relationships/externalLink" Target="externalLinks/externalLink63.xml"/><Relationship Id="rId88" Type="http://schemas.openxmlformats.org/officeDocument/2006/relationships/externalLink" Target="externalLinks/externalLink68.xml"/><Relationship Id="rId111" Type="http://schemas.openxmlformats.org/officeDocument/2006/relationships/externalLink" Target="externalLinks/externalLink91.xml"/><Relationship Id="rId132" Type="http://schemas.openxmlformats.org/officeDocument/2006/relationships/externalLink" Target="externalLinks/externalLink112.xml"/><Relationship Id="rId153" Type="http://schemas.openxmlformats.org/officeDocument/2006/relationships/externalLink" Target="externalLinks/externalLink133.xml"/><Relationship Id="rId174" Type="http://schemas.openxmlformats.org/officeDocument/2006/relationships/externalLink" Target="externalLinks/externalLink154.xml"/><Relationship Id="rId179" Type="http://schemas.openxmlformats.org/officeDocument/2006/relationships/externalLink" Target="externalLinks/externalLink159.xml"/><Relationship Id="rId195" Type="http://schemas.openxmlformats.org/officeDocument/2006/relationships/externalLink" Target="externalLinks/externalLink175.xml"/><Relationship Id="rId209" Type="http://schemas.openxmlformats.org/officeDocument/2006/relationships/externalLink" Target="externalLinks/externalLink189.xml"/><Relationship Id="rId190" Type="http://schemas.openxmlformats.org/officeDocument/2006/relationships/externalLink" Target="externalLinks/externalLink170.xml"/><Relationship Id="rId204" Type="http://schemas.openxmlformats.org/officeDocument/2006/relationships/externalLink" Target="externalLinks/externalLink184.xml"/><Relationship Id="rId220" Type="http://schemas.openxmlformats.org/officeDocument/2006/relationships/externalLink" Target="externalLinks/externalLink200.xml"/><Relationship Id="rId225" Type="http://schemas.openxmlformats.org/officeDocument/2006/relationships/externalLink" Target="externalLinks/externalLink205.xml"/><Relationship Id="rId241" Type="http://schemas.openxmlformats.org/officeDocument/2006/relationships/externalLink" Target="externalLinks/externalLink221.xml"/><Relationship Id="rId246" Type="http://schemas.openxmlformats.org/officeDocument/2006/relationships/externalLink" Target="externalLinks/externalLink226.xml"/><Relationship Id="rId267" Type="http://schemas.openxmlformats.org/officeDocument/2006/relationships/externalLink" Target="externalLinks/externalLink247.xml"/><Relationship Id="rId288" Type="http://schemas.openxmlformats.org/officeDocument/2006/relationships/externalLink" Target="externalLinks/externalLink268.xml"/><Relationship Id="rId15" Type="http://schemas.openxmlformats.org/officeDocument/2006/relationships/worksheet" Target="worksheets/sheet15.xml"/><Relationship Id="rId36" Type="http://schemas.openxmlformats.org/officeDocument/2006/relationships/externalLink" Target="externalLinks/externalLink16.xml"/><Relationship Id="rId57" Type="http://schemas.openxmlformats.org/officeDocument/2006/relationships/externalLink" Target="externalLinks/externalLink37.xml"/><Relationship Id="rId106" Type="http://schemas.openxmlformats.org/officeDocument/2006/relationships/externalLink" Target="externalLinks/externalLink86.xml"/><Relationship Id="rId127" Type="http://schemas.openxmlformats.org/officeDocument/2006/relationships/externalLink" Target="externalLinks/externalLink107.xml"/><Relationship Id="rId262" Type="http://schemas.openxmlformats.org/officeDocument/2006/relationships/externalLink" Target="externalLinks/externalLink242.xml"/><Relationship Id="rId283" Type="http://schemas.openxmlformats.org/officeDocument/2006/relationships/externalLink" Target="externalLinks/externalLink263.xml"/><Relationship Id="rId313"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externalLink" Target="externalLinks/externalLink11.xml"/><Relationship Id="rId52" Type="http://schemas.openxmlformats.org/officeDocument/2006/relationships/externalLink" Target="externalLinks/externalLink32.xml"/><Relationship Id="rId73" Type="http://schemas.openxmlformats.org/officeDocument/2006/relationships/externalLink" Target="externalLinks/externalLink53.xml"/><Relationship Id="rId78" Type="http://schemas.openxmlformats.org/officeDocument/2006/relationships/externalLink" Target="externalLinks/externalLink58.xml"/><Relationship Id="rId94" Type="http://schemas.openxmlformats.org/officeDocument/2006/relationships/externalLink" Target="externalLinks/externalLink74.xml"/><Relationship Id="rId99" Type="http://schemas.openxmlformats.org/officeDocument/2006/relationships/externalLink" Target="externalLinks/externalLink79.xml"/><Relationship Id="rId101" Type="http://schemas.openxmlformats.org/officeDocument/2006/relationships/externalLink" Target="externalLinks/externalLink81.xml"/><Relationship Id="rId122" Type="http://schemas.openxmlformats.org/officeDocument/2006/relationships/externalLink" Target="externalLinks/externalLink102.xml"/><Relationship Id="rId143" Type="http://schemas.openxmlformats.org/officeDocument/2006/relationships/externalLink" Target="externalLinks/externalLink123.xml"/><Relationship Id="rId148" Type="http://schemas.openxmlformats.org/officeDocument/2006/relationships/externalLink" Target="externalLinks/externalLink128.xml"/><Relationship Id="rId164" Type="http://schemas.openxmlformats.org/officeDocument/2006/relationships/externalLink" Target="externalLinks/externalLink144.xml"/><Relationship Id="rId169" Type="http://schemas.openxmlformats.org/officeDocument/2006/relationships/externalLink" Target="externalLinks/externalLink149.xml"/><Relationship Id="rId185" Type="http://schemas.openxmlformats.org/officeDocument/2006/relationships/externalLink" Target="externalLinks/externalLink16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60.xml"/><Relationship Id="rId210" Type="http://schemas.openxmlformats.org/officeDocument/2006/relationships/externalLink" Target="externalLinks/externalLink190.xml"/><Relationship Id="rId215" Type="http://schemas.openxmlformats.org/officeDocument/2006/relationships/externalLink" Target="externalLinks/externalLink195.xml"/><Relationship Id="rId236" Type="http://schemas.openxmlformats.org/officeDocument/2006/relationships/externalLink" Target="externalLinks/externalLink216.xml"/><Relationship Id="rId257" Type="http://schemas.openxmlformats.org/officeDocument/2006/relationships/externalLink" Target="externalLinks/externalLink237.xml"/><Relationship Id="rId278" Type="http://schemas.openxmlformats.org/officeDocument/2006/relationships/externalLink" Target="externalLinks/externalLink258.xml"/><Relationship Id="rId26" Type="http://schemas.openxmlformats.org/officeDocument/2006/relationships/externalLink" Target="externalLinks/externalLink6.xml"/><Relationship Id="rId231" Type="http://schemas.openxmlformats.org/officeDocument/2006/relationships/externalLink" Target="externalLinks/externalLink211.xml"/><Relationship Id="rId252" Type="http://schemas.openxmlformats.org/officeDocument/2006/relationships/externalLink" Target="externalLinks/externalLink232.xml"/><Relationship Id="rId273" Type="http://schemas.openxmlformats.org/officeDocument/2006/relationships/externalLink" Target="externalLinks/externalLink253.xml"/><Relationship Id="rId294" Type="http://schemas.openxmlformats.org/officeDocument/2006/relationships/externalLink" Target="externalLinks/externalLink274.xml"/><Relationship Id="rId308" Type="http://schemas.openxmlformats.org/officeDocument/2006/relationships/externalLink" Target="externalLinks/externalLink288.xml"/><Relationship Id="rId47" Type="http://schemas.openxmlformats.org/officeDocument/2006/relationships/externalLink" Target="externalLinks/externalLink27.xml"/><Relationship Id="rId68" Type="http://schemas.openxmlformats.org/officeDocument/2006/relationships/externalLink" Target="externalLinks/externalLink48.xml"/><Relationship Id="rId89" Type="http://schemas.openxmlformats.org/officeDocument/2006/relationships/externalLink" Target="externalLinks/externalLink69.xml"/><Relationship Id="rId112" Type="http://schemas.openxmlformats.org/officeDocument/2006/relationships/externalLink" Target="externalLinks/externalLink92.xml"/><Relationship Id="rId133" Type="http://schemas.openxmlformats.org/officeDocument/2006/relationships/externalLink" Target="externalLinks/externalLink113.xml"/><Relationship Id="rId154" Type="http://schemas.openxmlformats.org/officeDocument/2006/relationships/externalLink" Target="externalLinks/externalLink134.xml"/><Relationship Id="rId175" Type="http://schemas.openxmlformats.org/officeDocument/2006/relationships/externalLink" Target="externalLinks/externalLink155.xml"/><Relationship Id="rId196" Type="http://schemas.openxmlformats.org/officeDocument/2006/relationships/externalLink" Target="externalLinks/externalLink176.xml"/><Relationship Id="rId200" Type="http://schemas.openxmlformats.org/officeDocument/2006/relationships/externalLink" Target="externalLinks/externalLink180.xml"/><Relationship Id="rId16" Type="http://schemas.openxmlformats.org/officeDocument/2006/relationships/worksheet" Target="worksheets/sheet16.xml"/><Relationship Id="rId221" Type="http://schemas.openxmlformats.org/officeDocument/2006/relationships/externalLink" Target="externalLinks/externalLink201.xml"/><Relationship Id="rId242" Type="http://schemas.openxmlformats.org/officeDocument/2006/relationships/externalLink" Target="externalLinks/externalLink222.xml"/><Relationship Id="rId263" Type="http://schemas.openxmlformats.org/officeDocument/2006/relationships/externalLink" Target="externalLinks/externalLink243.xml"/><Relationship Id="rId284" Type="http://schemas.openxmlformats.org/officeDocument/2006/relationships/externalLink" Target="externalLinks/externalLink264.xml"/><Relationship Id="rId37" Type="http://schemas.openxmlformats.org/officeDocument/2006/relationships/externalLink" Target="externalLinks/externalLink17.xml"/><Relationship Id="rId58" Type="http://schemas.openxmlformats.org/officeDocument/2006/relationships/externalLink" Target="externalLinks/externalLink38.xml"/><Relationship Id="rId79" Type="http://schemas.openxmlformats.org/officeDocument/2006/relationships/externalLink" Target="externalLinks/externalLink59.xml"/><Relationship Id="rId102" Type="http://schemas.openxmlformats.org/officeDocument/2006/relationships/externalLink" Target="externalLinks/externalLink82.xml"/><Relationship Id="rId123" Type="http://schemas.openxmlformats.org/officeDocument/2006/relationships/externalLink" Target="externalLinks/externalLink103.xml"/><Relationship Id="rId144" Type="http://schemas.openxmlformats.org/officeDocument/2006/relationships/externalLink" Target="externalLinks/externalLink124.xml"/><Relationship Id="rId90" Type="http://schemas.openxmlformats.org/officeDocument/2006/relationships/externalLink" Target="externalLinks/externalLink70.xml"/><Relationship Id="rId165" Type="http://schemas.openxmlformats.org/officeDocument/2006/relationships/externalLink" Target="externalLinks/externalLink145.xml"/><Relationship Id="rId186" Type="http://schemas.openxmlformats.org/officeDocument/2006/relationships/externalLink" Target="externalLinks/externalLink166.xml"/><Relationship Id="rId211" Type="http://schemas.openxmlformats.org/officeDocument/2006/relationships/externalLink" Target="externalLinks/externalLink191.xml"/><Relationship Id="rId232" Type="http://schemas.openxmlformats.org/officeDocument/2006/relationships/externalLink" Target="externalLinks/externalLink212.xml"/><Relationship Id="rId253" Type="http://schemas.openxmlformats.org/officeDocument/2006/relationships/externalLink" Target="externalLinks/externalLink233.xml"/><Relationship Id="rId274" Type="http://schemas.openxmlformats.org/officeDocument/2006/relationships/externalLink" Target="externalLinks/externalLink254.xml"/><Relationship Id="rId295" Type="http://schemas.openxmlformats.org/officeDocument/2006/relationships/externalLink" Target="externalLinks/externalLink275.xml"/><Relationship Id="rId309" Type="http://schemas.openxmlformats.org/officeDocument/2006/relationships/externalLink" Target="externalLinks/externalLink289.xml"/><Relationship Id="rId27" Type="http://schemas.openxmlformats.org/officeDocument/2006/relationships/externalLink" Target="externalLinks/externalLink7.xml"/><Relationship Id="rId48" Type="http://schemas.openxmlformats.org/officeDocument/2006/relationships/externalLink" Target="externalLinks/externalLink28.xml"/><Relationship Id="rId69" Type="http://schemas.openxmlformats.org/officeDocument/2006/relationships/externalLink" Target="externalLinks/externalLink49.xml"/><Relationship Id="rId113" Type="http://schemas.openxmlformats.org/officeDocument/2006/relationships/externalLink" Target="externalLinks/externalLink93.xml"/><Relationship Id="rId134" Type="http://schemas.openxmlformats.org/officeDocument/2006/relationships/externalLink" Target="externalLinks/externalLink114.xml"/><Relationship Id="rId80" Type="http://schemas.openxmlformats.org/officeDocument/2006/relationships/externalLink" Target="externalLinks/externalLink60.xml"/><Relationship Id="rId155" Type="http://schemas.openxmlformats.org/officeDocument/2006/relationships/externalLink" Target="externalLinks/externalLink135.xml"/><Relationship Id="rId176" Type="http://schemas.openxmlformats.org/officeDocument/2006/relationships/externalLink" Target="externalLinks/externalLink156.xml"/><Relationship Id="rId197" Type="http://schemas.openxmlformats.org/officeDocument/2006/relationships/externalLink" Target="externalLinks/externalLink177.xml"/><Relationship Id="rId201" Type="http://schemas.openxmlformats.org/officeDocument/2006/relationships/externalLink" Target="externalLinks/externalLink181.xml"/><Relationship Id="rId222" Type="http://schemas.openxmlformats.org/officeDocument/2006/relationships/externalLink" Target="externalLinks/externalLink202.xml"/><Relationship Id="rId243" Type="http://schemas.openxmlformats.org/officeDocument/2006/relationships/externalLink" Target="externalLinks/externalLink223.xml"/><Relationship Id="rId264" Type="http://schemas.openxmlformats.org/officeDocument/2006/relationships/externalLink" Target="externalLinks/externalLink244.xml"/><Relationship Id="rId285" Type="http://schemas.openxmlformats.org/officeDocument/2006/relationships/externalLink" Target="externalLinks/externalLink265.xml"/><Relationship Id="rId17" Type="http://schemas.openxmlformats.org/officeDocument/2006/relationships/worksheet" Target="worksheets/sheet17.xml"/><Relationship Id="rId38" Type="http://schemas.openxmlformats.org/officeDocument/2006/relationships/externalLink" Target="externalLinks/externalLink18.xml"/><Relationship Id="rId59" Type="http://schemas.openxmlformats.org/officeDocument/2006/relationships/externalLink" Target="externalLinks/externalLink39.xml"/><Relationship Id="rId103" Type="http://schemas.openxmlformats.org/officeDocument/2006/relationships/externalLink" Target="externalLinks/externalLink83.xml"/><Relationship Id="rId124" Type="http://schemas.openxmlformats.org/officeDocument/2006/relationships/externalLink" Target="externalLinks/externalLink104.xml"/><Relationship Id="rId310" Type="http://schemas.openxmlformats.org/officeDocument/2006/relationships/externalLink" Target="externalLinks/externalLink290.xml"/><Relationship Id="rId70" Type="http://schemas.openxmlformats.org/officeDocument/2006/relationships/externalLink" Target="externalLinks/externalLink50.xml"/><Relationship Id="rId91" Type="http://schemas.openxmlformats.org/officeDocument/2006/relationships/externalLink" Target="externalLinks/externalLink71.xml"/><Relationship Id="rId145" Type="http://schemas.openxmlformats.org/officeDocument/2006/relationships/externalLink" Target="externalLinks/externalLink125.xml"/><Relationship Id="rId166" Type="http://schemas.openxmlformats.org/officeDocument/2006/relationships/externalLink" Target="externalLinks/externalLink146.xml"/><Relationship Id="rId187" Type="http://schemas.openxmlformats.org/officeDocument/2006/relationships/externalLink" Target="externalLinks/externalLink167.xml"/><Relationship Id="rId1" Type="http://schemas.openxmlformats.org/officeDocument/2006/relationships/worksheet" Target="worksheets/sheet1.xml"/><Relationship Id="rId212" Type="http://schemas.openxmlformats.org/officeDocument/2006/relationships/externalLink" Target="externalLinks/externalLink192.xml"/><Relationship Id="rId233" Type="http://schemas.openxmlformats.org/officeDocument/2006/relationships/externalLink" Target="externalLinks/externalLink213.xml"/><Relationship Id="rId254" Type="http://schemas.openxmlformats.org/officeDocument/2006/relationships/externalLink" Target="externalLinks/externalLink234.xml"/><Relationship Id="rId28" Type="http://schemas.openxmlformats.org/officeDocument/2006/relationships/externalLink" Target="externalLinks/externalLink8.xml"/><Relationship Id="rId49" Type="http://schemas.openxmlformats.org/officeDocument/2006/relationships/externalLink" Target="externalLinks/externalLink29.xml"/><Relationship Id="rId114" Type="http://schemas.openxmlformats.org/officeDocument/2006/relationships/externalLink" Target="externalLinks/externalLink94.xml"/><Relationship Id="rId275" Type="http://schemas.openxmlformats.org/officeDocument/2006/relationships/externalLink" Target="externalLinks/externalLink255.xml"/><Relationship Id="rId296" Type="http://schemas.openxmlformats.org/officeDocument/2006/relationships/externalLink" Target="externalLinks/externalLink276.xml"/><Relationship Id="rId300" Type="http://schemas.openxmlformats.org/officeDocument/2006/relationships/externalLink" Target="externalLinks/externalLink280.xml"/><Relationship Id="rId60" Type="http://schemas.openxmlformats.org/officeDocument/2006/relationships/externalLink" Target="externalLinks/externalLink40.xml"/><Relationship Id="rId81" Type="http://schemas.openxmlformats.org/officeDocument/2006/relationships/externalLink" Target="externalLinks/externalLink61.xml"/><Relationship Id="rId135" Type="http://schemas.openxmlformats.org/officeDocument/2006/relationships/externalLink" Target="externalLinks/externalLink115.xml"/><Relationship Id="rId156" Type="http://schemas.openxmlformats.org/officeDocument/2006/relationships/externalLink" Target="externalLinks/externalLink136.xml"/><Relationship Id="rId177" Type="http://schemas.openxmlformats.org/officeDocument/2006/relationships/externalLink" Target="externalLinks/externalLink157.xml"/><Relationship Id="rId198" Type="http://schemas.openxmlformats.org/officeDocument/2006/relationships/externalLink" Target="externalLinks/externalLink178.xml"/><Relationship Id="rId202" Type="http://schemas.openxmlformats.org/officeDocument/2006/relationships/externalLink" Target="externalLinks/externalLink182.xml"/><Relationship Id="rId223" Type="http://schemas.openxmlformats.org/officeDocument/2006/relationships/externalLink" Target="externalLinks/externalLink203.xml"/><Relationship Id="rId244" Type="http://schemas.openxmlformats.org/officeDocument/2006/relationships/externalLink" Target="externalLinks/externalLink224.xml"/><Relationship Id="rId18" Type="http://schemas.openxmlformats.org/officeDocument/2006/relationships/worksheet" Target="worksheets/sheet18.xml"/><Relationship Id="rId39" Type="http://schemas.openxmlformats.org/officeDocument/2006/relationships/externalLink" Target="externalLinks/externalLink19.xml"/><Relationship Id="rId265" Type="http://schemas.openxmlformats.org/officeDocument/2006/relationships/externalLink" Target="externalLinks/externalLink245.xml"/><Relationship Id="rId286" Type="http://schemas.openxmlformats.org/officeDocument/2006/relationships/externalLink" Target="externalLinks/externalLink266.xml"/><Relationship Id="rId50" Type="http://schemas.openxmlformats.org/officeDocument/2006/relationships/externalLink" Target="externalLinks/externalLink30.xml"/><Relationship Id="rId104" Type="http://schemas.openxmlformats.org/officeDocument/2006/relationships/externalLink" Target="externalLinks/externalLink84.xml"/><Relationship Id="rId125" Type="http://schemas.openxmlformats.org/officeDocument/2006/relationships/externalLink" Target="externalLinks/externalLink105.xml"/><Relationship Id="rId146" Type="http://schemas.openxmlformats.org/officeDocument/2006/relationships/externalLink" Target="externalLinks/externalLink126.xml"/><Relationship Id="rId167" Type="http://schemas.openxmlformats.org/officeDocument/2006/relationships/externalLink" Target="externalLinks/externalLink147.xml"/><Relationship Id="rId188" Type="http://schemas.openxmlformats.org/officeDocument/2006/relationships/externalLink" Target="externalLinks/externalLink168.xml"/><Relationship Id="rId311" Type="http://schemas.openxmlformats.org/officeDocument/2006/relationships/externalLink" Target="externalLinks/externalLink291.xml"/><Relationship Id="rId71" Type="http://schemas.openxmlformats.org/officeDocument/2006/relationships/externalLink" Target="externalLinks/externalLink51.xml"/><Relationship Id="rId92" Type="http://schemas.openxmlformats.org/officeDocument/2006/relationships/externalLink" Target="externalLinks/externalLink72.xml"/><Relationship Id="rId213" Type="http://schemas.openxmlformats.org/officeDocument/2006/relationships/externalLink" Target="externalLinks/externalLink193.xml"/><Relationship Id="rId234" Type="http://schemas.openxmlformats.org/officeDocument/2006/relationships/externalLink" Target="externalLinks/externalLink214.xml"/><Relationship Id="rId2" Type="http://schemas.openxmlformats.org/officeDocument/2006/relationships/worksheet" Target="worksheets/sheet2.xml"/><Relationship Id="rId29" Type="http://schemas.openxmlformats.org/officeDocument/2006/relationships/externalLink" Target="externalLinks/externalLink9.xml"/><Relationship Id="rId255" Type="http://schemas.openxmlformats.org/officeDocument/2006/relationships/externalLink" Target="externalLinks/externalLink235.xml"/><Relationship Id="rId276" Type="http://schemas.openxmlformats.org/officeDocument/2006/relationships/externalLink" Target="externalLinks/externalLink256.xml"/><Relationship Id="rId297" Type="http://schemas.openxmlformats.org/officeDocument/2006/relationships/externalLink" Target="externalLinks/externalLink277.xml"/><Relationship Id="rId40" Type="http://schemas.openxmlformats.org/officeDocument/2006/relationships/externalLink" Target="externalLinks/externalLink20.xml"/><Relationship Id="rId115" Type="http://schemas.openxmlformats.org/officeDocument/2006/relationships/externalLink" Target="externalLinks/externalLink95.xml"/><Relationship Id="rId136" Type="http://schemas.openxmlformats.org/officeDocument/2006/relationships/externalLink" Target="externalLinks/externalLink116.xml"/><Relationship Id="rId157" Type="http://schemas.openxmlformats.org/officeDocument/2006/relationships/externalLink" Target="externalLinks/externalLink137.xml"/><Relationship Id="rId178" Type="http://schemas.openxmlformats.org/officeDocument/2006/relationships/externalLink" Target="externalLinks/externalLink158.xml"/><Relationship Id="rId301" Type="http://schemas.openxmlformats.org/officeDocument/2006/relationships/externalLink" Target="externalLinks/externalLink28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502228</xdr:colOff>
      <xdr:row>3</xdr:row>
      <xdr:rowOff>12700</xdr:rowOff>
    </xdr:from>
    <xdr:to>
      <xdr:col>3</xdr:col>
      <xdr:colOff>1397</xdr:colOff>
      <xdr:row>6</xdr:row>
      <xdr:rowOff>34623</xdr:rowOff>
    </xdr:to>
    <xdr:pic>
      <xdr:nvPicPr>
        <xdr:cNvPr id="3" name="Imagen 2">
          <a:extLst>
            <a:ext uri="{FF2B5EF4-FFF2-40B4-BE49-F238E27FC236}">
              <a16:creationId xmlns:a16="http://schemas.microsoft.com/office/drawing/2014/main" id="{997A22F9-A921-7147-B2B3-A7D9A2CF81F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245" t="32231" b="33842"/>
        <a:stretch/>
      </xdr:blipFill>
      <xdr:spPr>
        <a:xfrm>
          <a:off x="1298864" y="601518"/>
          <a:ext cx="3553644" cy="6107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285748</xdr:colOff>
      <xdr:row>3</xdr:row>
      <xdr:rowOff>81643</xdr:rowOff>
    </xdr:from>
    <xdr:to>
      <xdr:col>3</xdr:col>
      <xdr:colOff>28637</xdr:colOff>
      <xdr:row>5</xdr:row>
      <xdr:rowOff>843643</xdr:rowOff>
    </xdr:to>
    <xdr:pic>
      <xdr:nvPicPr>
        <xdr:cNvPr id="3" name="Imagen 2"/>
        <xdr:cNvPicPr>
          <a:picLocks noChangeAspect="1"/>
        </xdr:cNvPicPr>
      </xdr:nvPicPr>
      <xdr:blipFill>
        <a:blip xmlns:r="http://schemas.openxmlformats.org/officeDocument/2006/relationships" r:embed="rId1"/>
        <a:stretch>
          <a:fillRect/>
        </a:stretch>
      </xdr:blipFill>
      <xdr:spPr>
        <a:xfrm>
          <a:off x="285748" y="666750"/>
          <a:ext cx="5267389" cy="1143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34925</xdr:rowOff>
    </xdr:from>
    <xdr:to>
      <xdr:col>9</xdr:col>
      <xdr:colOff>641350</xdr:colOff>
      <xdr:row>14</xdr:row>
      <xdr:rowOff>123825</xdr:rowOff>
    </xdr:to>
    <xdr:pic>
      <xdr:nvPicPr>
        <xdr:cNvPr id="2" name="Imagen 1">
          <a:extLst>
            <a:ext uri="{FF2B5EF4-FFF2-40B4-BE49-F238E27FC236}">
              <a16:creationId xmlns:a16="http://schemas.microsoft.com/office/drawing/2014/main" id="{5E892B29-683F-DED7-A1D5-A999738D4B7C}"/>
            </a:ext>
          </a:extLst>
        </xdr:cNvPr>
        <xdr:cNvPicPr>
          <a:picLocks noChangeAspect="1"/>
        </xdr:cNvPicPr>
      </xdr:nvPicPr>
      <xdr:blipFill>
        <a:blip xmlns:r="http://schemas.openxmlformats.org/officeDocument/2006/relationships" r:embed="rId1"/>
        <a:stretch>
          <a:fillRect/>
        </a:stretch>
      </xdr:blipFill>
      <xdr:spPr>
        <a:xfrm>
          <a:off x="0" y="34925"/>
          <a:ext cx="10033000" cy="27559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2E2F431\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7BB1E440\A.P.U%20ACU"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c-eleal\CA&#209;ASGORDAS\CORRECCION%20SEP%2019-07\PMAA\CD%20Zaragoza%20Bombeo\Presupuesto\PRESUPUESTO%20DEFINITIVO%20ZARAGO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34EA8AF2\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Lblanco3\CONTRATO5\REAJUSTE%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F742604D\PRESUPUESTO%20VALDIVIA%20PTA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195B2670\ANEXO%202(1).%20Presupuesto%20SISTEMA%20DE%20ALCANTA"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C-001\c\WINDOWS\TEMP\MODELOSANMARCOS-V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obci\AppData\Local\Temp\Trab\personal\Lista%20de%20precios%20para%20gabinetes%20de%20control%20y%20protecci&#243;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sanearp1\DATOS\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Pc-sgallo\Proyectos%20Sandra%20Gallo\Proyectos%20varios\Valdivia\PRESUPUESTOS%20CORREGIDOS\PRESUPUESTO%20AC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1_PROYECTO%20PDA%20ANTIOQUIA/25_PDA-ANTIOQUIA/11_BRICE&#209;O/1_AJUSTE%20BRICE&#209;O%20(abril-2012)/11.%20Presupuesto%20general/Ppto_completo_Brice&#241;o_octubre_201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LIEBRE\Dir_Dise&#241;os\J\Info\Mis%20Documentos\IIL\TEXACO%2014\Copia%20de%20seguridad%20de%20PPTO%20TEXACO%2014.xlk"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chi1fin\Acta\Acta\acta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AFE/AFEDatabase%20v5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99DFD8F\AFEDatabase%20v5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RESUPUESTO_SAN_JUAN_TANQUE_Y_PTAP_2013.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back%20up-diego%20m\PRESUPUESTOS%20STED\Puente%20Manitas\VERSION%20FINAL\Presupuesto%20Construcci&#243;n%20Puente%20Peatonal%20Manit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edisson.rincon\Documents\3.5%20LICITACIONES%20E%20INSCRIPCIONES%202013\11-%20Tabasco%20Oil%20Company%20-%20Consorcio%20con%20A&amp;P\oferta%20econ&#243;mica\ANEXO%202%20Y%203%20PRESUPUESTO%20Y%20APU%2020131113.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Admon\PORT&#193;TIL\MORENO%20VARGAS\LICITACIONES\HOCOL%20%20HCC0R-739-00\Limonero1presupuest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Amir\Catalogo\MV_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c-carenas\COMPARTIR\base0109.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Base"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sistente\c\Juan%20Diego\2004-17%20Puente%20El%20salado\Dise&#241;o\Memorias\Memoria%20de%20Conexiones\Memoria%20de%20Conexiones\14-01Placa%20de%20base%20mal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AFE/Documents%20and%20Settings/RAUL%20ENDARA/My%20Documents/HLISA/LICITACI/1999/L-003-99/NEGOCIA/UNIT0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Pc-wvega\PROYECTOS%20EN%20EJECUCION\HLOPEZA\CANTIDADES%20GERONA\Documents%20and%20Settings\swilches\Configuraci&#243;n%20local\Archivos%20temporales%20de%20Internet\OLK6\formulario%20bas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Ardincoadmin\Informaci&#243;n%202013\PROYECTOS%202013\Plan%20Maestro%20Segunda%20Etapa%20EPM\Presupuesto%20EPM%201%25%20Porce%20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AFE/AFEDatabase%20v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Id001\proyectos\603%20EEB%20Predisenos%20SE%20Nueva%20Esperanza\Calculos\AREVA%20-%20CODENSA\Torca%20Cantidad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Ardincoadmin\OBRAS\Riveras%20del%20Hato%20II\PRESUPUESTO%20RIVERAS%20DEL%20HATO_201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A99DFD8F\AFEDatabase%20v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Pc-eleal\PMAA%20VALDIVIA\PROYECTOS\BASE%20PRESUPUESTOS\PMAA\CD%20Zaragoza%20Bombeo\Presupuesto\PRESUPUESTO%20DEFINITIVO%20ZARAGOZ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LIEBRE\Dir_Dise&#241;os\Documents%20and%20Settings\qbex1\Escritorio\San%20Bernardo%20del%20Viento\Proyecto%20AJUSTADO\San%20Bernardo\PRES%20SANBERNA\PRESUPUESTO%20ALC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AFE/Documents%20and%20Settings/Kacero/Configuraci&#243;n%20local/Archivos%20temporales%20de%20Internet/OLK61/Capex%20Cash%20Flow%20v3%2013Nov0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Id001\proyectos\603%20EEB%20Predisenos%20SE%20Nueva%20Esperanza\Calculos\AREVA%20-%20CODENSA\Cantidades%20SE%20Trujillo%20Norte%20opcion%202-R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Administracion\CARLOS\CARLOS%20GENERAL\LICITACIONES\VETRA%20PI&#209;005-6-71-10%20JUNIO%2022%20DE%202010\PROPUESTA%20ECON&#211;MICA\PROPUESTA%20ECON&#211;MICA\PROPUESTA%20ECONOMICA%20PI&#209;U&#209;A%205.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obci\AppData\Local\Temp\Documents%20and%20Settings\crendon.HMV\Local%20Settings\Temporary%20Internet%20Files\OLK3\859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Mamatoco3\SISTEMA%20SUR%20FASE%20II\OFICINA\COTIZACI\285FORPOBMANGA\CONTRATOBRA\ALCANCECONTRATO\ALCANCEFIN13MAYO\ACTACOMPABRIL%2012may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comunicaciones\wgutierrez$\AASSA%20TECNICA%201-1\AMALFI\COLECTORES%20AMALFI%20A&#209;O%202008\ANEXO3_PRESUPUESTO%20ALCANTARILLAD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Serdet01\Proyectos\JAIME\VArios\memorias%20mayorquin%203%20rev%2009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Id037\usr\Documents%20and%20Settings\yceballos\Mis%20documentos\proyectos%20Ingedisa\Ofertas\Proyecto%20Sur\1%20Cantidades%20SE%20Quencoro-R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Users\obci\AppData\Local\Temp\OFERTAS\PEREIRA\A"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FE/La%20Jagua%202009%20Budget.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Isant01\gp-gerencia_proyectos\Crecimiento\Proyecciones\Presupuesto%20Abril\Escenario2%202,400\BI\Documents%20and%20Settings\carlos.ortiz\Mis%20documentos\ETBFiles\Tetra%20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aquintero\AppData\Local\Microsoft\Windows\Temporary%20Internet%20Files\Content.Outlook\0WVZXWZL\Version%204%20Final%20V1%20Sin%20Cantidades.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A99DFD8F\La%20Jagua%202009%20Budget.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sanearp1\DATOS\windows\TEMP\ADMINISTRATIVA\BAAN\lista%20de%20precios%20definitiva%20sep16-9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Ardincoadmin\DZAPATA%20(10.10.10.253)\AASSA%20TECNICA%201-1\SUROESTE\2012\BOLOMBOLO\PROYECTOS\REUBICACION%20USUARIOS\Ultimo_Presupuesto.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rdincoadmin\Informaci&#243;n%202013\LICITACI&#211;N%20PUBLICA\005%20Reposici&#243;n%20Red%20de%20Aguas%20Lluvias%20y%20Ca&#241;o%20Carrera%20Zea\PRESUPUESTO\PRESUPUESTOS_CANAL_CRIBADO.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Sanear53\datos\Documents%20and%20Settings\proyecto55\Mis%20documentos\PEDRAZ_AA_D_IN_01_A_5_Dise&#241;o%20Alcantarillado%20pob%20futu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Users\LUISCOBA\Desktop\Invias%202016\CORDOBA\003\G:\Financiera\PROY_ING.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alex/Propuesta%20Efren/DOCUME~1/user/LOCALS~1/Temp/Temporary%20Directory%201%20for%20PRESUPUESTO%20Y%20UNITARIOS.zip/PRESUPUESTO%20Y%20UNITARI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leonardocamacho/Desktop/BOSCONIA/CONTRATO%20DE%20OBRA/Cotizaciones/maestros%20cic%20bosconia/F:/INGENIERA%20CIVIL/OBRAS/META/CN569-2010%20ACAPULCO1/AVANCE%20DE%20OBRA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HP\Documentos\MSOFFICE\Excel\SIACE\EXCEL\PPTO98\JAGUA\JAGUA19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LIEBRE\Dir_Dise&#241;os\Documents%20and%20Settings\Administrador\Configuraci&#243;n%20local\Archivos%20temporales%20de%20Internet\Content.IE5\E0L06NOJ\PRESUPUESTO_CALLE_CUSULES_Y_COSTAHERMOSA_APU.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Users/lfuentes/AppData/Local/Temp/Rar$DI00.215/Calenturitas%202009%20budget-Meeting%2011-28-0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LICITACIONES\user\Documents\INGELECSA%202012\CLIENTES%202012\CERREJON\OFERTA%20MODIFICABLE.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280C58CC\a%20%20aaInformaci&#243;n%20GRUPO"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Publico\CUERVA%208-CAROLINA\Dise&#241;o\DOCUME~1\nodo2529\CONFIG~1\Temp\Rar$DI00.813\Cup%20Nw\LEON\Costos\CantidadesyPreciosdeCupiaguaYZ.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MERI&#209;O/Documents/PARTICULAR/Users/ABSAESP03/Documents/MERI&#209;O/EDESA/PRESUPUESTO-V7.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LUISCOBA\Desktop\Invias%202016\CORDOBA\003\G:\Financiera\WINDOWS\TEMP\TEMP\FACTPR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LIEBRE\Dir_Dise&#241;os\Documents%20and%20Settings\Administrador\Mis%20documentos\APU%20200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Ampliaci&#243;n%20y%20Optimizaci&#243;n%20Acueducto%20Buenavista/PRODUCTO%203/ANEXOS/ANEXO%207%20PRESUPUESTOS%20Y%20APU&#180;S/ACUEDUCTO%20BV%202012/01%20LINEA%20IMP%20POZO%20No.4%20-%20T600M3.xlsm"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AC117\Publico\ELECTRICOS%20PTAP%20PUERTO\ARCHIVOS%20ORIGINALES\Copia%20de%20seguridad%20de%20PPTO%20ELECTRICO%20PTAP%20PTO%20-%20AGOSTO%2016-2014.xlk"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ZCSERVER1\TECNICO\PLANMIN\PLANES\PLANSEM\2000\TRIMES02\SEM23-0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ZCSERVER1\TECNICO\PLANMIN\PLANES\PLANSEM\2000\TRIMES02\SEM25-0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LUISCOBA\Desktop\Invias%202016\CORDOBA\003\G:\Financiera\ELECTROLIMA\cuadros-pto%20%202003%20dic%20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AFE/Documents%20and%20Settings/PTilston/Local%20Settings/Temporary%20Internet%20Files/OLK335/ARC_MINE%20PLANNING/BUDGET%202006/BUDGET%20OCT02/Base%20Datos%20C_Andes%20Bug06%20OCT03%20(version%20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Documents%20and%20Settings/Administrador/Configuraci&#243;n%20local/Archivos%20temporales%20de%20Internet/Content.IE5/EVZQXGNY/SISTEMA%20VIAL%20URBANO%20DEL%20RIO/ENTREGA/MEMORIAS/C&#225;lculoredes.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Documents%20and%20Settings/Usuario/Mis%20documentos/SECRETARIA%20DE%20AGRICULTURA/FORMATOS%20MINISTERIO/Formulario%20Permanente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AFE/Documents%20and%20Settings/gespitia/Configuraci&#243;n%20local/Archivos%20temporales%20de%20Internet/OLK1E/PSM%20AFE%20Cost%20Control%2007-31-0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sanearp1\DATOS\Documents%20and%20Settings\jramiret\Configuraci&#243;n%20local\Archivos%20temporales%20de%20Internet\OLK119\Formularios%20%20009350%20corr%20abril%2029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sanear81\D\Proyectos\EPM\ACTUALIZACI&#211;N%20AMALFI\1.%20VOLUMENES\Volumen%201.%20Informe%20general%20de%20dise&#241;o\ANEXOS\AMALFI_A_D_IN_03_A_2.1%20y%202.4%20DISE&#209;O%20HIDRAULICO%20DE%20LAS%20REDES%20DE%20ALCANTARILLADO%20COMBINAD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Pc-wvega\PROYECTOS%20EN%20EJECUCION\AAS\BASE\HOJA%20BASE\BASE%20DE%20PRESUPUEST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AFE/DOCUME~1/jcampo/LOCALS~1/Temp/Temporary%20Directory%201%20for%202153_Cal_Model%202_ecmod_11_ver20%2023-July-07.zip/2153_Cal_Model%202_ecmod_11_ver20%2023-July-07.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FE/Documents%20and%20Settings/rschmidt.CDJPRO/Local%20Settings/Temporary%20Internet%20Files/OLK1B4/CDJ%20Prodeco%20rail%20access%20Feb06%20ver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Users/JOSE%20LUIS%20NOGUERA/Downloads/VIABILIZACI&#211;N%20CONCORDIA%20ALCANTARILLADO_V0/3.%20Presupuesto,%20cronograma%20y%20flujo%20de%20inv/PRESUPUESTO%20CONCORDIA%20ACTUALIZAD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Hp-alexander\Documentos\winnt\perfiles\Co80097831\Mis%20documentos\Formatos\Presupuesto%20Da&#241;os%20Interinstitucionales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AFE/DBWKF/Budget%20and%20Finance/2008%20Budget/Models/20070930%20Prodeco%20Calenturitas%20Valuation%20Model%20v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Users\Luz%20Helena\Desktop\PLANTILLA.xls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AFE/Documents%20and%20Settings/CPhillips/Cerrejon/Models/Financial%20Model/Draft%208/Financial%20Model%20No%205%20-%2022MTPA-%20Rev%200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Ardincoadmin\Documents%20and%20Settings\carenas\Escritorio\PRESUPUESTOS%20%20febr11\Copia%20de%20BASE%20DE%20PRESUPUEST(copi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robles/Etapa%208B/Presup%20Robles%208B%20(sandova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LIEBRE\Dir_Interventoria\Users\jlopezb\Desktop\APUS\RECURSOS,%20PRODUCTIVIDAD%20Y%20MODELO%20APU.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LIEBRE\Dir_Interventoria\Users\kpelaez\Desktop\APU\RECURSOS,%20PRODUCTIVIDAD%20Y%20MODELO%20APU.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Arlex\Ca&#241;asgordas\Campamento\Presupuesto\DEFINITIVOS\OPTIMIZACI&#211;N%20DE%20LA%20RED%20DE%20DISTRIBUCI&#211;N.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73F5C2F1\Presup%20Robles%208B%20(sandova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Licitaciones1\c\Documents%20and%20Settings\Latinco%20S.A\Mis%20documentos\ARCHIVOS%20OSCAR\invias\corredores%20viales\PARTICIPAMOS\PRIMERA%20RONDA\analisis%20de%20precios%20unitarios%20-%20PLANTILL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Informacion%20Comercial_Sucre/Sincelejo/Cortijo%20-%20Sincelej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AFE/TEMP/BUDGET%20FORM%202002.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CATALOGO\BAJA%20TENSION\BT.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enrique\My%20Documents\geologia\costs%20and%20controls\Exploration%20Program%20Costs%20and%20meter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Applications/Microsoft%20Excel.app/Sanear9/d/PROYECTOS/CORANTIOQUIA/VENECIA/1.%20DIAGNOSTICO/ALCANTARILLADO/VENECI_AA_D_IN_01%20A%204.2%20RCH%20Alcantarillad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Sanear9\d\PROYECTOS\CORANTIOQUIA\VENECIA\1.%20DIAGNOSTICO\ALCANTARILLADO\VENECI_AA_D_IN_01%20A%204.2%20RCH%20Alcantarillado.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Pc3\d\PROYECTOS\CARAMANTA\2.%20ANTEPROYECTO\ANEXOS%20AL%20INFORME\CARAMA_AA_D_IN_1_Anexo%20x.xx%20REDES%20DE%20DISTRIBUCI&#211;N.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EBI.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Documents%20and%20Settings/Usuario/Mis%20documentos/SECRETARIA%20DE%20AGRICULTURA/FORMATOS%20MINISTERIO/Formulario%20Transitorio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Piii700\C\1581\Excel\Misc\equip%20database%20assumptions%20comparison.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Applications/Microsoft%20Excel.app/Sanearpc8/d/PROYECTOS/BUENOS%20AIRES/DISE&#209;O/Dise&#241;o%20hidraulico%20de%20component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Sanearpc8\d\PROYECTOS\CORANTIOQUIA\Tarso\3.%20DISE&#209;O\ACUEDUCTO\cantidades%20de%20obra%20act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Sanearpc8\d\PROYECTOS\BUENOS%20AIRES\DISE&#209;O\Dise&#241;o%20hidraulico%20de%20componente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Volumes\PROYECTOS\1.%20Proyectos%20Tubara%202024\0%20MUNICIPIO%20DE%20TUBARA%202024\Proyecto%20Loma%20Fresca\APU%202024%20R.00%20Ene-22.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Documents%20and%20Settings/Kacero/Configuraci&#243;n%20local/Archivos%20temporales%20de%20Internet/OLK61/2008%20Capital%20Budget%20v1%208-14-0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Servidor\f\C.701%20DISE&#209;OS%20IDU%20GRUPO%20G\09%20Productos%20de%20la%20Consultor&#237;a\701_SIN_ANALISIS_PRECIOS_UNITARIOS%20en%20proceso\APU_GRUPO_G-Base.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Documents%20and%20Settings/Usuario/Mis%20documentos/SECRETARIA%20DE%20AGRICULTURA/FORMATOS%20MINISTERIO/Formulario%20Anuales%20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Informacion%20Comercial_Sucre/Sincelejo/Las%20Delicias%20-%20Sincelej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Sanear16\d\PROYECTOS\Segovia1\ANTEPROYECTO\Anclajes-segovia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liebre\INGENIEROS%20DE%20PROYECTOS\TRIPLE%20A\APU'S%202020\APU%202020_rev%2001_ene_2020.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AFE/Documents%20and%20Settings/jcampo/Mis%20documentos/FINANCE/Models/Glencore%20Rail/Rail%20Model%20ver11%2024Mar06.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PRESUPUESTO%202006%20VERSION_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Users\mcromero\Documents\Maria\AAA\2017\8.Agosto\CATIDADES%20USIACURI\PRESUPUESTOS%20Y%20APUs%202017\PROGRAMA%20APU%20PLANTA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Applications/Microsoft%20Excel.app/sanearp1/DATOS/HLOPEZA/CANTIDADES%20GERONA/Documents%20and%20Settings/swilches/Configuraci&#243;n%20local/Archivos%20temporales%20de%20Internet/OLK6/formulario%20base.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RESIDENTE%20CONST%20SADEP/formularios/A.P.U.%20BAS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Sanear53\datos\RESIDENTE%20CONST%20SADEP\formularios\A.P.U.%20BASE.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sanearp1\DATOS\Estad.%20Da&#241;os\Rendimientos_Sur%2003-00(JC).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CIUDAD%20BOLIVAR\FRENTE%201CB\replanteos\MARLO\CB%205\5921.FLORIDA%20PRUEB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5\VILLA%20SAGRARIO%20NEGRA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Users/Jose%20Merino/Documents/PARTICULAR/CESAR/PROCESOS%202013/SECRETARIA%20DE%20INFRAESTRUCTURA/LSI-07-2013%20-%20LA%20MINA%20-%20ATANQUE/PROPUESTA%20VIA%20LA%20MINA%20-ATANQUEZ-GUATAPURI-CORREGIDO.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licitaciones%20carpeta/SAN%20JACINTO%20DEL%20CAUCA/SAN%20JACINTO%20DEL%20CAUCA.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2006\L-193-06%20DISE&#209;O%20Y%20FABRICACI&#211;N%20%20AMPLIACI&#211;N%20DE%20PLANTA%20-%20BUENAVENTURA%20INGS\Presupuesto\Rev0\Presupuesto%20L-193-06%20revC.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E0992774a\PRECIOS\DOCUME~1\e0939709\CONFIG~1\Temp\precios200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Capital%20Costs%20-%20154016B%20Mine%20Study%20Option%203A%20-%20DRAFT%20REVISED%2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EVAL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WILMAR\Informaci&#243;n%202012\Users\Usuario\AppData\Local\Temp\Rar$DI05.444\APU%20-%20Inv..GRUPO%20I.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Servidor\servidor\Dise&#241;os%20y%20Construcciones\An&#225;lisis%20de%20precios%20unitarios%20de%20Bajo%20Grande.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Servidorsma\766\Documents%20and%20Settings\edgarg.SM&amp;A\Escritorio\SALARIOS%202008\MATRIZ%20PARA%20EL%20CALCULO%20DEL%20AIU%202008.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C:\Users\USERS\Desktop\Presupuesto%20Suesca%20251017.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10.0.0.4\tecnico\Documents%20and%20Settings\67370\Configuraci&#243;n%20local\Archivos%20temporales%20de%20Internet\Content.IE5\UOTNRVQZ\Presupuesto%20correigio%20nora%20morales(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C:\Teatreesvr\mineconsult\ActiveJobs\2180_CAl%20&amp;%20CDJ%20Equipment\XL\EcMod\Option%2030_EX3600_789\Option%2030_Mixed_EcMod_EX3600_5500_ver0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enrique\My%20Documents\geologia\costs%20and%20controls\Exploration%20Program%20Costs%20and%20meter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Users\LUISCOBA\Desktop\Invias%202016\CORDOBA\003\G:\Financiera\WINDOWS\TEMP\TEMP\BASES%20PROYECCION%20DEMAND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AMVB%2009\Inf.%20Accidentalidad\ADMON\GRUPO5\PRESUP~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Users/leonardocamacho/Desktop/BOSCONIA/CONTRATO%20DE%20OBRA/Cotizaciones/maestros%20cic%20bosconia/E:/Presupuesto%20T/TIERRA%20BUENA%20FACTIBILIDAD%2010.09.2004%2040%20CASAS%20264%20APARTAMENTOS%20(CD%2015.09.2004).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0%20MUNICIPIO%20DE%20TUBARA%202024/5%20Alcantarillados%20y%20Agua%20Potable%20ok/2%20Proyecto%20Santo%20Domingo%20-%20Inmaculada/APU%202024%20R.00%20Ene-22.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Sanear12\sanear\PROYECTOS\EEPPM_225985\Dise&#241;o\GPZC_%20703\CAMBIO%20DI&#193;METRO\v3\COCACO_A_D_IN_01%20A%20Anteproyecto%20Alcantarillad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Sanear88\DATOS\PROYECTOS\GUAIMARO\2.%20Dise&#241;o\Anexos%20Alcantarillado\GUAIMAR_AA_D_IN_03_A_2.0_Dise&#241;o,%20Cant%20Obra%20y%20Ppto%20de%20%20Alcantarillado_V0.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AFE/Documents%20and%20Settings/jcampo/Local%20Settings/Temporary%20Internet%20Files/OLK34/2297_Opt46_La%20Jag_MARC_Evaluation%20ver01-ADJUSTED%20SCHED.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AFE-MOER%20Register%20(27).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LICITACI\BASE\PRESUPUESTO-BASE-2006%20(Guatemal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H:\SSD\Proyectos%20Personales\Triple%20A\Baranoa\EBAR%20Cuenca%206A\E002-BAR-20%20CONSTR%20REDES%20ALC%20Y%20EBAR%20CUENCA%206A\REV.%2000\Anexo%201%20-%20Presupuesto%20(Falta)\10%20PRESUP_EBAR-Baranoa%20v03.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LICITACI\BASE\PRESUPUESTO-BASE-2005%20(peru).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43564594\PRESUPUESTO-BASE-2005%20(peru).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43564594\PRESUPUESTO-BASE-2006%20(Guatemal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Users\obci\AppData\Local\Temp\Trab\PROP\47L8%20Siemens%20FCS%20Mexico\47L8008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liebre\INGENIEROS%20DE%20PROYECTOS\PROGESTAR%20INGENIERIA%20LTDA\ELABORACION.%20DE%20%20PRESUPUESTOS\APU'S%202020\PROGRAMA%20APU%20PLANTAS%202020.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Users/Jose%20Merino/Documents/PARTICULAR/CONDECAR/CENTRO%20DE%20CONVIVENCIA/PRESUPUESTO%20DEFINITIVO%20ARJONA%20CENTRO%20DE%20CONVIVENCIA%20CIUDADANA%2016%20MAYO%202013.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Users\obci\AppData\Local\Temp\Trab\propuestas\formatos\Plantilla%20Valoraci&#243;n%20combinaci&#243;n%2016072003.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MARCELO%20MARTINEZ/TRABAJO%20OFICINA/ING.%20VICTOR%20HUGO%20REVELO/ALIVIADEROS%20ALDANA/MEMORIAS/HOJA%20DE%20DISE&#209;O%20ALIVIADEROS.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Users\jjarrieta\Desktop\PRECIOS%20Y%20A.P.U%202019\Copia%20de%20APU%202019_rev_marzo_2019.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Users\Fidel\Desktop\Presupuesto%20via%20PDA%20-%20Ca&#241;o%20Chiquito%20-%20Azor%20-%20Centro%20Gaitan%20-%20Dorotea%20%20REV%20N.xlsx"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Pc-wvega\PROYECTOS%20EN%20EJECUCION\San_Juan_LaMaria\CD%20SAN%20JUAN%20LA%20MARIA\ANEXOS\Anexo%2014_PresupuestoSAN_JUAN_LA_MARIA-MARZO.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MARCELO%20MARTINEZ/PROYECTOS/ING.%20JORGE%20LUIS%20ARRIETA/COLEGIO%20TIMBIQUI/MEMORIA%20BASE/HOJA%20DE%20DISE&#209;O%20BASE.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AFE/Mining/Admin/Template%20Models/Blank%20270.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WINDOWS\TEMP\VILLA%20SAGRARIO%20NEGRAS%208.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C:\Users\jjarrieta\AppData\Local\Microsoft\Windows\Temporary%20Internet%20Files\Content.Outlook\RZQOS6I1\An&#225;lisis%20de%20Precios%20Unitarios%20(002).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021DDE6E\Blank%20270.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AFE/Documents%20and%20Settings/Kacero/Configuraci&#243;n%20local/Archivos%20temporales%20de%20Internet/OLK61/MIGUE/Flujo%20de%20Caja%20-%20Compras/FLUJO%2022222.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C:\Id037\usr\USR\Oferta%20Areva%20ampliaci&#243;n%205\ADENDOS%20AREVA\PROYECTO%20SUR\SE%20QUENCORO\Cantidades%20SE%20Quencoro-R0.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C:\Users\leonardomeza\Downloads\APU_ATLA&#769;NTICO\APU_0803_ATLANTICO__OCCIDENTAL_2025_2.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Mapeco\mapeco_vol1.mapeco_ltda\USUARIOS\Licita\SUBTEC\CARMEN\TARIFA.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orlando/PROPUESTA%20PUENTE%20BOLIVAR%20MURO%20EN%20CONCRETO.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C:\Mapeco\mapeco_vol1.mapeco_ltda\USUARIOS\Licita\SUBTEC\Licitaciones\INVIAS\2002\SCV%2001%20a%2060\Informaci&#243;n%20contrato\16\SCV-037-200203142002101159\SCV-037-Base-Girardot-Bogot&#225;-PR52-PR11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D:\Construccion\Efrain%20Cucunuba\aulas%20pivijay\Presp%20pivijay%20fonade%20(92%25).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d.docs.live.net/Users/GABRIEL/Downloads/PLATO%20PUENTE%20RAFA/ADM%20VIAL%2003%20-%20CORDOBA/ESTADO%20DE%20RED/2103mar%20.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Documents%20and%20Settings/MARCO%20AURELIO%20NU&#209;EZ/Mis%20documentos/ACUEDUCTO%20REGIONAL%20LA%20L&#205;NEA/PLAN%20DE%20INVERSION/Presupuesto/Soplaviento/PRESUPUESTO%20ALCANTARILLADO%20SOPLAVIENTO.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C:\sanearp1\DATOS\Informes%20y%20tareas\Estad&#237;sticas%20Rendimientos\Sur\Rendimientos_Sur%20(EEPPM)%2001.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C:\Users\USER\Google%20Drive\SERCO\Base%20de%20Datos%20Proy_Provvedores\UCC%20-%20APU%20GOB%202018%20v019-palmar.xlsx"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LIEBRE\Dir_Dise&#241;os\Users\ADEJAN~1\AppData\Local\Temp\notes15E676\PPTO%20ELECTRICO%20SANTA%20LUCIA.xlsm"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Isant01\gp-gerencia_proyectos\Temp\Modelo%20ingresos%20(19%20ago%2003).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Mis%20documentos\LICITACION%20SAMPUES%20DPS%20HECTOR\EJECUCION%20CONTRATUAL\presupuesto%20nuevo%20y%20apu\CORRRECION%20PRECIO%20ENERO\PRESUPUESTO%20VIA%20SAN%20LUIS%20JULIO.xlsx"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C:\sanearp1\DATOS\HLOPEZA\GERONA\CANTIDADES%20REPOSICION\SUBCIRCUITO%207\REDES7.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C:\Mis%20documentos%20Maria%20clau\AAA\OFICINA\2021\A.P.U%20%202021\SERVIDOR%20ORIGINALES\PROGRAMA%20APU%20PLANTAS%20202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C:\Vias\natalia\PC%20VIEJO\D\Richi\Negocios\Cesar%20Villegas\An&#225;lisisAPU.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AFE/Documents%20and%20Settings/jgerard/Local%20Settings/Temporary%20Internet%20Files/OLK139/Truck%20&amp;%20Rail%205mtpa.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C:\Users\Mariel%20Hdez\Downloads\Ficha%20de%20presentaci&#243;n%20Convocatoria%202%20-%20Reactiva%20Turismo%20(7).xlsx"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WILMAR\Informaci&#243;n%202012\DOCUME~1\catastro\CONFIG~1\Temp\Rar$DI02.360\APU%20INVIAS%202.009%20MEDELL&#205;N.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C:\jpolo\ComTotal\Obsoletos\COLOMBIA\APUS\Copia%20de%20APU'S%20VERSION%202%20(3).xlsm"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Users\aescorcia\Desktop\APU\APU%202011\APU%20CON%20PARTICULARES%20OPA.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Mis%20documentos/OBRAS/BANADIA/INFORMES/BANADIACD/1erINFORME.xls" TargetMode="External"/></Relationships>
</file>

<file path=xl/externalLinks/_rels/externalLink231.xml.rels><?xml version="1.0" encoding="UTF-8" standalone="yes"?>
<Relationships xmlns="http://schemas.openxmlformats.org/package/2006/relationships"><Relationship Id="rId1" Type="http://schemas.microsoft.com/office/2006/relationships/xlExternalLinkPath/xlPathMissing" Target="MARINA_SANTA_MARTA_-ULTIMO%2023%20FEBRERO%202010%20(version%201).xlsx"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Documents%20and%20Settings/jmeneses/Configuraci&#243;n%20local/Archivos%20temporales%20de%20Internet/OLK27/Fuel%20Cupo%20LJP.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AFE/Corporate/Finance&amp;Admin/Botica/Annual%20Accounts/June%2000/Sponsors%20TB%20(BS)%20June%202000.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C:\WILMAR\Informaci&#243;n%202012\Mis%20Documentos\AMV-02-BOL\EST.V&#205;A%20CRITERIO%20TECNICO.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AFE/Corporate/Annual%20Reports/Annual%20Report%202000/MMH%20Consolidated%20TB.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Users/propietario/Desktop/MUNICIPIOS%20PARA%20ESPECTROS.xlsx"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C:\Users\obci\AppData\Local\Temp\Enintco\02%20-%20ESTIMACION\02-PROPUESTAS_CAT\06-Ofertas%202005\o-5039%20Pielstick%20CEMEX%20Panama\3.%20Presupuesto\CEMEX%20PANAMA_2x12CM32.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C:\Servidor\Usuarios\Ingeniero\emartinez\medidores%20SANTA%20CECILIA.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Flujo%20de%20caja2%20(3).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C:\Users\JUAN%20ARRIETA\Desktop\APU%20ELECTRICOS%20PLANTA.xlsx"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AFE/Nueva%20carpeta/LOM%20Calagua/FORECAST/Marzo03--06/Documents%20and%20Settings/Alfonso%20Lopez/Mis%20documentos/LA%20JAGUA/TEMPO/Alfonso/BUGJET_2005%20LJ%20REV%20ABRIL.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E0992774a\PRECIOS\Constancita\HOJA%20DIARIA\HD%202003\Hoja%20Diaria%20Nueva.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C:\Sanear16\d\PERSONALES\FERNANDO\CURSO%20PTAP\PARSHALL%20AMAGA.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C:\CIPRES\ELECTMEC\Lineas\1999\ETECEN\LP-004-99-1\Presupuesto\Plani%20LP-004-99.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Mis%20documentos/ADMON00/COSTOS/ESTRUCTURA%20DE%20COSTOS%20G&amp;J%20ING%20ASOCIADOS%20LTDA.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C:\Julio%20David\Documents\INVIAS%202012\Convenios%202012\Informaci&#243;n%20t&#233;cnica%20de%20municipios%202012\Guatape%202012\Convenio%20I%20primer%20paquete%20-%20V&#237;a%20Anillo%20Vial%20Guatape%20-%20La%20Piedra\Pto%20Guatape%20-%20anillo%20vial%20guatape%20paquete%20I.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20700C9B\BOCCID.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C:\PRODECO\CF%20sep17-06.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C:\EB133D44\CF%20sep17-06.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Documents%20and%20Settings/Kacero/Configuraci&#243;n%20local/Archivos%20temporales%20de%20Internet/OLK61/MIGUE/Flujo%20de%20Caja%20-%20Compras/FLUJO%2022222.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C:\E0992774a\PRECIOS\MERYVENT\ZZZ.MERCA.GQ\MERCADEO\POLITICA%20DE%20PRECIOS\PRECIOS%20MARZO%202003\precios2002.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AFE/unzipped/ULANVA~6/ULAN%20valuation%20(3%20Nov%2000).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AFE/Corporate%20Finance/Projects/MINARA/Models/2007/MM%20LOM%20v2.56%20(180907)_GIAG%20Aug07%20forecast.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AFE/Data/capital/ARRIENDO%20PRODECO.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C:\B5DFD714\Sem17-01.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C:\8408CE22\ARRIENDO%20PRODECO.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https://d.docs.live.net/AS/AS%20PROYECTOS/EDAR%20EL%20PUEBLO%20-%20OPTIMIZACION/EDAR%20EL%20PUEBLO%20V0/2021-03-08%203ra%20ENTREGA%20EDAR%20EL%20Pueblo/7%20PRESUPUESTO/APUS%20EDAR%20EL%20PUEBLO%20v0.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C:\LINA\TRIPLE%20A\ANALISIS%20DE%20PRECIOS%20UNITARIOS%20%20(A.P.U)\A.P.U%20%202021\APU%202021%20R.00%20Ene-2021.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C:\B74980D7\APU%202021%20-%20VF8.xlsx"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AFE/Budgets/Budget%202006/Returned%20Spreadsheets/CapitalBudget6MthsToDec05.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C:\Lblanco3\COMPARTIR\PLANOPERATIVO1754\INFORME\INFORME\Tablas%20y%20gr&#225;ficas%201750%2003-00.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MONO/Documentos/Consultorias/Presupuestos%20Basicos/Presupuesto%20Amparo%20-%20Portal/Electricas/APUS%20Y%20PRESUPUESTO%20REDES%20ELECTRICAS%20AMPARO%20GALLO.xlk"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AFE/Corporate/Finance&amp;Admin/Botica/Ex%20Robo/Steve%20Robinson/A%20backup%20disk/Management%20tools/Business%20frameworks/A%20framework%20for%20business%20analysis.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C:\Ardincoadmin\DZAPATA%20(10.10.10.253)\AASSA%20TECNICA%201-1\AMALFI\2012\PROYECTOS\COLECTORES%20AMALFI\AMALFI%20PROYECTO%20COLECTORES\BASE\HOJA%20BASE\BASE%20DE%20PRESUPUESTO.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Documents%20and%20Settings/ptilston/Local%20Settings/Temporary%20Internet%20Files/OLKE6/johnny/2297_Opt46_LaJagFleet_ver01-%20ADJUSTED%20SCHED.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3\SAN%20BASILIO%20NEGRAS.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7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C:\liebre\Dir_Dise&#241;os\Documents%20and%20Settings\proyectos\Escritorio\Dise&#241;o\laguna%20definitivo\PEDRAZ_AA_D_IN_01_A_5_Dise&#241;o%20salida%20Laguna%20v2.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C:\Wilsonvega\PMAACAMPAMENTO\CD-CAMPAMENTO\DISE&#209;O\PRESUPUESTOS-DIS\ALCANTARILLADO\Presupuestos%20sistema%20de%20alcantarillado%20(Campamento).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C:\Ambiental\D\ALO\Palos%20Verdes\CERRO%20MATOSO\Presupuesto\Presupuesto%20Definitivo.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C:\HP16768160492\Jairo%20Q\CERRO%20MATOSO%20SACRIFICIO\Copia%20de%20presupuesto%20final.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C:\sanearp1\DATOS\WINNT\Profiles\mvelezs\Configuraci&#243;n%20local\Archivos%20temporales%20de%20Internet\OLK295\ConsolidadoSubcircuito1.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C:\01FC7894\Presuesto%20definitivo%20alcantarillado.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dbowden\Local%20Settings\Temporary%20Internet%20Files\OLKA0\Flujo-07-11%20(Operacion%20Calenturitas)-VALORACION(2).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C:\W000911cre22\publico\DOCUME~1\VALUED~1\LOCALS~1\Temp\Documents%20and%20Settings\CJARAMILLO\Mis%20documentos\Empresas\Riopaila\Proyecto%20RIOPAILA%20S.A..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D:\13.%20BARANOA\CONTRATO%20LP-005-2025\ACTA%20PARCIAL%20No1\Acta%20Parcial%20y%20Modificativa%20No.%202%20-%20LP-005-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
      <sheetName val="PJ"/>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ACTA1PROVI"/>
      <sheetName val="Paral. 1"/>
      <sheetName val="Paral. 2"/>
      <sheetName val="Paral. 3"/>
      <sheetName val="Paral.4"/>
      <sheetName val="Coloc. e Interc. Tapones"/>
      <sheetName val="Cambio de Valv."/>
      <sheetName val="Interc de Hidr."/>
      <sheetName val="Interc.tapones"/>
      <sheetName val="Interc.válv."/>
      <sheetName val="Varios."/>
      <sheetName val="Corte (6)"/>
      <sheetName val="Corte (5)"/>
      <sheetName val="Corte (4)"/>
      <sheetName val="Corte (3)"/>
      <sheetName val="Corte (2)"/>
      <sheetName val="Corte (1)"/>
      <sheetName val="Corte"/>
      <sheetName val="pagos"/>
      <sheetName val="%EJECUTADO"/>
      <sheetName val="RESUMENREAJUSTES"/>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ANTARILLADO RA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TARIFAS"/>
      <sheetName val="CALCULO POI"/>
      <sheetName val="BS.DATOS"/>
      <sheetName val="INFORMACIÓN REFERENCIA"/>
      <sheetName val="BD COSTOS UNIDAD CONSTRUCTIVA"/>
      <sheetName val="CALCULO COSTOS DE OPERACIÓN"/>
      <sheetName val="INPUTS"/>
      <sheetName val="REFERENCIAS"/>
      <sheetName val="DEMANDABASEAND"/>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row r="1">
          <cell r="B1">
            <v>0</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REAJUSTESACTA1PROVI"/>
      <sheetName val="Informacion"/>
    </sheet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2008 Database"/>
    </sheet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s>
    <sheetDataSet>
      <sheetData sheetId="0"/>
      <sheetData sheetId="1"/>
      <sheetData sheetId="2">
        <row r="2">
          <cell r="A2" t="str">
            <v>.</v>
          </cell>
        </row>
      </sheetData>
      <sheetData sheetId="3">
        <row r="2">
          <cell r="A2" t="str">
            <v>.</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0">
          <cell r="D70">
            <v>1071</v>
          </cell>
        </row>
        <row r="71">
          <cell r="D71">
            <v>1224</v>
          </cell>
        </row>
        <row r="116">
          <cell r="D116">
            <v>8792.359199999999</v>
          </cell>
        </row>
        <row r="133">
          <cell r="D133">
            <v>13513.3272</v>
          </cell>
        </row>
      </sheetData>
      <sheetData sheetId="6"/>
      <sheetData sheetId="7">
        <row r="11">
          <cell r="B11">
            <v>1.1000000000000001</v>
          </cell>
        </row>
      </sheetData>
      <sheetData sheetId="8"/>
      <sheetData sheetId="9">
        <row r="17">
          <cell r="B17" t="str">
            <v>2.2</v>
          </cell>
        </row>
      </sheetData>
      <sheetData sheetId="1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MEMORIAS"/>
      <sheetName val="EMPRES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CALCULO"/>
    </sheetNames>
    <sheetDataSet>
      <sheetData sheetId="0" refreshError="1"/>
      <sheetData sheetId="1" refreshError="1"/>
      <sheetData sheetId="2" refreshError="1"/>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 val="UNIT08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 sheetId="3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REF"/>
      <sheetName val="MAT"/>
      <sheetName val="HER"/>
      <sheetName val="PER"/>
      <sheetName val="TRANS"/>
      <sheetName val="LISTADO "/>
      <sheetName val="M.O."/>
      <sheetName val="Hoja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HISTORICOS FUEL OIL EXP"/>
      <sheetName val="_aCCIDENTES_DE_1995___1996_xl_2"/>
      <sheetName val="//ccefici"/>
      <sheetName val="ACTA No.1 "/>
      <sheetName val="\E\a  aaInformación GRUPO 4\A M"/>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3"/>
      <sheetName val="//d.docs.live.net/a  aaInformac"/>
      <sheetName val="_aCCIDENTES_DE_1995___1996_xl_6"/>
      <sheetName val="_aCCIDENTES_DE_1995___1996_xl_4"/>
      <sheetName val="_aCCIDENTES_DE_1995___1996_xl_5"/>
      <sheetName val="_aCCIDENTES_DE_1995___1996_xl_8"/>
      <sheetName val="_aCCIDENTES_DE_1995___1996_xl_7"/>
      <sheetName val="AIU"/>
      <sheetName val="Dólar"/>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Tabla CONPES 3714"/>
      <sheetName val="PLAN DE INVERSION ANTICIPO"/>
      <sheetName val="inv mensual"/>
      <sheetName val="borrador flujo inv"/>
      <sheetName val="social-ambiental"/>
      <sheetName val="AU"/>
      <sheetName val="G.G"/>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ATERIAL"/>
      <sheetName val="AC2-AG96"/>
      <sheetName val=" ACTA FINAL + MODIFICATORIA "/>
      <sheetName val="ESTADO_VÍA-CRIT_TECNICO"/>
      <sheetName val="_aCCIDENTES_DE_1995___1996_x_15"/>
      <sheetName val="_aCCIDENTES_DE_1995___1996_x_11"/>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Nuevos APU Córdoba\a  aaInform"/>
      <sheetName val="\E\Nuevos APU Córdoba\a  aaInfo"/>
      <sheetName val="\Users\JoseGabriel\Documents\Mi"/>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EMPRESA"/>
      <sheetName val="aactividad"/>
      <sheetName val="\C\A\a  aaInformación GRUPO 4\A"/>
      <sheetName val="\G\a  aaInformación GRUPO 4\A M"/>
      <sheetName val="\C\G\a  aaInformación GRUPO 4\A"/>
      <sheetName val="\C\K\a  aaInformación GRUPO 4\A"/>
      <sheetName val="\C\E\a  aaInformación GRUPO 4\A"/>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ANALISIS RESUMIDOS"/>
      <sheetName val="INDICE"/>
      <sheetName val="_aCCIDENTES_DE_1995___1996_x_21"/>
      <sheetName val="Program"/>
      <sheetName val="aCCIDENTES%2520DE%25201995%252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sheetData sheetId="465" refreshError="1"/>
      <sheetData sheetId="466"/>
      <sheetData sheetId="467"/>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refreshError="1"/>
      <sheetData sheetId="807"/>
      <sheetData sheetId="808"/>
      <sheetData sheetId="809"/>
      <sheetData sheetId="810"/>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refreshError="1"/>
      <sheetData sheetId="1109" refreshError="1"/>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 val="APU  ADICION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5">
          <cell r="D15">
            <v>1125</v>
          </cell>
        </row>
        <row r="16">
          <cell r="D16">
            <v>10000</v>
          </cell>
        </row>
        <row r="19">
          <cell r="D19">
            <v>45000</v>
          </cell>
        </row>
        <row r="23">
          <cell r="D23">
            <v>50000</v>
          </cell>
        </row>
        <row r="25">
          <cell r="D25">
            <v>16000</v>
          </cell>
        </row>
        <row r="26">
          <cell r="D26">
            <v>154000</v>
          </cell>
        </row>
        <row r="29">
          <cell r="D29">
            <v>295000</v>
          </cell>
        </row>
        <row r="30">
          <cell r="D30">
            <v>305000</v>
          </cell>
        </row>
        <row r="31">
          <cell r="D31">
            <v>400</v>
          </cell>
        </row>
        <row r="33">
          <cell r="D33">
            <v>40000</v>
          </cell>
        </row>
        <row r="34">
          <cell r="D34">
            <v>50000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rto de bomba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 val="Listado"/>
      <sheetName val="des_rps"/>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GRESOS - COP"/>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aactividad"/>
      <sheetName val="gp05"/>
      <sheetName val="GP06"/>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_aCCIDENTES_DE_1995___1996_xl_2"/>
      <sheetName val="//ccefici"/>
      <sheetName val="ACTA No.1 "/>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refreshError="1"/>
      <sheetData sheetId="408"/>
      <sheetData sheetId="409"/>
      <sheetData sheetId="410"/>
      <sheetData sheetId="411"/>
      <sheetData sheetId="412"/>
      <sheetData sheetId="413"/>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sheetData sheetId="601" refreshError="1"/>
      <sheetData sheetId="602"/>
      <sheetData sheetId="603" refreshError="1"/>
      <sheetData sheetId="604" refreshError="1"/>
      <sheetData sheetId="605"/>
      <sheetData sheetId="606"/>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9 Jagua"/>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AGRI"/>
      <sheetName val="2009 Jagua"/>
      <sheetName val="Presión"/>
      <sheetName val="Sanitaria"/>
      <sheetName val="CPVC"/>
      <sheetName val="CANALES"/>
      <sheetName val="Conduit"/>
      <sheetName val="Union-Z"/>
      <sheetName val="NOVAFORT"/>
      <sheetName val="Alcantarillado"/>
      <sheetName val="Cobre"/>
      <sheetName val="Galvanizado"/>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IZAL 3335"/>
      <sheetName val="SABANETA 3335"/>
      <sheetName val="PRES.AGRI"/>
    </sheetNames>
    <sheetDataSet>
      <sheetData sheetId="0" refreshError="1"/>
      <sheetData sheetId="1" refreshError="1"/>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a  aaInformación][a  aaInforma"/>
      <sheetName val="lisprecios"/>
      <sheetName val="PERSONAL"/>
      <sheetName val="PRESTACIONES SOCIALES"/>
      <sheetName val="BASES"/>
      <sheetName val="CDItem"/>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CONT_ADI"/>
      <sheetName val="otros"/>
      <sheetName val="\\SERVIDOR\Public2\MANTENIMIENT"/>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M.O."/>
      <sheetName val="precios-básicos2002"/>
      <sheetName val="[a  aaInformación]__cceficien_2"/>
      <sheetName val="aCCIDENTES_DE_1995_-_1996"/>
      <sheetName val="[a  aaInformación]__cceficien_3"/>
      <sheetName val="[a  aaInformación]__cceficien_6"/>
      <sheetName val="[a  aaInformación]__cceficien_4"/>
      <sheetName val="[a  aaInformación]__cceficien_5"/>
      <sheetName val="[a  aaInformación]__cceficien_8"/>
      <sheetName val="[a  aaInformación]__cceficien_7"/>
      <sheetName val="PRESUP"/>
      <sheetName val="PLAN DE INVERSION ANTICIPO"/>
      <sheetName val="inv mensual"/>
      <sheetName val="borrador flujo inv"/>
      <sheetName val="social-ambiental"/>
      <sheetName val="AU"/>
      <sheetName val="a__aaInformación3"/>
      <sheetName val="a__aaInformación5"/>
      <sheetName val="aCCIDENTES_DE_1995_-_19962"/>
      <sheetName val="a__aaInformación4"/>
      <sheetName val="aCCIDENTES_DE_1995_-_19961"/>
      <sheetName val="a__aaInformación6"/>
      <sheetName val="aCCIDENTES_DE_1995_-_19963"/>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AJIZAL 3335"/>
      <sheetName val="SABANETA 3335"/>
      <sheetName val="Datos Generales"/>
      <sheetName val="Hoja 1 "/>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CrudosA"/>
      <sheetName val="casosWTI"/>
      <sheetName val="Presup_Cancha"/>
      <sheetName val="PROBLEMA"/>
      <sheetName val="Insum"/>
      <sheetName val="Circui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O 1"/>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s"/>
      <sheetName val="ctb"/>
      <sheetName val="L. MAT."/>
      <sheetName val="P.S."/>
    </sheetNames>
    <sheetDataSet>
      <sheetData sheetId="0" refreshError="1"/>
      <sheetData sheetId="1" refreshError="1"/>
      <sheetData sheetId="2" refreshError="1"/>
      <sheetData sheetId="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PREACTA"/>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s"/>
      <sheetName val="ctb"/>
      <sheetName val="MI"/>
      <sheetName val="Equipo"/>
      <sheetName val="MATERIAL"/>
    </sheetNames>
    <sheetDataSet>
      <sheetData sheetId="0" refreshError="1"/>
      <sheetData sheetId="1" refreshError="1"/>
      <sheetData sheetId="2" refreshError="1"/>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EQUIPO"/>
    </sheetNames>
    <sheetDataSet>
      <sheetData sheetId="0" refreshError="1"/>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row>
      </sheetData>
      <sheetData sheetId="78"/>
      <sheetData sheetId="7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ido"/>
      <sheetName val="Formulario 1"/>
      <sheetName val="Formulario 2"/>
      <sheetName val="Formulario 3"/>
      <sheetName val="Formulario 4"/>
      <sheetName val="Formulario 5"/>
      <sheetName val="Formulario 6"/>
      <sheetName val="RESUMEN"/>
      <sheetName val="Hoja1"/>
    </sheetNames>
    <sheetDataSet>
      <sheetData sheetId="0">
        <row r="2">
          <cell r="A2" t="str">
            <v>CONTRATO No.___________</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
      <sheetName val="MATERIALES"/>
    </sheetNames>
    <sheetDataSet>
      <sheetData sheetId="0" refreshError="1"/>
      <sheetData sheetId="1" refreshError="1"/>
      <sheetData sheetId="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Hoja1"/>
      <sheetName val="PRESUPUESTO"/>
      <sheetName val="ANALISIS"/>
      <sheetName val="CostosAdmin"/>
      <sheetName val="F.Prestacional"/>
      <sheetName val="INSUMOS"/>
      <sheetName val="INSUM CLASIF"/>
      <sheetName val="CRONOGRAMA"/>
      <sheetName val="FORMATOS"/>
      <sheetName val="Datos1"/>
    </sheetNames>
    <sheetDataSet>
      <sheetData sheetId="0"/>
      <sheetData sheetId="1"/>
      <sheetData sheetId="2"/>
      <sheetData sheetId="3">
        <row r="26">
          <cell r="H26">
            <v>1987</v>
          </cell>
        </row>
      </sheetData>
      <sheetData sheetId="4"/>
      <sheetData sheetId="5">
        <row r="11">
          <cell r="E11">
            <v>5779.16</v>
          </cell>
          <cell r="G11">
            <v>9271</v>
          </cell>
        </row>
      </sheetData>
      <sheetData sheetId="6"/>
      <sheetData sheetId="7"/>
      <sheetData sheetId="8"/>
      <sheetData sheetId="9"/>
      <sheetData sheetId="1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 Listas"/>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CAL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
      <sheetName val="EQUIPOS"/>
    </sheetNames>
    <sheetDataSet>
      <sheetData sheetId="0" refreshError="1"/>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BD100-45-P1"/>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s>
    <sheetDataSet>
      <sheetData sheetId="0">
        <row r="2">
          <cell r="A2" t="str">
            <v>REGIONAL CUNDINAMARCA</v>
          </cell>
        </row>
      </sheetData>
      <sheetData sheetId="1" refreshError="1"/>
      <sheetData sheetId="2" refreshError="1"/>
      <sheetData sheetId="3" refreshError="1"/>
      <sheetData sheetId="4" refreshError="1"/>
      <sheetData sheetId="5">
        <row r="2">
          <cell r="A2" t="str">
            <v>REGIONAL CUNDINAMARCA</v>
          </cell>
        </row>
      </sheetData>
      <sheetData sheetId="6" refreshError="1"/>
      <sheetData sheetId="7" refreshError="1"/>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ow r="8">
          <cell r="E8" t="str">
            <v>BIMESTRE: JULIO - AGOSTO DE 2001</v>
          </cell>
        </row>
      </sheetData>
      <sheetData sheetId="50">
        <row r="8">
          <cell r="E8" t="str">
            <v>BIMESTRE: JULIO - AGOSTO DE 2001</v>
          </cell>
        </row>
      </sheetData>
      <sheetData sheetId="51"/>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2">
          <cell r="A2" t="str">
            <v>REGIONAL CUNDINAMARCA</v>
          </cell>
        </row>
      </sheetData>
      <sheetData sheetId="85">
        <row r="2">
          <cell r="A2" t="str">
            <v>REGIONAL CUNDINAMARCA</v>
          </cell>
        </row>
      </sheetData>
      <sheetData sheetId="86">
        <row r="2">
          <cell r="A2" t="str">
            <v>REGIONAL CUNDINAMARCA</v>
          </cell>
        </row>
      </sheetData>
      <sheetData sheetId="8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PRO"/>
      <sheetName val="DATOS"/>
    </sheetNames>
    <sheetDataSet>
      <sheetData sheetId="0" refreshError="1"/>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Cant Obra"/>
      <sheetName val="Base de Diseño"/>
    </sheetNames>
    <sheetDataSet>
      <sheetData sheetId="0" refreshError="1"/>
      <sheetData sheetId="1" refreshError="1"/>
      <sheetData sheetId="2" refreshError="1"/>
      <sheetData sheetId="3">
        <row r="63">
          <cell r="B63" t="str">
            <v>AEROPUERTO OLAYA HERRERA</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PROBLEMA"/>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manentes"/>
      <sheetName val="Imprimir Cultivo Municipio"/>
      <sheetName val="Imp Municipal"/>
      <sheetName val="Envio"/>
      <sheetName val="Hoja3"/>
      <sheetName val="Hoja4"/>
      <sheetName val="Base General"/>
      <sheetName val="Dep y Mun"/>
      <sheetName val="Cultivos"/>
      <sheetName val="Escala"/>
    </sheetNames>
    <sheetDataSet>
      <sheetData sheetId="0"/>
      <sheetData sheetId="1"/>
      <sheetData sheetId="2"/>
      <sheetData sheetId="3"/>
      <sheetData sheetId="4"/>
      <sheetData sheetId="5"/>
      <sheetData sheetId="6"/>
      <sheetData sheetId="7">
        <row r="2">
          <cell r="AX2" t="str">
            <v>68</v>
          </cell>
          <cell r="BA2">
            <v>1</v>
          </cell>
          <cell r="BB2" t="str">
            <v>ANTIOQUIA</v>
          </cell>
          <cell r="BC2" t="str">
            <v>05</v>
          </cell>
        </row>
        <row r="3">
          <cell r="AW3">
            <v>2</v>
          </cell>
          <cell r="AX3" t="str">
            <v>DEPARTAMENTAL</v>
          </cell>
          <cell r="AY3">
            <v>0</v>
          </cell>
          <cell r="BA3">
            <v>2</v>
          </cell>
          <cell r="BB3" t="str">
            <v>ATLANTICO</v>
          </cell>
          <cell r="BC3" t="str">
            <v>08</v>
          </cell>
        </row>
        <row r="4">
          <cell r="AW4">
            <v>3</v>
          </cell>
          <cell r="AX4" t="str">
            <v>BUCARAMANGA</v>
          </cell>
          <cell r="AY4" t="str">
            <v>001</v>
          </cell>
          <cell r="BA4">
            <v>3</v>
          </cell>
          <cell r="BB4" t="str">
            <v>SANTA FE DE BOGOTA  D. C.</v>
          </cell>
          <cell r="BC4" t="str">
            <v>11</v>
          </cell>
        </row>
        <row r="5">
          <cell r="AW5">
            <v>4</v>
          </cell>
          <cell r="AX5" t="str">
            <v>AGUADA</v>
          </cell>
          <cell r="AY5" t="str">
            <v>013</v>
          </cell>
          <cell r="BA5">
            <v>4</v>
          </cell>
          <cell r="BB5" t="str">
            <v>BOLIVAR</v>
          </cell>
          <cell r="BC5" t="str">
            <v>13</v>
          </cell>
        </row>
        <row r="6">
          <cell r="AW6">
            <v>5</v>
          </cell>
          <cell r="AX6" t="str">
            <v>ALBANIA</v>
          </cell>
          <cell r="AY6" t="str">
            <v>020</v>
          </cell>
          <cell r="BA6">
            <v>5</v>
          </cell>
          <cell r="BB6" t="str">
            <v>BOYACA</v>
          </cell>
          <cell r="BC6" t="str">
            <v>15</v>
          </cell>
        </row>
        <row r="7">
          <cell r="AW7">
            <v>6</v>
          </cell>
          <cell r="AX7" t="str">
            <v>ARATOCA</v>
          </cell>
          <cell r="AY7" t="str">
            <v>051</v>
          </cell>
          <cell r="BA7">
            <v>6</v>
          </cell>
          <cell r="BB7" t="str">
            <v>CALDAS</v>
          </cell>
          <cell r="BC7" t="str">
            <v>17</v>
          </cell>
        </row>
        <row r="8">
          <cell r="AW8">
            <v>7</v>
          </cell>
          <cell r="AX8" t="str">
            <v>BARBOSA</v>
          </cell>
          <cell r="AY8" t="str">
            <v>077</v>
          </cell>
          <cell r="BA8">
            <v>7</v>
          </cell>
          <cell r="BB8" t="str">
            <v>CAQUETA</v>
          </cell>
          <cell r="BC8" t="str">
            <v>18</v>
          </cell>
        </row>
        <row r="9">
          <cell r="AW9">
            <v>8</v>
          </cell>
          <cell r="AX9" t="str">
            <v>BARICHARA</v>
          </cell>
          <cell r="AY9" t="str">
            <v>079</v>
          </cell>
          <cell r="BA9">
            <v>8</v>
          </cell>
          <cell r="BB9" t="str">
            <v>CAUCA</v>
          </cell>
          <cell r="BC9" t="str">
            <v>19</v>
          </cell>
        </row>
        <row r="10">
          <cell r="AW10">
            <v>9</v>
          </cell>
          <cell r="AX10" t="str">
            <v>BARRANCABERMEJA</v>
          </cell>
          <cell r="AY10" t="str">
            <v>081</v>
          </cell>
          <cell r="BA10">
            <v>9</v>
          </cell>
          <cell r="BB10" t="str">
            <v>CESAR</v>
          </cell>
          <cell r="BC10" t="str">
            <v>20</v>
          </cell>
        </row>
        <row r="11">
          <cell r="AW11">
            <v>10</v>
          </cell>
          <cell r="AX11" t="str">
            <v>BETULIA</v>
          </cell>
          <cell r="AY11" t="str">
            <v>092</v>
          </cell>
          <cell r="BA11">
            <v>10</v>
          </cell>
          <cell r="BB11" t="str">
            <v>CORDOBA</v>
          </cell>
          <cell r="BC11" t="str">
            <v>23</v>
          </cell>
        </row>
        <row r="12">
          <cell r="AW12">
            <v>11</v>
          </cell>
          <cell r="AX12" t="str">
            <v>BOLIVAR</v>
          </cell>
          <cell r="AY12" t="str">
            <v>101</v>
          </cell>
          <cell r="BA12">
            <v>11</v>
          </cell>
          <cell r="BB12" t="str">
            <v>CUNDINAMARCA</v>
          </cell>
          <cell r="BC12" t="str">
            <v>25</v>
          </cell>
        </row>
        <row r="13">
          <cell r="AW13">
            <v>12</v>
          </cell>
          <cell r="AX13" t="str">
            <v>CABRERA</v>
          </cell>
          <cell r="AY13" t="str">
            <v>121</v>
          </cell>
          <cell r="BA13">
            <v>12</v>
          </cell>
          <cell r="BB13" t="str">
            <v>CHOCO</v>
          </cell>
          <cell r="BC13" t="str">
            <v>27</v>
          </cell>
        </row>
        <row r="14">
          <cell r="AW14">
            <v>13</v>
          </cell>
          <cell r="AX14" t="str">
            <v>CALIFORNIA</v>
          </cell>
          <cell r="AY14" t="str">
            <v>132</v>
          </cell>
          <cell r="BA14">
            <v>13</v>
          </cell>
          <cell r="BB14" t="str">
            <v>HUILA</v>
          </cell>
          <cell r="BC14" t="str">
            <v>41</v>
          </cell>
        </row>
        <row r="15">
          <cell r="AW15">
            <v>14</v>
          </cell>
          <cell r="AX15" t="str">
            <v>CAPITANEJO</v>
          </cell>
          <cell r="AY15" t="str">
            <v>147</v>
          </cell>
          <cell r="BA15">
            <v>14</v>
          </cell>
          <cell r="BB15" t="str">
            <v>LA GUAJIRA</v>
          </cell>
          <cell r="BC15" t="str">
            <v>44</v>
          </cell>
        </row>
        <row r="16">
          <cell r="AW16">
            <v>15</v>
          </cell>
          <cell r="AX16" t="str">
            <v>CARCASI</v>
          </cell>
          <cell r="AY16" t="str">
            <v>152</v>
          </cell>
          <cell r="BA16">
            <v>15</v>
          </cell>
          <cell r="BB16" t="str">
            <v>MAGDALENA</v>
          </cell>
          <cell r="BC16" t="str">
            <v>47</v>
          </cell>
        </row>
        <row r="17">
          <cell r="AW17">
            <v>16</v>
          </cell>
          <cell r="AX17" t="str">
            <v>CEPITA</v>
          </cell>
          <cell r="AY17" t="str">
            <v>160</v>
          </cell>
          <cell r="BA17">
            <v>16</v>
          </cell>
          <cell r="BB17" t="str">
            <v>META</v>
          </cell>
          <cell r="BC17" t="str">
            <v>50</v>
          </cell>
        </row>
        <row r="18">
          <cell r="AW18">
            <v>17</v>
          </cell>
          <cell r="AX18" t="str">
            <v>CERRITO</v>
          </cell>
          <cell r="AY18" t="str">
            <v>162</v>
          </cell>
          <cell r="BA18">
            <v>17</v>
          </cell>
          <cell r="BB18" t="str">
            <v>NARIÑO</v>
          </cell>
          <cell r="BC18" t="str">
            <v>52</v>
          </cell>
        </row>
        <row r="19">
          <cell r="AW19">
            <v>18</v>
          </cell>
          <cell r="AX19" t="str">
            <v>CHARALA</v>
          </cell>
          <cell r="AY19" t="str">
            <v>167</v>
          </cell>
          <cell r="BA19">
            <v>18</v>
          </cell>
          <cell r="BB19" t="str">
            <v>NORTE DE SANTANDER</v>
          </cell>
          <cell r="BC19" t="str">
            <v>54</v>
          </cell>
        </row>
        <row r="20">
          <cell r="AW20">
            <v>19</v>
          </cell>
          <cell r="AX20" t="str">
            <v>CHARTA</v>
          </cell>
          <cell r="AY20" t="str">
            <v>169</v>
          </cell>
          <cell r="BA20">
            <v>19</v>
          </cell>
          <cell r="BB20" t="str">
            <v>QUINDIO</v>
          </cell>
          <cell r="BC20" t="str">
            <v>63</v>
          </cell>
        </row>
        <row r="21">
          <cell r="AW21">
            <v>20</v>
          </cell>
          <cell r="AX21" t="str">
            <v>CHIMA</v>
          </cell>
          <cell r="AY21" t="str">
            <v>176</v>
          </cell>
          <cell r="BA21">
            <v>20</v>
          </cell>
          <cell r="BB21" t="str">
            <v>RISARALDA</v>
          </cell>
          <cell r="BC21" t="str">
            <v>66</v>
          </cell>
        </row>
        <row r="22">
          <cell r="AW22">
            <v>21</v>
          </cell>
          <cell r="AX22" t="str">
            <v>CHIPATA</v>
          </cell>
          <cell r="AY22" t="str">
            <v>179</v>
          </cell>
          <cell r="BA22">
            <v>21</v>
          </cell>
          <cell r="BB22" t="str">
            <v>SANTANDER</v>
          </cell>
          <cell r="BC22" t="str">
            <v>68</v>
          </cell>
        </row>
        <row r="23">
          <cell r="AW23">
            <v>22</v>
          </cell>
          <cell r="AX23" t="str">
            <v>CIMITARRA</v>
          </cell>
          <cell r="AY23" t="str">
            <v>190</v>
          </cell>
          <cell r="BA23">
            <v>22</v>
          </cell>
          <cell r="BB23" t="str">
            <v>SUCRE</v>
          </cell>
          <cell r="BC23" t="str">
            <v>70</v>
          </cell>
        </row>
        <row r="24">
          <cell r="AW24">
            <v>23</v>
          </cell>
          <cell r="AX24" t="str">
            <v>CONCEPCION</v>
          </cell>
          <cell r="AY24" t="str">
            <v>207</v>
          </cell>
          <cell r="BA24">
            <v>23</v>
          </cell>
          <cell r="BB24" t="str">
            <v>TOLIMA</v>
          </cell>
          <cell r="BC24" t="str">
            <v>73</v>
          </cell>
        </row>
        <row r="25">
          <cell r="AW25">
            <v>24</v>
          </cell>
          <cell r="AX25" t="str">
            <v>CONFINES</v>
          </cell>
          <cell r="AY25" t="str">
            <v>209</v>
          </cell>
          <cell r="BA25">
            <v>24</v>
          </cell>
          <cell r="BB25" t="str">
            <v>VALLE DEL CAUCA</v>
          </cell>
          <cell r="BC25" t="str">
            <v>76</v>
          </cell>
        </row>
        <row r="26">
          <cell r="AW26">
            <v>25</v>
          </cell>
          <cell r="AX26" t="str">
            <v>CONTRATACION</v>
          </cell>
          <cell r="AY26" t="str">
            <v>211</v>
          </cell>
          <cell r="BA26">
            <v>25</v>
          </cell>
          <cell r="BB26" t="str">
            <v>ARAUCA</v>
          </cell>
          <cell r="BC26" t="str">
            <v>81</v>
          </cell>
        </row>
        <row r="27">
          <cell r="AW27">
            <v>26</v>
          </cell>
          <cell r="AX27" t="str">
            <v>COROMORO</v>
          </cell>
          <cell r="AY27" t="str">
            <v>217</v>
          </cell>
          <cell r="BA27">
            <v>26</v>
          </cell>
          <cell r="BB27" t="str">
            <v>CASANARE</v>
          </cell>
          <cell r="BC27" t="str">
            <v>85</v>
          </cell>
        </row>
        <row r="28">
          <cell r="AW28">
            <v>27</v>
          </cell>
          <cell r="AX28" t="str">
            <v>CURITI</v>
          </cell>
          <cell r="AY28" t="str">
            <v>229</v>
          </cell>
          <cell r="BA28">
            <v>27</v>
          </cell>
          <cell r="BB28" t="str">
            <v>PUTUMAYO</v>
          </cell>
          <cell r="BC28" t="str">
            <v>86</v>
          </cell>
        </row>
        <row r="29">
          <cell r="AW29">
            <v>28</v>
          </cell>
          <cell r="AX29" t="str">
            <v>EL CARMEN DE CHUCURI</v>
          </cell>
          <cell r="AY29" t="str">
            <v>235</v>
          </cell>
          <cell r="BA29">
            <v>28</v>
          </cell>
          <cell r="BB29" t="str">
            <v>ARCHIPIELAGO DE SAN ANDRES</v>
          </cell>
          <cell r="BC29" t="str">
            <v>88</v>
          </cell>
        </row>
        <row r="30">
          <cell r="AW30">
            <v>29</v>
          </cell>
          <cell r="AX30" t="str">
            <v>EL GUACAMAYO</v>
          </cell>
          <cell r="AY30" t="str">
            <v>245</v>
          </cell>
          <cell r="BA30">
            <v>29</v>
          </cell>
          <cell r="BB30" t="str">
            <v>AMAZONAS</v>
          </cell>
          <cell r="BC30" t="str">
            <v>91</v>
          </cell>
        </row>
        <row r="31">
          <cell r="AW31">
            <v>30</v>
          </cell>
          <cell r="AX31" t="str">
            <v>EL PEÑON</v>
          </cell>
          <cell r="AY31" t="str">
            <v>250</v>
          </cell>
          <cell r="BA31">
            <v>30</v>
          </cell>
          <cell r="BB31" t="str">
            <v>GUAINIA</v>
          </cell>
          <cell r="BC31" t="str">
            <v>94</v>
          </cell>
        </row>
        <row r="32">
          <cell r="AW32">
            <v>31</v>
          </cell>
          <cell r="AX32" t="str">
            <v>EL PLAYON</v>
          </cell>
          <cell r="AY32" t="str">
            <v>255</v>
          </cell>
          <cell r="BA32">
            <v>31</v>
          </cell>
          <cell r="BB32" t="str">
            <v>GUAVIARE</v>
          </cell>
          <cell r="BC32" t="str">
            <v>95</v>
          </cell>
        </row>
        <row r="33">
          <cell r="AW33">
            <v>32</v>
          </cell>
          <cell r="AX33" t="str">
            <v>ENCINO</v>
          </cell>
          <cell r="AY33" t="str">
            <v>264</v>
          </cell>
          <cell r="BA33">
            <v>32</v>
          </cell>
          <cell r="BB33" t="str">
            <v>VAUPES</v>
          </cell>
          <cell r="BC33" t="str">
            <v>97</v>
          </cell>
        </row>
        <row r="34">
          <cell r="AW34">
            <v>33</v>
          </cell>
          <cell r="AX34" t="str">
            <v>ENCISO</v>
          </cell>
          <cell r="AY34" t="str">
            <v>266</v>
          </cell>
          <cell r="BA34">
            <v>33</v>
          </cell>
          <cell r="BB34" t="str">
            <v>VICHADA</v>
          </cell>
          <cell r="BC34" t="str">
            <v>99</v>
          </cell>
        </row>
        <row r="35">
          <cell r="AW35">
            <v>34</v>
          </cell>
          <cell r="AX35" t="str">
            <v>EL FLORIAN</v>
          </cell>
          <cell r="AY35" t="str">
            <v>271</v>
          </cell>
        </row>
        <row r="36">
          <cell r="AW36">
            <v>35</v>
          </cell>
          <cell r="AX36" t="str">
            <v>FLORIDABLANCA</v>
          </cell>
          <cell r="AY36" t="str">
            <v>276</v>
          </cell>
        </row>
        <row r="37">
          <cell r="AW37">
            <v>36</v>
          </cell>
          <cell r="AX37" t="str">
            <v>GALAN</v>
          </cell>
          <cell r="AY37" t="str">
            <v>296</v>
          </cell>
        </row>
        <row r="38">
          <cell r="AW38">
            <v>37</v>
          </cell>
          <cell r="AX38" t="str">
            <v>GAMBITA</v>
          </cell>
          <cell r="AY38" t="str">
            <v>298</v>
          </cell>
        </row>
        <row r="39">
          <cell r="AW39">
            <v>38</v>
          </cell>
          <cell r="AX39" t="str">
            <v>GIRON</v>
          </cell>
          <cell r="AY39" t="str">
            <v>307</v>
          </cell>
        </row>
        <row r="40">
          <cell r="AW40">
            <v>39</v>
          </cell>
          <cell r="AX40" t="str">
            <v>GUACA</v>
          </cell>
          <cell r="AY40" t="str">
            <v>318</v>
          </cell>
        </row>
        <row r="41">
          <cell r="AW41">
            <v>40</v>
          </cell>
          <cell r="AX41" t="str">
            <v>GUADALUPE</v>
          </cell>
          <cell r="AY41" t="str">
            <v>320</v>
          </cell>
        </row>
        <row r="42">
          <cell r="AW42">
            <v>41</v>
          </cell>
          <cell r="AX42" t="str">
            <v>GUAPOTA</v>
          </cell>
          <cell r="AY42" t="str">
            <v>322</v>
          </cell>
        </row>
        <row r="43">
          <cell r="AW43">
            <v>42</v>
          </cell>
          <cell r="AX43" t="str">
            <v>GUAVATA</v>
          </cell>
          <cell r="AY43" t="str">
            <v>324</v>
          </cell>
        </row>
        <row r="44">
          <cell r="AW44">
            <v>43</v>
          </cell>
          <cell r="AX44" t="str">
            <v>GUEPSA</v>
          </cell>
          <cell r="AY44" t="str">
            <v>327</v>
          </cell>
        </row>
        <row r="45">
          <cell r="AW45">
            <v>44</v>
          </cell>
          <cell r="AX45" t="str">
            <v>HATO</v>
          </cell>
          <cell r="AY45" t="str">
            <v>344</v>
          </cell>
        </row>
        <row r="46">
          <cell r="AW46">
            <v>45</v>
          </cell>
          <cell r="AX46" t="str">
            <v>JESUS MARIA</v>
          </cell>
          <cell r="AY46" t="str">
            <v>368</v>
          </cell>
        </row>
        <row r="47">
          <cell r="AW47">
            <v>46</v>
          </cell>
          <cell r="AX47" t="str">
            <v>JORDAN</v>
          </cell>
          <cell r="AY47" t="str">
            <v>370</v>
          </cell>
        </row>
        <row r="48">
          <cell r="AW48">
            <v>47</v>
          </cell>
          <cell r="AX48" t="str">
            <v>LA BELLEZA</v>
          </cell>
          <cell r="AY48" t="str">
            <v>377</v>
          </cell>
        </row>
        <row r="49">
          <cell r="AW49">
            <v>48</v>
          </cell>
          <cell r="AX49" t="str">
            <v>LANDAZURI</v>
          </cell>
          <cell r="AY49" t="str">
            <v>385</v>
          </cell>
        </row>
        <row r="50">
          <cell r="AW50">
            <v>49</v>
          </cell>
          <cell r="AX50" t="str">
            <v>LA PAZ</v>
          </cell>
          <cell r="AY50" t="str">
            <v>397</v>
          </cell>
        </row>
        <row r="51">
          <cell r="AW51">
            <v>50</v>
          </cell>
          <cell r="AX51" t="str">
            <v>LEBRIJA</v>
          </cell>
          <cell r="AY51" t="str">
            <v>406</v>
          </cell>
        </row>
        <row r="52">
          <cell r="AW52">
            <v>51</v>
          </cell>
          <cell r="AX52" t="str">
            <v>LOS SANTOS</v>
          </cell>
          <cell r="AY52" t="str">
            <v>418</v>
          </cell>
        </row>
        <row r="53">
          <cell r="AW53">
            <v>52</v>
          </cell>
          <cell r="AX53" t="str">
            <v>MACARAVITA</v>
          </cell>
          <cell r="AY53" t="str">
            <v>425</v>
          </cell>
        </row>
        <row r="54">
          <cell r="AW54">
            <v>53</v>
          </cell>
          <cell r="AX54" t="str">
            <v>MALAGA</v>
          </cell>
          <cell r="AY54" t="str">
            <v>432</v>
          </cell>
        </row>
        <row r="55">
          <cell r="AW55">
            <v>54</v>
          </cell>
          <cell r="AX55" t="str">
            <v>MATANZA</v>
          </cell>
          <cell r="AY55" t="str">
            <v>444</v>
          </cell>
        </row>
        <row r="56">
          <cell r="AW56">
            <v>55</v>
          </cell>
          <cell r="AX56" t="str">
            <v>MOGOTES</v>
          </cell>
          <cell r="AY56" t="str">
            <v>464</v>
          </cell>
        </row>
        <row r="57">
          <cell r="AW57">
            <v>56</v>
          </cell>
          <cell r="AX57" t="str">
            <v>MOLAGAVITA</v>
          </cell>
          <cell r="AY57" t="str">
            <v>468</v>
          </cell>
        </row>
        <row r="58">
          <cell r="AW58">
            <v>57</v>
          </cell>
          <cell r="AX58" t="str">
            <v>OCAMONTE</v>
          </cell>
          <cell r="AY58" t="str">
            <v>498</v>
          </cell>
        </row>
        <row r="59">
          <cell r="AW59">
            <v>58</v>
          </cell>
          <cell r="AX59" t="str">
            <v>OIBA</v>
          </cell>
          <cell r="AY59" t="str">
            <v>500</v>
          </cell>
        </row>
        <row r="60">
          <cell r="AW60">
            <v>59</v>
          </cell>
          <cell r="AX60" t="str">
            <v>ONZAGA</v>
          </cell>
          <cell r="AY60" t="str">
            <v>502</v>
          </cell>
        </row>
        <row r="61">
          <cell r="AW61">
            <v>60</v>
          </cell>
          <cell r="AX61" t="str">
            <v>PALMAR</v>
          </cell>
          <cell r="AY61" t="str">
            <v>522</v>
          </cell>
        </row>
        <row r="62">
          <cell r="AW62">
            <v>61</v>
          </cell>
          <cell r="AX62" t="str">
            <v>PALMAS DEL SOCORRO</v>
          </cell>
          <cell r="AY62" t="str">
            <v>524</v>
          </cell>
        </row>
        <row r="63">
          <cell r="AW63">
            <v>62</v>
          </cell>
          <cell r="AX63" t="str">
            <v>PARAMO</v>
          </cell>
          <cell r="AY63" t="str">
            <v>533</v>
          </cell>
        </row>
        <row r="64">
          <cell r="AW64">
            <v>63</v>
          </cell>
          <cell r="AX64" t="str">
            <v>PIEDECUESTA</v>
          </cell>
          <cell r="AY64" t="str">
            <v>547</v>
          </cell>
        </row>
        <row r="65">
          <cell r="AW65">
            <v>64</v>
          </cell>
          <cell r="AX65" t="str">
            <v>PINCHOTE</v>
          </cell>
          <cell r="AY65" t="str">
            <v>549</v>
          </cell>
        </row>
        <row r="66">
          <cell r="AW66">
            <v>65</v>
          </cell>
          <cell r="AX66" t="str">
            <v>PUENTE NACIONAL</v>
          </cell>
          <cell r="AY66" t="str">
            <v>572</v>
          </cell>
        </row>
        <row r="67">
          <cell r="AW67">
            <v>66</v>
          </cell>
          <cell r="AX67" t="str">
            <v>PUERTO PARRA</v>
          </cell>
          <cell r="AY67" t="str">
            <v>573</v>
          </cell>
        </row>
        <row r="68">
          <cell r="AW68">
            <v>67</v>
          </cell>
          <cell r="AX68" t="str">
            <v>PUERTO WILCHES</v>
          </cell>
          <cell r="AY68" t="str">
            <v>575</v>
          </cell>
        </row>
        <row r="69">
          <cell r="AW69">
            <v>68</v>
          </cell>
          <cell r="AX69" t="str">
            <v>RIONEGRO</v>
          </cell>
          <cell r="AY69" t="str">
            <v>615</v>
          </cell>
        </row>
        <row r="70">
          <cell r="AW70">
            <v>69</v>
          </cell>
          <cell r="AX70" t="str">
            <v>SABANA DE TORRES</v>
          </cell>
          <cell r="AY70" t="str">
            <v>655</v>
          </cell>
        </row>
        <row r="71">
          <cell r="AW71">
            <v>70</v>
          </cell>
          <cell r="AX71" t="str">
            <v>SAN ANDRES</v>
          </cell>
          <cell r="AY71" t="str">
            <v>669</v>
          </cell>
        </row>
        <row r="72">
          <cell r="AW72">
            <v>71</v>
          </cell>
          <cell r="AX72" t="str">
            <v>SAN BENITO</v>
          </cell>
          <cell r="AY72" t="str">
            <v>673</v>
          </cell>
        </row>
        <row r="73">
          <cell r="AW73">
            <v>72</v>
          </cell>
          <cell r="AX73" t="str">
            <v>SAN GIL</v>
          </cell>
          <cell r="AY73" t="str">
            <v>679</v>
          </cell>
        </row>
        <row r="74">
          <cell r="AW74">
            <v>73</v>
          </cell>
          <cell r="AX74" t="str">
            <v>SAN JOAQUIN</v>
          </cell>
          <cell r="AY74" t="str">
            <v>682</v>
          </cell>
        </row>
        <row r="75">
          <cell r="AW75">
            <v>74</v>
          </cell>
          <cell r="AX75" t="str">
            <v>SAN JOSE DE MIRANDA</v>
          </cell>
          <cell r="AY75" t="str">
            <v>684</v>
          </cell>
        </row>
        <row r="76">
          <cell r="AW76">
            <v>75</v>
          </cell>
          <cell r="AX76" t="str">
            <v>SAN MIGUEL</v>
          </cell>
          <cell r="AY76" t="str">
            <v>686</v>
          </cell>
        </row>
        <row r="77">
          <cell r="AW77">
            <v>76</v>
          </cell>
          <cell r="AX77" t="str">
            <v>SAN VICENTE DE CHUCURI</v>
          </cell>
          <cell r="AY77" t="str">
            <v>689</v>
          </cell>
        </row>
        <row r="78">
          <cell r="AW78">
            <v>77</v>
          </cell>
          <cell r="AX78" t="str">
            <v>SANTA BARBARA</v>
          </cell>
          <cell r="AY78" t="str">
            <v>705</v>
          </cell>
        </row>
        <row r="79">
          <cell r="AW79">
            <v>78</v>
          </cell>
          <cell r="AX79" t="str">
            <v>SANTA HELENA DEL OPON</v>
          </cell>
          <cell r="AY79" t="str">
            <v>720</v>
          </cell>
        </row>
        <row r="80">
          <cell r="AW80">
            <v>79</v>
          </cell>
          <cell r="AX80" t="str">
            <v>SIMACOTA</v>
          </cell>
          <cell r="AY80" t="str">
            <v>745</v>
          </cell>
        </row>
        <row r="81">
          <cell r="AW81">
            <v>80</v>
          </cell>
          <cell r="AX81" t="str">
            <v>SOCORRO</v>
          </cell>
          <cell r="AY81" t="str">
            <v>755</v>
          </cell>
        </row>
        <row r="82">
          <cell r="AW82">
            <v>81</v>
          </cell>
          <cell r="AX82" t="str">
            <v>SUAITA</v>
          </cell>
          <cell r="AY82" t="str">
            <v>770</v>
          </cell>
        </row>
        <row r="83">
          <cell r="AW83">
            <v>82</v>
          </cell>
          <cell r="AX83" t="str">
            <v>SUCRE</v>
          </cell>
          <cell r="AY83" t="str">
            <v>773</v>
          </cell>
        </row>
        <row r="84">
          <cell r="AW84">
            <v>83</v>
          </cell>
          <cell r="AX84" t="str">
            <v>SURATA</v>
          </cell>
          <cell r="AY84" t="str">
            <v>780</v>
          </cell>
        </row>
        <row r="85">
          <cell r="AW85">
            <v>84</v>
          </cell>
          <cell r="AX85" t="str">
            <v>TONA</v>
          </cell>
          <cell r="AY85" t="str">
            <v>820</v>
          </cell>
        </row>
        <row r="86">
          <cell r="AW86">
            <v>85</v>
          </cell>
          <cell r="AX86" t="str">
            <v>VALLE SAN JOSE</v>
          </cell>
          <cell r="AY86" t="str">
            <v>855</v>
          </cell>
        </row>
        <row r="87">
          <cell r="AW87">
            <v>86</v>
          </cell>
          <cell r="AX87" t="str">
            <v>VELEZ</v>
          </cell>
          <cell r="AY87" t="str">
            <v>861</v>
          </cell>
        </row>
        <row r="88">
          <cell r="AW88">
            <v>87</v>
          </cell>
          <cell r="AX88" t="str">
            <v>VETAS</v>
          </cell>
          <cell r="AY88" t="str">
            <v>867</v>
          </cell>
        </row>
        <row r="89">
          <cell r="AW89">
            <v>88</v>
          </cell>
          <cell r="AX89" t="str">
            <v>VILLANUEVA</v>
          </cell>
          <cell r="AY89" t="str">
            <v>872</v>
          </cell>
        </row>
        <row r="90">
          <cell r="AW90">
            <v>89</v>
          </cell>
          <cell r="AX90" t="str">
            <v>ZAPATOCA</v>
          </cell>
          <cell r="AY90" t="str">
            <v>895</v>
          </cell>
        </row>
        <row r="91">
          <cell r="AW91">
            <v>90</v>
          </cell>
          <cell r="AX91">
            <v>0</v>
          </cell>
          <cell r="AY91">
            <v>0</v>
          </cell>
        </row>
        <row r="92">
          <cell r="AW92">
            <v>91</v>
          </cell>
          <cell r="AX92">
            <v>0</v>
          </cell>
          <cell r="AY92">
            <v>0</v>
          </cell>
        </row>
        <row r="93">
          <cell r="AW93">
            <v>92</v>
          </cell>
          <cell r="AX93">
            <v>0</v>
          </cell>
          <cell r="AY93">
            <v>0</v>
          </cell>
        </row>
        <row r="94">
          <cell r="AW94">
            <v>93</v>
          </cell>
          <cell r="AX94">
            <v>0</v>
          </cell>
          <cell r="AY94">
            <v>0</v>
          </cell>
        </row>
        <row r="95">
          <cell r="AW95">
            <v>94</v>
          </cell>
          <cell r="AX95">
            <v>0</v>
          </cell>
          <cell r="AY95">
            <v>0</v>
          </cell>
        </row>
        <row r="96">
          <cell r="AW96">
            <v>95</v>
          </cell>
          <cell r="AX96">
            <v>0</v>
          </cell>
          <cell r="AY96">
            <v>0</v>
          </cell>
        </row>
        <row r="97">
          <cell r="AW97">
            <v>96</v>
          </cell>
          <cell r="AX97">
            <v>0</v>
          </cell>
          <cell r="AY97">
            <v>0</v>
          </cell>
        </row>
        <row r="98">
          <cell r="AW98">
            <v>97</v>
          </cell>
          <cell r="AX98">
            <v>0</v>
          </cell>
          <cell r="AY98">
            <v>0</v>
          </cell>
        </row>
        <row r="99">
          <cell r="AW99">
            <v>98</v>
          </cell>
          <cell r="AX99">
            <v>0</v>
          </cell>
          <cell r="AY99">
            <v>0</v>
          </cell>
        </row>
        <row r="100">
          <cell r="AW100">
            <v>99</v>
          </cell>
          <cell r="AX100">
            <v>0</v>
          </cell>
          <cell r="AY100">
            <v>0</v>
          </cell>
        </row>
        <row r="101">
          <cell r="AW101">
            <v>100</v>
          </cell>
          <cell r="AX101">
            <v>0</v>
          </cell>
          <cell r="AY101">
            <v>0</v>
          </cell>
        </row>
        <row r="102">
          <cell r="AW102">
            <v>101</v>
          </cell>
          <cell r="AX102">
            <v>0</v>
          </cell>
          <cell r="AY102">
            <v>0</v>
          </cell>
        </row>
        <row r="103">
          <cell r="AW103">
            <v>102</v>
          </cell>
          <cell r="AX103">
            <v>0</v>
          </cell>
          <cell r="AY103">
            <v>0</v>
          </cell>
        </row>
        <row r="104">
          <cell r="AW104">
            <v>103</v>
          </cell>
          <cell r="AX104">
            <v>0</v>
          </cell>
          <cell r="AY104">
            <v>0</v>
          </cell>
        </row>
        <row r="105">
          <cell r="AW105">
            <v>104</v>
          </cell>
          <cell r="AX105">
            <v>0</v>
          </cell>
          <cell r="AY105">
            <v>0</v>
          </cell>
        </row>
        <row r="106">
          <cell r="AW106">
            <v>105</v>
          </cell>
          <cell r="AX106">
            <v>0</v>
          </cell>
          <cell r="AY106">
            <v>0</v>
          </cell>
        </row>
        <row r="107">
          <cell r="AW107">
            <v>106</v>
          </cell>
          <cell r="AX107">
            <v>0</v>
          </cell>
          <cell r="AY107">
            <v>0</v>
          </cell>
        </row>
        <row r="108">
          <cell r="AW108">
            <v>107</v>
          </cell>
          <cell r="AX108">
            <v>0</v>
          </cell>
          <cell r="AY108">
            <v>0</v>
          </cell>
        </row>
        <row r="109">
          <cell r="AW109">
            <v>108</v>
          </cell>
          <cell r="AX109">
            <v>0</v>
          </cell>
          <cell r="AY109">
            <v>0</v>
          </cell>
        </row>
        <row r="110">
          <cell r="AW110">
            <v>109</v>
          </cell>
          <cell r="AX110">
            <v>0</v>
          </cell>
          <cell r="AY110">
            <v>0</v>
          </cell>
        </row>
        <row r="111">
          <cell r="AW111">
            <v>110</v>
          </cell>
          <cell r="AX111">
            <v>0</v>
          </cell>
          <cell r="AY111">
            <v>0</v>
          </cell>
        </row>
        <row r="112">
          <cell r="AW112">
            <v>111</v>
          </cell>
          <cell r="AX112">
            <v>0</v>
          </cell>
          <cell r="AY112">
            <v>0</v>
          </cell>
        </row>
        <row r="113">
          <cell r="AW113">
            <v>112</v>
          </cell>
          <cell r="AX113">
            <v>0</v>
          </cell>
          <cell r="AY113">
            <v>0</v>
          </cell>
        </row>
        <row r="114">
          <cell r="AW114">
            <v>113</v>
          </cell>
          <cell r="AX114">
            <v>0</v>
          </cell>
          <cell r="AY114">
            <v>0</v>
          </cell>
        </row>
        <row r="115">
          <cell r="AW115">
            <v>114</v>
          </cell>
          <cell r="AX115">
            <v>0</v>
          </cell>
          <cell r="AY115">
            <v>0</v>
          </cell>
        </row>
        <row r="116">
          <cell r="AW116">
            <v>115</v>
          </cell>
          <cell r="AX116">
            <v>0</v>
          </cell>
          <cell r="AY116">
            <v>0</v>
          </cell>
        </row>
        <row r="117">
          <cell r="AW117">
            <v>116</v>
          </cell>
          <cell r="AX117">
            <v>0</v>
          </cell>
          <cell r="AY117">
            <v>0</v>
          </cell>
        </row>
        <row r="118">
          <cell r="AW118">
            <v>117</v>
          </cell>
          <cell r="AX118">
            <v>0</v>
          </cell>
          <cell r="AY118">
            <v>0</v>
          </cell>
        </row>
        <row r="119">
          <cell r="AW119">
            <v>118</v>
          </cell>
          <cell r="AX119">
            <v>0</v>
          </cell>
          <cell r="AY119">
            <v>0</v>
          </cell>
        </row>
        <row r="120">
          <cell r="AW120">
            <v>119</v>
          </cell>
          <cell r="AX120">
            <v>0</v>
          </cell>
          <cell r="AY120">
            <v>0</v>
          </cell>
        </row>
        <row r="121">
          <cell r="AW121">
            <v>120</v>
          </cell>
          <cell r="AX121">
            <v>0</v>
          </cell>
          <cell r="AY121">
            <v>0</v>
          </cell>
        </row>
        <row r="122">
          <cell r="AW122">
            <v>121</v>
          </cell>
          <cell r="AX122">
            <v>0</v>
          </cell>
          <cell r="AY122">
            <v>0</v>
          </cell>
        </row>
        <row r="123">
          <cell r="AW123">
            <v>122</v>
          </cell>
          <cell r="AX123">
            <v>0</v>
          </cell>
          <cell r="AY123">
            <v>0</v>
          </cell>
        </row>
        <row r="124">
          <cell r="AW124">
            <v>123</v>
          </cell>
          <cell r="AX124">
            <v>0</v>
          </cell>
          <cell r="AY124">
            <v>0</v>
          </cell>
        </row>
        <row r="125">
          <cell r="AW125">
            <v>124</v>
          </cell>
          <cell r="AX125">
            <v>0</v>
          </cell>
          <cell r="AY125">
            <v>0</v>
          </cell>
        </row>
        <row r="126">
          <cell r="AW126">
            <v>125</v>
          </cell>
          <cell r="AX126">
            <v>0</v>
          </cell>
          <cell r="AY126">
            <v>0</v>
          </cell>
        </row>
        <row r="127">
          <cell r="AW127">
            <v>126</v>
          </cell>
          <cell r="AX127">
            <v>0</v>
          </cell>
          <cell r="AY127">
            <v>0</v>
          </cell>
        </row>
        <row r="128">
          <cell r="AW128">
            <v>127</v>
          </cell>
          <cell r="AX128">
            <v>0</v>
          </cell>
          <cell r="AY128">
            <v>0</v>
          </cell>
        </row>
        <row r="129">
          <cell r="AW129">
            <v>128</v>
          </cell>
          <cell r="AX129">
            <v>0</v>
          </cell>
          <cell r="AY129">
            <v>0</v>
          </cell>
        </row>
        <row r="130">
          <cell r="AW130">
            <v>129</v>
          </cell>
          <cell r="AX130">
            <v>0</v>
          </cell>
          <cell r="AY130">
            <v>0</v>
          </cell>
        </row>
        <row r="131">
          <cell r="AW131">
            <v>130</v>
          </cell>
          <cell r="AX131">
            <v>0</v>
          </cell>
          <cell r="AY131">
            <v>0</v>
          </cell>
        </row>
      </sheetData>
      <sheetData sheetId="8"/>
      <sheetData sheetId="9"/>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 val="Datos del 2005 CONTR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SM05-055"/>
    </sheetNames>
    <sheetDataSet>
      <sheetData sheetId="0" refreshError="1"/>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ORIG"/>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 val="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CLAJES PENDIENTE"/>
      <sheetName val="TABLA"/>
      <sheetName val="Base de Diseño"/>
      <sheetName val="Diseño"/>
      <sheetName val="Cant Obra (imp)"/>
      <sheetName val="2.1 Impresion diseño"/>
      <sheetName val="Cant Obra"/>
      <sheetName val="RED ETAPA UNO"/>
      <sheetName val="EBAR"/>
      <sheetName val="Index"/>
      <sheetName val="NPV Summary"/>
      <sheetName val="Equip Data"/>
      <sheetName val="Royalties"/>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INSUMOS"/>
    </sheetNames>
    <sheetDataSet>
      <sheetData sheetId="0" refreshError="1"/>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ings"/>
      <sheetName val="Inputs-SUMMARY"/>
      <sheetName val="Tax"/>
      <sheetName val="Circuitos"/>
      <sheetName val="Hoja1"/>
      <sheetName val="Insum"/>
      <sheetName val="tub"/>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 val="Circuito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row>
      </sheetData>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 val="INPUT_TEMP"/>
      <sheetName val="ASSUMPTIONS"/>
      <sheetName val="W_REV"/>
      <sheetName val="W_OPEX"/>
      <sheetName val="W_CAPEX"/>
    </sheetNames>
    <sheetDataSet>
      <sheetData sheetId="0"/>
      <sheetData sheetId="1">
        <row r="1">
          <cell r="A1" t="str">
            <v>DISELECSA LTDA</v>
          </cell>
        </row>
      </sheetData>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UADRILLA"/>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UADRILLA"/>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Formulario N° 4"/>
    </sheetNames>
    <sheetDataSet>
      <sheetData sheetId="0" refreshError="1"/>
      <sheetData sheetId="1" refreshError="1"/>
      <sheetData sheetId="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 val="APU's"/>
    </sheetNames>
    <sheetDataSet>
      <sheetData sheetId="0"/>
      <sheetData sheetId="1">
        <row r="1">
          <cell r="A1" t="str">
            <v>NIC</v>
          </cell>
        </row>
      </sheetData>
      <sheetData sheetId="2">
        <row r="1">
          <cell r="A1" t="str">
            <v>NIS_RAD</v>
          </cell>
        </row>
      </sheetData>
      <sheetData sheetId="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 val="consumo1"/>
      <sheetName val="deud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C - CENTROS DE COSTO Y GASTOS"/>
      <sheetName val="EquipData"/>
      <sheetName val="Title"/>
      <sheetName val="ProjectParameters"/>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ab"/>
      <sheetName val="AMPACITY"/>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ow r="1">
          <cell r="A1" t="str">
            <v>Name</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 val="Hoja1"/>
      <sheetName val="Equipo"/>
      <sheetName val="INDICE"/>
      <sheetName val="Materiales"/>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row>
      </sheetData>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itorios"/>
      <sheetName val="Envio"/>
      <sheetName val="Base General"/>
      <sheetName val="Dep y Mun"/>
      <sheetName val="Cultivos"/>
      <sheetName val="Escala"/>
    </sheetNames>
    <sheetDataSet>
      <sheetData sheetId="0"/>
      <sheetData sheetId="1"/>
      <sheetData sheetId="2">
        <row r="4">
          <cell r="B4" t="str">
            <v>DEPARTAMENTOMUNICIPIOCULTIVO</v>
          </cell>
        </row>
        <row r="8">
          <cell r="B8" t="str">
            <v>68</v>
          </cell>
        </row>
        <row r="10">
          <cell r="B10">
            <v>0</v>
          </cell>
        </row>
      </sheetData>
      <sheetData sheetId="3">
        <row r="2">
          <cell r="A2">
            <v>1</v>
          </cell>
          <cell r="B2" t="str">
            <v>05</v>
          </cell>
          <cell r="C2" t="str">
            <v>ANTIOQUIA</v>
          </cell>
          <cell r="F2" t="str">
            <v>05001</v>
          </cell>
          <cell r="G2" t="str">
            <v>05</v>
          </cell>
          <cell r="H2" t="str">
            <v>001</v>
          </cell>
          <cell r="I2" t="str">
            <v>MEDELLIN</v>
          </cell>
        </row>
        <row r="3">
          <cell r="A3">
            <v>2</v>
          </cell>
          <cell r="B3" t="str">
            <v>08</v>
          </cell>
          <cell r="C3" t="str">
            <v>ATLANTICO</v>
          </cell>
          <cell r="F3" t="str">
            <v>05002</v>
          </cell>
          <cell r="G3" t="str">
            <v>05</v>
          </cell>
          <cell r="H3" t="str">
            <v>002</v>
          </cell>
          <cell r="I3" t="str">
            <v>ABEJORRAL</v>
          </cell>
          <cell r="M3" t="str">
            <v>DEPARTAMENTAL</v>
          </cell>
        </row>
        <row r="4">
          <cell r="A4">
            <v>3</v>
          </cell>
          <cell r="B4" t="str">
            <v>11</v>
          </cell>
          <cell r="C4" t="str">
            <v>SANTA FE DE BOGOTA  D. C.</v>
          </cell>
          <cell r="F4" t="str">
            <v>05004</v>
          </cell>
          <cell r="G4" t="str">
            <v>05</v>
          </cell>
          <cell r="H4" t="str">
            <v>004</v>
          </cell>
          <cell r="I4" t="str">
            <v>ABRIAQUI</v>
          </cell>
          <cell r="M4" t="str">
            <v>BUCARAMANGA</v>
          </cell>
        </row>
        <row r="5">
          <cell r="A5">
            <v>4</v>
          </cell>
          <cell r="B5" t="str">
            <v>13</v>
          </cell>
          <cell r="C5" t="str">
            <v>BOLIVAR</v>
          </cell>
          <cell r="F5" t="str">
            <v>05021</v>
          </cell>
          <cell r="G5" t="str">
            <v>05</v>
          </cell>
          <cell r="H5" t="str">
            <v>021</v>
          </cell>
          <cell r="I5" t="str">
            <v>ALEJANDRIA</v>
          </cell>
          <cell r="M5" t="str">
            <v>AGUADA</v>
          </cell>
        </row>
        <row r="6">
          <cell r="A6">
            <v>5</v>
          </cell>
          <cell r="B6" t="str">
            <v>15</v>
          </cell>
          <cell r="C6" t="str">
            <v>BOYACA</v>
          </cell>
          <cell r="F6" t="str">
            <v>05030</v>
          </cell>
          <cell r="G6" t="str">
            <v>05</v>
          </cell>
          <cell r="H6" t="str">
            <v>030</v>
          </cell>
          <cell r="I6" t="str">
            <v>AMAGA</v>
          </cell>
          <cell r="M6" t="str">
            <v>ALBANIA</v>
          </cell>
        </row>
        <row r="7">
          <cell r="A7">
            <v>6</v>
          </cell>
          <cell r="B7" t="str">
            <v>17</v>
          </cell>
          <cell r="C7" t="str">
            <v>CALDAS</v>
          </cell>
          <cell r="F7" t="str">
            <v>05031</v>
          </cell>
          <cell r="G7" t="str">
            <v>05</v>
          </cell>
          <cell r="H7" t="str">
            <v>031</v>
          </cell>
          <cell r="I7" t="str">
            <v>AMALFI</v>
          </cell>
          <cell r="M7" t="str">
            <v>ARATOCA</v>
          </cell>
        </row>
        <row r="8">
          <cell r="A8">
            <v>7</v>
          </cell>
          <cell r="B8" t="str">
            <v>18</v>
          </cell>
          <cell r="C8" t="str">
            <v>CAQUETA</v>
          </cell>
          <cell r="F8" t="str">
            <v>05034</v>
          </cell>
          <cell r="G8" t="str">
            <v>05</v>
          </cell>
          <cell r="H8" t="str">
            <v>034</v>
          </cell>
          <cell r="I8" t="str">
            <v>ANDES</v>
          </cell>
          <cell r="M8" t="str">
            <v>BARBOSA</v>
          </cell>
        </row>
        <row r="9">
          <cell r="A9">
            <v>8</v>
          </cell>
          <cell r="B9" t="str">
            <v>19</v>
          </cell>
          <cell r="C9" t="str">
            <v>CAUCA</v>
          </cell>
          <cell r="F9" t="str">
            <v>05036</v>
          </cell>
          <cell r="G9" t="str">
            <v>05</v>
          </cell>
          <cell r="H9" t="str">
            <v>036</v>
          </cell>
          <cell r="I9" t="str">
            <v>ANGELOPOLIS</v>
          </cell>
          <cell r="M9" t="str">
            <v>BARICHARA</v>
          </cell>
        </row>
        <row r="10">
          <cell r="A10">
            <v>9</v>
          </cell>
          <cell r="B10" t="str">
            <v>20</v>
          </cell>
          <cell r="C10" t="str">
            <v>CESAR</v>
          </cell>
          <cell r="F10" t="str">
            <v>05038</v>
          </cell>
          <cell r="G10" t="str">
            <v>05</v>
          </cell>
          <cell r="H10" t="str">
            <v>038</v>
          </cell>
          <cell r="I10" t="str">
            <v>ANGOSTURA</v>
          </cell>
          <cell r="M10" t="str">
            <v>BARRANCABERMEJA</v>
          </cell>
        </row>
        <row r="11">
          <cell r="A11">
            <v>10</v>
          </cell>
          <cell r="B11" t="str">
            <v>23</v>
          </cell>
          <cell r="C11" t="str">
            <v>CORDOBA</v>
          </cell>
          <cell r="F11" t="str">
            <v>05040</v>
          </cell>
          <cell r="G11" t="str">
            <v>05</v>
          </cell>
          <cell r="H11" t="str">
            <v>040</v>
          </cell>
          <cell r="I11" t="str">
            <v>ANORI</v>
          </cell>
          <cell r="M11" t="str">
            <v>BETULIA</v>
          </cell>
        </row>
        <row r="12">
          <cell r="A12">
            <v>11</v>
          </cell>
          <cell r="B12" t="str">
            <v>25</v>
          </cell>
          <cell r="C12" t="str">
            <v>CUNDINAMARCA</v>
          </cell>
          <cell r="F12" t="str">
            <v>05042</v>
          </cell>
          <cell r="G12" t="str">
            <v>05</v>
          </cell>
          <cell r="H12" t="str">
            <v>042</v>
          </cell>
          <cell r="I12" t="str">
            <v>SANTAFE DE ANTIOQUIA</v>
          </cell>
          <cell r="M12" t="str">
            <v>BOLIVAR</v>
          </cell>
        </row>
        <row r="13">
          <cell r="A13">
            <v>12</v>
          </cell>
          <cell r="B13" t="str">
            <v>27</v>
          </cell>
          <cell r="C13" t="str">
            <v>CHOCO</v>
          </cell>
          <cell r="F13" t="str">
            <v>05044</v>
          </cell>
          <cell r="G13" t="str">
            <v>05</v>
          </cell>
          <cell r="H13" t="str">
            <v>044</v>
          </cell>
          <cell r="I13" t="str">
            <v>ANZA</v>
          </cell>
          <cell r="M13" t="str">
            <v>CABRERA</v>
          </cell>
        </row>
        <row r="14">
          <cell r="A14">
            <v>13</v>
          </cell>
          <cell r="B14" t="str">
            <v>41</v>
          </cell>
          <cell r="C14" t="str">
            <v>HUILA</v>
          </cell>
          <cell r="F14" t="str">
            <v>05045</v>
          </cell>
          <cell r="G14" t="str">
            <v>05</v>
          </cell>
          <cell r="H14" t="str">
            <v>045</v>
          </cell>
          <cell r="I14" t="str">
            <v>APARTADO</v>
          </cell>
          <cell r="M14" t="str">
            <v>CALIFORNIA</v>
          </cell>
        </row>
        <row r="15">
          <cell r="A15">
            <v>14</v>
          </cell>
          <cell r="B15" t="str">
            <v>44</v>
          </cell>
          <cell r="C15" t="str">
            <v>LA GUAJIRA</v>
          </cell>
          <cell r="F15" t="str">
            <v>05051</v>
          </cell>
          <cell r="G15" t="str">
            <v>05</v>
          </cell>
          <cell r="H15" t="str">
            <v>051</v>
          </cell>
          <cell r="I15" t="str">
            <v>ARBOLETES</v>
          </cell>
          <cell r="M15" t="str">
            <v>CAPITANEJO</v>
          </cell>
        </row>
        <row r="16">
          <cell r="A16">
            <v>15</v>
          </cell>
          <cell r="B16" t="str">
            <v>47</v>
          </cell>
          <cell r="C16" t="str">
            <v>MAGDALENA</v>
          </cell>
          <cell r="F16" t="str">
            <v>05055</v>
          </cell>
          <cell r="G16" t="str">
            <v>05</v>
          </cell>
          <cell r="H16" t="str">
            <v>055</v>
          </cell>
          <cell r="I16" t="str">
            <v>ARGELIA</v>
          </cell>
          <cell r="M16" t="str">
            <v>CARCASI</v>
          </cell>
        </row>
        <row r="17">
          <cell r="A17">
            <v>16</v>
          </cell>
          <cell r="B17" t="str">
            <v>50</v>
          </cell>
          <cell r="C17" t="str">
            <v>META</v>
          </cell>
          <cell r="F17" t="str">
            <v>05059</v>
          </cell>
          <cell r="G17" t="str">
            <v>05</v>
          </cell>
          <cell r="H17" t="str">
            <v>059</v>
          </cell>
          <cell r="I17" t="str">
            <v>ARMENIA</v>
          </cell>
          <cell r="M17" t="str">
            <v>CEPITA</v>
          </cell>
        </row>
        <row r="18">
          <cell r="A18">
            <v>17</v>
          </cell>
          <cell r="B18" t="str">
            <v>52</v>
          </cell>
          <cell r="C18" t="str">
            <v>NARIÑO</v>
          </cell>
          <cell r="F18" t="str">
            <v>05079</v>
          </cell>
          <cell r="G18" t="str">
            <v>05</v>
          </cell>
          <cell r="H18" t="str">
            <v>079</v>
          </cell>
          <cell r="I18" t="str">
            <v>BARBOSA</v>
          </cell>
          <cell r="M18" t="str">
            <v>CERRITO</v>
          </cell>
        </row>
        <row r="19">
          <cell r="A19">
            <v>18</v>
          </cell>
          <cell r="B19" t="str">
            <v>54</v>
          </cell>
          <cell r="C19" t="str">
            <v>NORTE DE SANTANDER</v>
          </cell>
          <cell r="F19" t="str">
            <v>05086</v>
          </cell>
          <cell r="G19" t="str">
            <v>05</v>
          </cell>
          <cell r="H19" t="str">
            <v>086</v>
          </cell>
          <cell r="I19" t="str">
            <v>BELMIRA</v>
          </cell>
          <cell r="M19" t="str">
            <v>CHARALA</v>
          </cell>
        </row>
        <row r="20">
          <cell r="A20">
            <v>19</v>
          </cell>
          <cell r="B20" t="str">
            <v>63</v>
          </cell>
          <cell r="C20" t="str">
            <v>QUINDIO</v>
          </cell>
          <cell r="F20" t="str">
            <v>05088</v>
          </cell>
          <cell r="G20" t="str">
            <v>05</v>
          </cell>
          <cell r="H20" t="str">
            <v>088</v>
          </cell>
          <cell r="I20" t="str">
            <v>BELLO</v>
          </cell>
          <cell r="M20" t="str">
            <v>CHARTA</v>
          </cell>
        </row>
        <row r="21">
          <cell r="A21">
            <v>20</v>
          </cell>
          <cell r="B21" t="str">
            <v>66</v>
          </cell>
          <cell r="C21" t="str">
            <v>RISARALDA</v>
          </cell>
          <cell r="F21" t="str">
            <v>05091</v>
          </cell>
          <cell r="G21" t="str">
            <v>05</v>
          </cell>
          <cell r="H21" t="str">
            <v>091</v>
          </cell>
          <cell r="I21" t="str">
            <v>BETANIA</v>
          </cell>
          <cell r="M21" t="str">
            <v>CHIMA</v>
          </cell>
        </row>
        <row r="22">
          <cell r="A22">
            <v>21</v>
          </cell>
          <cell r="B22" t="str">
            <v>68</v>
          </cell>
          <cell r="C22" t="str">
            <v>SANTANDER</v>
          </cell>
          <cell r="F22" t="str">
            <v>05093</v>
          </cell>
          <cell r="G22" t="str">
            <v>05</v>
          </cell>
          <cell r="H22" t="str">
            <v>093</v>
          </cell>
          <cell r="I22" t="str">
            <v>BETULIA</v>
          </cell>
          <cell r="M22" t="str">
            <v>CHIPATA</v>
          </cell>
        </row>
        <row r="23">
          <cell r="A23">
            <v>22</v>
          </cell>
          <cell r="B23" t="str">
            <v>70</v>
          </cell>
          <cell r="C23" t="str">
            <v>SUCRE</v>
          </cell>
          <cell r="F23" t="str">
            <v>05101</v>
          </cell>
          <cell r="G23" t="str">
            <v>05</v>
          </cell>
          <cell r="H23" t="str">
            <v>101</v>
          </cell>
          <cell r="I23" t="str">
            <v>CIUDAD BOLIVAR</v>
          </cell>
          <cell r="M23" t="str">
            <v>CIMITARRA</v>
          </cell>
        </row>
        <row r="24">
          <cell r="A24">
            <v>23</v>
          </cell>
          <cell r="B24" t="str">
            <v>73</v>
          </cell>
          <cell r="C24" t="str">
            <v>TOLIMA</v>
          </cell>
          <cell r="F24" t="str">
            <v>05107</v>
          </cell>
          <cell r="G24" t="str">
            <v>05</v>
          </cell>
          <cell r="H24" t="str">
            <v>107</v>
          </cell>
          <cell r="I24" t="str">
            <v>BRICEÑO</v>
          </cell>
          <cell r="M24" t="str">
            <v>CONCEPCION</v>
          </cell>
        </row>
        <row r="25">
          <cell r="A25">
            <v>24</v>
          </cell>
          <cell r="B25" t="str">
            <v>76</v>
          </cell>
          <cell r="C25" t="str">
            <v>VALLE DEL CAUCA</v>
          </cell>
          <cell r="F25" t="str">
            <v>05113</v>
          </cell>
          <cell r="G25" t="str">
            <v>05</v>
          </cell>
          <cell r="H25" t="str">
            <v>113</v>
          </cell>
          <cell r="I25" t="str">
            <v>BURITICA</v>
          </cell>
          <cell r="M25" t="str">
            <v>CONFINES</v>
          </cell>
        </row>
        <row r="26">
          <cell r="A26">
            <v>25</v>
          </cell>
          <cell r="B26" t="str">
            <v>81</v>
          </cell>
          <cell r="C26" t="str">
            <v>ARAUCA</v>
          </cell>
          <cell r="F26" t="str">
            <v>05120</v>
          </cell>
          <cell r="G26" t="str">
            <v>05</v>
          </cell>
          <cell r="H26" t="str">
            <v>120</v>
          </cell>
          <cell r="I26" t="str">
            <v>CACERES</v>
          </cell>
          <cell r="M26" t="str">
            <v>CONTRATACION</v>
          </cell>
        </row>
        <row r="27">
          <cell r="A27">
            <v>26</v>
          </cell>
          <cell r="B27" t="str">
            <v>85</v>
          </cell>
          <cell r="C27" t="str">
            <v>CASANARE</v>
          </cell>
          <cell r="F27" t="str">
            <v>05125</v>
          </cell>
          <cell r="G27" t="str">
            <v>05</v>
          </cell>
          <cell r="H27" t="str">
            <v>125</v>
          </cell>
          <cell r="I27" t="str">
            <v>CAICEDO</v>
          </cell>
          <cell r="M27" t="str">
            <v>COROMORO</v>
          </cell>
        </row>
        <row r="28">
          <cell r="A28">
            <v>27</v>
          </cell>
          <cell r="B28" t="str">
            <v>86</v>
          </cell>
          <cell r="C28" t="str">
            <v>PUTUMAYO</v>
          </cell>
          <cell r="F28" t="str">
            <v>05129</v>
          </cell>
          <cell r="G28" t="str">
            <v>05</v>
          </cell>
          <cell r="H28" t="str">
            <v>129</v>
          </cell>
          <cell r="I28" t="str">
            <v>CALDAS</v>
          </cell>
          <cell r="M28" t="str">
            <v>CURITI</v>
          </cell>
        </row>
        <row r="29">
          <cell r="A29">
            <v>28</v>
          </cell>
          <cell r="B29" t="str">
            <v>88</v>
          </cell>
          <cell r="C29" t="str">
            <v>ARCHIPIELAGO DE SAN ANDRES</v>
          </cell>
          <cell r="F29" t="str">
            <v>05134</v>
          </cell>
          <cell r="G29" t="str">
            <v>05</v>
          </cell>
          <cell r="H29" t="str">
            <v>134</v>
          </cell>
          <cell r="I29" t="str">
            <v>CAMPAMENTO</v>
          </cell>
          <cell r="M29" t="str">
            <v>EL CARMEN DE CHUCURI</v>
          </cell>
        </row>
        <row r="30">
          <cell r="A30">
            <v>29</v>
          </cell>
          <cell r="B30" t="str">
            <v>91</v>
          </cell>
          <cell r="C30" t="str">
            <v>AMAZONAS</v>
          </cell>
          <cell r="F30" t="str">
            <v>05138</v>
          </cell>
          <cell r="G30" t="str">
            <v>05</v>
          </cell>
          <cell r="H30" t="str">
            <v>138</v>
          </cell>
          <cell r="I30" t="str">
            <v>CAÑASGORDAS</v>
          </cell>
          <cell r="M30" t="str">
            <v>EL GUACAMAYO</v>
          </cell>
        </row>
        <row r="31">
          <cell r="A31">
            <v>30</v>
          </cell>
          <cell r="B31" t="str">
            <v>94</v>
          </cell>
          <cell r="C31" t="str">
            <v>GUAINIA</v>
          </cell>
          <cell r="F31" t="str">
            <v>05142</v>
          </cell>
          <cell r="G31" t="str">
            <v>05</v>
          </cell>
          <cell r="H31" t="str">
            <v>142</v>
          </cell>
          <cell r="I31" t="str">
            <v>CARACOLI</v>
          </cell>
          <cell r="M31" t="str">
            <v>EL PEÑON</v>
          </cell>
        </row>
        <row r="32">
          <cell r="A32">
            <v>31</v>
          </cell>
          <cell r="B32" t="str">
            <v>95</v>
          </cell>
          <cell r="C32" t="str">
            <v>GUAVIARE</v>
          </cell>
          <cell r="F32" t="str">
            <v>05145</v>
          </cell>
          <cell r="G32" t="str">
            <v>05</v>
          </cell>
          <cell r="H32" t="str">
            <v>145</v>
          </cell>
          <cell r="I32" t="str">
            <v>CARAMANTA</v>
          </cell>
          <cell r="M32" t="str">
            <v>EL PLAYON</v>
          </cell>
        </row>
        <row r="33">
          <cell r="A33">
            <v>32</v>
          </cell>
          <cell r="B33" t="str">
            <v>97</v>
          </cell>
          <cell r="C33" t="str">
            <v>VAUPES</v>
          </cell>
          <cell r="F33" t="str">
            <v>05147</v>
          </cell>
          <cell r="G33" t="str">
            <v>05</v>
          </cell>
          <cell r="H33" t="str">
            <v>147</v>
          </cell>
          <cell r="I33" t="str">
            <v>CAREPA</v>
          </cell>
          <cell r="M33" t="str">
            <v>ENCINO</v>
          </cell>
        </row>
        <row r="34">
          <cell r="A34">
            <v>33</v>
          </cell>
          <cell r="B34" t="str">
            <v>99</v>
          </cell>
          <cell r="C34" t="str">
            <v>VICHADA</v>
          </cell>
          <cell r="F34" t="str">
            <v>05148</v>
          </cell>
          <cell r="G34" t="str">
            <v>05</v>
          </cell>
          <cell r="H34" t="str">
            <v>148</v>
          </cell>
          <cell r="I34" t="str">
            <v>CARMEN DE VIBORAL</v>
          </cell>
          <cell r="M34" t="str">
            <v>ENCISO</v>
          </cell>
        </row>
        <row r="35">
          <cell r="F35" t="str">
            <v>05150</v>
          </cell>
          <cell r="G35" t="str">
            <v>05</v>
          </cell>
          <cell r="H35" t="str">
            <v>150</v>
          </cell>
          <cell r="I35" t="str">
            <v>CAROLINA</v>
          </cell>
          <cell r="M35" t="str">
            <v>EL FLORIAN</v>
          </cell>
        </row>
        <row r="36">
          <cell r="F36" t="str">
            <v>05154</v>
          </cell>
          <cell r="G36" t="str">
            <v>05</v>
          </cell>
          <cell r="H36" t="str">
            <v>154</v>
          </cell>
          <cell r="I36" t="str">
            <v>CAUCASIA</v>
          </cell>
          <cell r="M36" t="str">
            <v>FLORIDABLANCA</v>
          </cell>
        </row>
        <row r="37">
          <cell r="F37" t="str">
            <v>05172</v>
          </cell>
          <cell r="G37" t="str">
            <v>05</v>
          </cell>
          <cell r="H37" t="str">
            <v>172</v>
          </cell>
          <cell r="I37" t="str">
            <v>CHIGORODO</v>
          </cell>
          <cell r="M37" t="str">
            <v>GALAN</v>
          </cell>
        </row>
        <row r="38">
          <cell r="F38" t="str">
            <v>05190</v>
          </cell>
          <cell r="G38" t="str">
            <v>05</v>
          </cell>
          <cell r="H38" t="str">
            <v>190</v>
          </cell>
          <cell r="I38" t="str">
            <v>CISNEROS</v>
          </cell>
          <cell r="M38" t="str">
            <v>GAMBITA</v>
          </cell>
        </row>
        <row r="39">
          <cell r="F39" t="str">
            <v>05197</v>
          </cell>
          <cell r="G39" t="str">
            <v>05</v>
          </cell>
          <cell r="H39" t="str">
            <v>197</v>
          </cell>
          <cell r="I39" t="str">
            <v>COCORNA</v>
          </cell>
          <cell r="M39" t="str">
            <v>GIRON</v>
          </cell>
        </row>
        <row r="40">
          <cell r="F40" t="str">
            <v>05206</v>
          </cell>
          <cell r="G40" t="str">
            <v>05</v>
          </cell>
          <cell r="H40" t="str">
            <v>206</v>
          </cell>
          <cell r="I40" t="str">
            <v>CONCEPCION</v>
          </cell>
          <cell r="M40" t="str">
            <v>GUACA</v>
          </cell>
        </row>
        <row r="41">
          <cell r="F41" t="str">
            <v>05209</v>
          </cell>
          <cell r="G41" t="str">
            <v>05</v>
          </cell>
          <cell r="H41" t="str">
            <v>209</v>
          </cell>
          <cell r="I41" t="str">
            <v>CONCORDIA</v>
          </cell>
          <cell r="M41" t="str">
            <v>GUADALUPE</v>
          </cell>
        </row>
        <row r="42">
          <cell r="F42" t="str">
            <v>05212</v>
          </cell>
          <cell r="G42" t="str">
            <v>05</v>
          </cell>
          <cell r="H42" t="str">
            <v>212</v>
          </cell>
          <cell r="I42" t="str">
            <v>COPACABANA</v>
          </cell>
          <cell r="M42" t="str">
            <v>GUAPOTA</v>
          </cell>
        </row>
        <row r="43">
          <cell r="F43" t="str">
            <v>05234</v>
          </cell>
          <cell r="G43" t="str">
            <v>05</v>
          </cell>
          <cell r="H43" t="str">
            <v>234</v>
          </cell>
          <cell r="I43" t="str">
            <v>DABEIBA</v>
          </cell>
          <cell r="M43" t="str">
            <v>GUAVATA</v>
          </cell>
        </row>
        <row r="44">
          <cell r="F44" t="str">
            <v>05237</v>
          </cell>
          <cell r="G44" t="str">
            <v>05</v>
          </cell>
          <cell r="H44" t="str">
            <v>237</v>
          </cell>
          <cell r="I44" t="str">
            <v>DON MATIAS</v>
          </cell>
          <cell r="M44" t="str">
            <v>GUEPSA</v>
          </cell>
        </row>
        <row r="45">
          <cell r="F45" t="str">
            <v>05240</v>
          </cell>
          <cell r="G45" t="str">
            <v>05</v>
          </cell>
          <cell r="H45" t="str">
            <v>240</v>
          </cell>
          <cell r="I45" t="str">
            <v>EBEJICO</v>
          </cell>
          <cell r="M45" t="str">
            <v>HATO</v>
          </cell>
        </row>
        <row r="46">
          <cell r="F46" t="str">
            <v>05250</v>
          </cell>
          <cell r="G46" t="str">
            <v>05</v>
          </cell>
          <cell r="H46" t="str">
            <v>250</v>
          </cell>
          <cell r="I46" t="str">
            <v>EL BAGRE</v>
          </cell>
          <cell r="M46" t="str">
            <v>JESUS MARIA</v>
          </cell>
        </row>
        <row r="47">
          <cell r="F47" t="str">
            <v>05264</v>
          </cell>
          <cell r="G47" t="str">
            <v>05</v>
          </cell>
          <cell r="H47" t="str">
            <v>264</v>
          </cell>
          <cell r="I47" t="str">
            <v>ENTRERRIOS</v>
          </cell>
          <cell r="M47" t="str">
            <v>JORDAN</v>
          </cell>
        </row>
        <row r="48">
          <cell r="F48" t="str">
            <v>05266</v>
          </cell>
          <cell r="G48" t="str">
            <v>05</v>
          </cell>
          <cell r="H48" t="str">
            <v>266</v>
          </cell>
          <cell r="I48" t="str">
            <v>ENVIGADO</v>
          </cell>
          <cell r="M48" t="str">
            <v>LA BELLEZA</v>
          </cell>
        </row>
        <row r="49">
          <cell r="F49" t="str">
            <v>05282</v>
          </cell>
          <cell r="G49" t="str">
            <v>05</v>
          </cell>
          <cell r="H49" t="str">
            <v>282</v>
          </cell>
          <cell r="I49" t="str">
            <v>FREDONIA</v>
          </cell>
          <cell r="M49" t="str">
            <v>LANDAZURI</v>
          </cell>
        </row>
        <row r="50">
          <cell r="F50" t="str">
            <v>05284</v>
          </cell>
          <cell r="G50" t="str">
            <v>05</v>
          </cell>
          <cell r="H50" t="str">
            <v>284</v>
          </cell>
          <cell r="I50" t="str">
            <v>FRONTINO</v>
          </cell>
          <cell r="M50" t="str">
            <v>LA PAZ</v>
          </cell>
        </row>
        <row r="51">
          <cell r="F51" t="str">
            <v>05306</v>
          </cell>
          <cell r="G51" t="str">
            <v>05</v>
          </cell>
          <cell r="H51" t="str">
            <v>306</v>
          </cell>
          <cell r="I51" t="str">
            <v>GIRALDO</v>
          </cell>
          <cell r="M51" t="str">
            <v>LEBRIJA</v>
          </cell>
        </row>
        <row r="52">
          <cell r="F52" t="str">
            <v>05308</v>
          </cell>
          <cell r="G52" t="str">
            <v>05</v>
          </cell>
          <cell r="H52" t="str">
            <v>308</v>
          </cell>
          <cell r="I52" t="str">
            <v>GIRARDOTA</v>
          </cell>
          <cell r="M52" t="str">
            <v>LOS SANTOS</v>
          </cell>
        </row>
        <row r="53">
          <cell r="F53" t="str">
            <v>05310</v>
          </cell>
          <cell r="G53" t="str">
            <v>05</v>
          </cell>
          <cell r="H53" t="str">
            <v>310</v>
          </cell>
          <cell r="I53" t="str">
            <v>GOMEZ PLATA</v>
          </cell>
          <cell r="M53" t="str">
            <v>MACARAVITA</v>
          </cell>
        </row>
        <row r="54">
          <cell r="F54" t="str">
            <v>05313</v>
          </cell>
          <cell r="G54" t="str">
            <v>05</v>
          </cell>
          <cell r="H54" t="str">
            <v>313</v>
          </cell>
          <cell r="I54" t="str">
            <v>GRANADA</v>
          </cell>
          <cell r="M54" t="str">
            <v>MALAGA</v>
          </cell>
        </row>
        <row r="55">
          <cell r="F55" t="str">
            <v>05315</v>
          </cell>
          <cell r="G55" t="str">
            <v>05</v>
          </cell>
          <cell r="H55" t="str">
            <v>315</v>
          </cell>
          <cell r="I55" t="str">
            <v>GUADALUPE</v>
          </cell>
          <cell r="M55" t="str">
            <v>MATANZA</v>
          </cell>
        </row>
        <row r="56">
          <cell r="F56" t="str">
            <v>05318</v>
          </cell>
          <cell r="G56" t="str">
            <v>05</v>
          </cell>
          <cell r="H56" t="str">
            <v>318</v>
          </cell>
          <cell r="I56" t="str">
            <v>GUARNE</v>
          </cell>
          <cell r="M56" t="str">
            <v>MOGOTES</v>
          </cell>
        </row>
        <row r="57">
          <cell r="F57" t="str">
            <v>05321</v>
          </cell>
          <cell r="G57" t="str">
            <v>05</v>
          </cell>
          <cell r="H57" t="str">
            <v>321</v>
          </cell>
          <cell r="I57" t="str">
            <v>GUATAPE</v>
          </cell>
          <cell r="M57" t="str">
            <v>MOLAGAVITA</v>
          </cell>
        </row>
        <row r="58">
          <cell r="F58" t="str">
            <v>05347</v>
          </cell>
          <cell r="G58" t="str">
            <v>05</v>
          </cell>
          <cell r="H58" t="str">
            <v>347</v>
          </cell>
          <cell r="I58" t="str">
            <v>HELICONIA</v>
          </cell>
          <cell r="M58" t="str">
            <v>OCAMONTE</v>
          </cell>
        </row>
        <row r="59">
          <cell r="F59" t="str">
            <v>05353</v>
          </cell>
          <cell r="G59" t="str">
            <v>05</v>
          </cell>
          <cell r="H59" t="str">
            <v>353</v>
          </cell>
          <cell r="I59" t="str">
            <v>HISPANIA</v>
          </cell>
          <cell r="M59" t="str">
            <v>OIBA</v>
          </cell>
        </row>
        <row r="60">
          <cell r="F60" t="str">
            <v>05360</v>
          </cell>
          <cell r="G60" t="str">
            <v>05</v>
          </cell>
          <cell r="H60" t="str">
            <v>360</v>
          </cell>
          <cell r="I60" t="str">
            <v>ITAGUI</v>
          </cell>
          <cell r="M60" t="str">
            <v>ONZAGA</v>
          </cell>
        </row>
        <row r="61">
          <cell r="F61" t="str">
            <v>05361</v>
          </cell>
          <cell r="G61" t="str">
            <v>05</v>
          </cell>
          <cell r="H61" t="str">
            <v>361</v>
          </cell>
          <cell r="I61" t="str">
            <v>ITUANGO</v>
          </cell>
          <cell r="M61" t="str">
            <v>PALMAR</v>
          </cell>
        </row>
        <row r="62">
          <cell r="F62" t="str">
            <v>05364</v>
          </cell>
          <cell r="G62" t="str">
            <v>05</v>
          </cell>
          <cell r="H62" t="str">
            <v>364</v>
          </cell>
          <cell r="I62" t="str">
            <v>JARDIN</v>
          </cell>
          <cell r="M62" t="str">
            <v>PALMAS DEL SOCORRO</v>
          </cell>
        </row>
        <row r="63">
          <cell r="F63" t="str">
            <v>05368</v>
          </cell>
          <cell r="G63" t="str">
            <v>05</v>
          </cell>
          <cell r="H63" t="str">
            <v>368</v>
          </cell>
          <cell r="I63" t="str">
            <v>JERICO</v>
          </cell>
          <cell r="M63" t="str">
            <v>PARAMO</v>
          </cell>
        </row>
        <row r="64">
          <cell r="F64" t="str">
            <v>05376</v>
          </cell>
          <cell r="G64" t="str">
            <v>05</v>
          </cell>
          <cell r="H64" t="str">
            <v>376</v>
          </cell>
          <cell r="I64" t="str">
            <v>LA CEJA</v>
          </cell>
          <cell r="M64" t="str">
            <v>PIEDECUESTA</v>
          </cell>
        </row>
        <row r="65">
          <cell r="F65" t="str">
            <v>05380</v>
          </cell>
          <cell r="G65" t="str">
            <v>05</v>
          </cell>
          <cell r="H65" t="str">
            <v>380</v>
          </cell>
          <cell r="I65" t="str">
            <v>LA ESTRELLA</v>
          </cell>
          <cell r="M65" t="str">
            <v>PINCHOTE</v>
          </cell>
        </row>
        <row r="66">
          <cell r="F66" t="str">
            <v>05390</v>
          </cell>
          <cell r="G66" t="str">
            <v>05</v>
          </cell>
          <cell r="H66" t="str">
            <v>390</v>
          </cell>
          <cell r="I66" t="str">
            <v>LA PINTADA</v>
          </cell>
          <cell r="M66" t="str">
            <v>PUENTE NACIONAL</v>
          </cell>
        </row>
        <row r="67">
          <cell r="F67" t="str">
            <v>05400</v>
          </cell>
          <cell r="G67" t="str">
            <v>05</v>
          </cell>
          <cell r="H67" t="str">
            <v>400</v>
          </cell>
          <cell r="I67" t="str">
            <v>LA UNION</v>
          </cell>
          <cell r="M67" t="str">
            <v>PUERTO PARRA</v>
          </cell>
        </row>
        <row r="68">
          <cell r="F68" t="str">
            <v>05411</v>
          </cell>
          <cell r="G68" t="str">
            <v>05</v>
          </cell>
          <cell r="H68" t="str">
            <v>411</v>
          </cell>
          <cell r="I68" t="str">
            <v>LIBORINA</v>
          </cell>
          <cell r="M68" t="str">
            <v>PUERTO WILCHES</v>
          </cell>
        </row>
        <row r="69">
          <cell r="F69" t="str">
            <v>05425</v>
          </cell>
          <cell r="G69" t="str">
            <v>05</v>
          </cell>
          <cell r="H69" t="str">
            <v>425</v>
          </cell>
          <cell r="I69" t="str">
            <v>MACEO</v>
          </cell>
          <cell r="M69" t="str">
            <v>RIONEGRO</v>
          </cell>
        </row>
        <row r="70">
          <cell r="F70" t="str">
            <v>05440</v>
          </cell>
          <cell r="G70" t="str">
            <v>05</v>
          </cell>
          <cell r="H70" t="str">
            <v>440</v>
          </cell>
          <cell r="I70" t="str">
            <v>MARINILLA</v>
          </cell>
          <cell r="M70" t="str">
            <v>SABANA DE TORRES</v>
          </cell>
        </row>
        <row r="71">
          <cell r="F71" t="str">
            <v>05467</v>
          </cell>
          <cell r="G71" t="str">
            <v>05</v>
          </cell>
          <cell r="H71" t="str">
            <v>467</v>
          </cell>
          <cell r="I71" t="str">
            <v>MONTEBELLO</v>
          </cell>
          <cell r="M71" t="str">
            <v>SAN ANDRES</v>
          </cell>
        </row>
        <row r="72">
          <cell r="F72" t="str">
            <v>05475</v>
          </cell>
          <cell r="G72" t="str">
            <v>05</v>
          </cell>
          <cell r="H72" t="str">
            <v>475</v>
          </cell>
          <cell r="I72" t="str">
            <v>MURINDO</v>
          </cell>
          <cell r="M72" t="str">
            <v>SAN BENITO</v>
          </cell>
        </row>
        <row r="73">
          <cell r="F73" t="str">
            <v>05480</v>
          </cell>
          <cell r="G73" t="str">
            <v>05</v>
          </cell>
          <cell r="H73" t="str">
            <v>480</v>
          </cell>
          <cell r="I73" t="str">
            <v>MUTATA</v>
          </cell>
          <cell r="M73" t="str">
            <v>SAN GIL</v>
          </cell>
        </row>
        <row r="74">
          <cell r="F74" t="str">
            <v>05483</v>
          </cell>
          <cell r="G74" t="str">
            <v>05</v>
          </cell>
          <cell r="H74" t="str">
            <v>483</v>
          </cell>
          <cell r="I74" t="str">
            <v>NARIÑO</v>
          </cell>
          <cell r="M74" t="str">
            <v>SAN JOAQUIN</v>
          </cell>
        </row>
        <row r="75">
          <cell r="F75" t="str">
            <v>05490</v>
          </cell>
          <cell r="G75" t="str">
            <v>05</v>
          </cell>
          <cell r="H75" t="str">
            <v>490</v>
          </cell>
          <cell r="I75" t="str">
            <v>NECOCLI</v>
          </cell>
          <cell r="M75" t="str">
            <v>SAN JOSE DE MIRANDA</v>
          </cell>
        </row>
        <row r="76">
          <cell r="F76" t="str">
            <v>05495</v>
          </cell>
          <cell r="G76" t="str">
            <v>05</v>
          </cell>
          <cell r="H76" t="str">
            <v>495</v>
          </cell>
          <cell r="I76" t="str">
            <v>NECHI</v>
          </cell>
          <cell r="M76" t="str">
            <v>SAN MIGUEL</v>
          </cell>
        </row>
        <row r="77">
          <cell r="F77" t="str">
            <v>05501</v>
          </cell>
          <cell r="G77" t="str">
            <v>05</v>
          </cell>
          <cell r="H77" t="str">
            <v>501</v>
          </cell>
          <cell r="I77" t="str">
            <v>OLAYA</v>
          </cell>
          <cell r="M77" t="str">
            <v>SAN VICENTE DE CHUCURI</v>
          </cell>
        </row>
        <row r="78">
          <cell r="F78" t="str">
            <v>05541</v>
          </cell>
          <cell r="G78" t="str">
            <v>05</v>
          </cell>
          <cell r="H78" t="str">
            <v>541</v>
          </cell>
          <cell r="I78" t="str">
            <v>PEÑOL</v>
          </cell>
          <cell r="M78" t="str">
            <v>SANTA BARBARA</v>
          </cell>
        </row>
        <row r="79">
          <cell r="F79" t="str">
            <v>05543</v>
          </cell>
          <cell r="G79" t="str">
            <v>05</v>
          </cell>
          <cell r="H79" t="str">
            <v>543</v>
          </cell>
          <cell r="I79" t="str">
            <v>PEQUE</v>
          </cell>
          <cell r="M79" t="str">
            <v>SANTA HELENA DEL OPON</v>
          </cell>
        </row>
        <row r="80">
          <cell r="F80" t="str">
            <v>05576</v>
          </cell>
          <cell r="G80" t="str">
            <v>05</v>
          </cell>
          <cell r="H80" t="str">
            <v>576</v>
          </cell>
          <cell r="I80" t="str">
            <v>PUEBLORRICO</v>
          </cell>
          <cell r="M80" t="str">
            <v>SIMACOTA</v>
          </cell>
        </row>
        <row r="81">
          <cell r="F81" t="str">
            <v>05579</v>
          </cell>
          <cell r="G81" t="str">
            <v>05</v>
          </cell>
          <cell r="H81" t="str">
            <v>579</v>
          </cell>
          <cell r="I81" t="str">
            <v>PUERTO BERRIO</v>
          </cell>
          <cell r="M81" t="str">
            <v>SOCORRO</v>
          </cell>
        </row>
        <row r="82">
          <cell r="F82" t="str">
            <v>05585</v>
          </cell>
          <cell r="G82" t="str">
            <v>05</v>
          </cell>
          <cell r="H82" t="str">
            <v>585</v>
          </cell>
          <cell r="I82" t="str">
            <v>PUERTO NARE</v>
          </cell>
          <cell r="M82" t="str">
            <v>SUAITA</v>
          </cell>
        </row>
        <row r="83">
          <cell r="F83" t="str">
            <v>05591</v>
          </cell>
          <cell r="G83" t="str">
            <v>05</v>
          </cell>
          <cell r="H83" t="str">
            <v>591</v>
          </cell>
          <cell r="I83" t="str">
            <v>PUERTO TRIUNFO</v>
          </cell>
          <cell r="M83" t="str">
            <v>SUCRE</v>
          </cell>
        </row>
        <row r="84">
          <cell r="F84" t="str">
            <v>05604</v>
          </cell>
          <cell r="G84" t="str">
            <v>05</v>
          </cell>
          <cell r="H84" t="str">
            <v>604</v>
          </cell>
          <cell r="I84" t="str">
            <v>REMEDIOS</v>
          </cell>
          <cell r="M84" t="str">
            <v>SURATA</v>
          </cell>
        </row>
        <row r="85">
          <cell r="F85" t="str">
            <v>05607</v>
          </cell>
          <cell r="G85" t="str">
            <v>05</v>
          </cell>
          <cell r="H85" t="str">
            <v>607</v>
          </cell>
          <cell r="I85" t="str">
            <v>RETIRO</v>
          </cell>
          <cell r="M85" t="str">
            <v>TONA</v>
          </cell>
        </row>
        <row r="86">
          <cell r="F86" t="str">
            <v>05615</v>
          </cell>
          <cell r="G86" t="str">
            <v>05</v>
          </cell>
          <cell r="H86" t="str">
            <v>615</v>
          </cell>
          <cell r="I86" t="str">
            <v>RIONEGRO</v>
          </cell>
          <cell r="M86" t="str">
            <v>VALLE SAN JOSE</v>
          </cell>
        </row>
        <row r="87">
          <cell r="F87" t="str">
            <v>05628</v>
          </cell>
          <cell r="G87" t="str">
            <v>05</v>
          </cell>
          <cell r="H87" t="str">
            <v>628</v>
          </cell>
          <cell r="I87" t="str">
            <v>SABANALARGA</v>
          </cell>
          <cell r="M87" t="str">
            <v>VELEZ</v>
          </cell>
        </row>
        <row r="88">
          <cell r="F88" t="str">
            <v>05631</v>
          </cell>
          <cell r="G88" t="str">
            <v>05</v>
          </cell>
          <cell r="H88" t="str">
            <v>631</v>
          </cell>
          <cell r="I88" t="str">
            <v>SABANETA</v>
          </cell>
          <cell r="M88" t="str">
            <v>VETAS</v>
          </cell>
        </row>
        <row r="89">
          <cell r="F89" t="str">
            <v>05642</v>
          </cell>
          <cell r="G89" t="str">
            <v>05</v>
          </cell>
          <cell r="H89" t="str">
            <v>642</v>
          </cell>
          <cell r="I89" t="str">
            <v>SALGAR</v>
          </cell>
          <cell r="M89" t="str">
            <v>VILLANUEVA</v>
          </cell>
        </row>
        <row r="90">
          <cell r="F90" t="str">
            <v>05647</v>
          </cell>
          <cell r="G90" t="str">
            <v>05</v>
          </cell>
          <cell r="H90" t="str">
            <v>647</v>
          </cell>
          <cell r="I90" t="str">
            <v>SAN ANDRES</v>
          </cell>
          <cell r="M90" t="str">
            <v>ZAPATOCA</v>
          </cell>
        </row>
        <row r="91">
          <cell r="F91" t="str">
            <v>05649</v>
          </cell>
          <cell r="G91" t="str">
            <v>05</v>
          </cell>
          <cell r="H91" t="str">
            <v>649</v>
          </cell>
          <cell r="I91" t="str">
            <v>SAN CARLOS</v>
          </cell>
          <cell r="M91">
            <v>0</v>
          </cell>
        </row>
        <row r="92">
          <cell r="F92" t="str">
            <v>05652</v>
          </cell>
          <cell r="G92" t="str">
            <v>05</v>
          </cell>
          <cell r="H92" t="str">
            <v>652</v>
          </cell>
          <cell r="I92" t="str">
            <v>SAN FRANCISCO</v>
          </cell>
          <cell r="M92">
            <v>0</v>
          </cell>
        </row>
        <row r="93">
          <cell r="F93" t="str">
            <v>05656</v>
          </cell>
          <cell r="G93" t="str">
            <v>05</v>
          </cell>
          <cell r="H93" t="str">
            <v>656</v>
          </cell>
          <cell r="I93" t="str">
            <v>SAN JERONIMO</v>
          </cell>
          <cell r="M93">
            <v>0</v>
          </cell>
        </row>
        <row r="94">
          <cell r="F94" t="str">
            <v>05658</v>
          </cell>
          <cell r="G94" t="str">
            <v>05</v>
          </cell>
          <cell r="H94" t="str">
            <v>658</v>
          </cell>
          <cell r="I94" t="str">
            <v>SAN JOSE DE LA MONTAÑA</v>
          </cell>
          <cell r="M94">
            <v>0</v>
          </cell>
        </row>
        <row r="95">
          <cell r="F95" t="str">
            <v>05659</v>
          </cell>
          <cell r="G95" t="str">
            <v>05</v>
          </cell>
          <cell r="H95" t="str">
            <v>659</v>
          </cell>
          <cell r="I95" t="str">
            <v>SAN JUAN DE URABA</v>
          </cell>
          <cell r="M95">
            <v>0</v>
          </cell>
        </row>
        <row r="96">
          <cell r="F96" t="str">
            <v>05660</v>
          </cell>
          <cell r="G96" t="str">
            <v>05</v>
          </cell>
          <cell r="H96" t="str">
            <v>660</v>
          </cell>
          <cell r="I96" t="str">
            <v>SAN LUIS</v>
          </cell>
          <cell r="M96">
            <v>0</v>
          </cell>
        </row>
        <row r="97">
          <cell r="F97" t="str">
            <v>05664</v>
          </cell>
          <cell r="G97" t="str">
            <v>05</v>
          </cell>
          <cell r="H97" t="str">
            <v>664</v>
          </cell>
          <cell r="I97" t="str">
            <v>SAN PEDRO</v>
          </cell>
          <cell r="M97">
            <v>0</v>
          </cell>
        </row>
        <row r="98">
          <cell r="F98" t="str">
            <v>05665</v>
          </cell>
          <cell r="G98" t="str">
            <v>05</v>
          </cell>
          <cell r="H98" t="str">
            <v>665</v>
          </cell>
          <cell r="I98" t="str">
            <v>SAN PEDRO DE URABA</v>
          </cell>
          <cell r="M98">
            <v>0</v>
          </cell>
        </row>
        <row r="99">
          <cell r="F99" t="str">
            <v>05667</v>
          </cell>
          <cell r="G99" t="str">
            <v>05</v>
          </cell>
          <cell r="H99" t="str">
            <v>667</v>
          </cell>
          <cell r="I99" t="str">
            <v>SAN RAFAEL</v>
          </cell>
          <cell r="M99">
            <v>0</v>
          </cell>
        </row>
        <row r="100">
          <cell r="F100" t="str">
            <v>05670</v>
          </cell>
          <cell r="G100" t="str">
            <v>05</v>
          </cell>
          <cell r="H100" t="str">
            <v>670</v>
          </cell>
          <cell r="I100" t="str">
            <v>SAN ROQUE</v>
          </cell>
          <cell r="M100">
            <v>0</v>
          </cell>
        </row>
        <row r="101">
          <cell r="F101" t="str">
            <v>05674</v>
          </cell>
          <cell r="G101" t="str">
            <v>05</v>
          </cell>
          <cell r="H101" t="str">
            <v>674</v>
          </cell>
          <cell r="I101" t="str">
            <v>SAN VICENTE</v>
          </cell>
          <cell r="M101">
            <v>0</v>
          </cell>
        </row>
        <row r="102">
          <cell r="F102" t="str">
            <v>05679</v>
          </cell>
          <cell r="G102" t="str">
            <v>05</v>
          </cell>
          <cell r="H102" t="str">
            <v>679</v>
          </cell>
          <cell r="I102" t="str">
            <v>SANTA BARBARA</v>
          </cell>
          <cell r="M102">
            <v>0</v>
          </cell>
        </row>
        <row r="103">
          <cell r="F103" t="str">
            <v>05686</v>
          </cell>
          <cell r="G103" t="str">
            <v>05</v>
          </cell>
          <cell r="H103" t="str">
            <v>686</v>
          </cell>
          <cell r="I103" t="str">
            <v>SANTA.ROSA DE OSOS</v>
          </cell>
          <cell r="M103">
            <v>0</v>
          </cell>
        </row>
        <row r="104">
          <cell r="F104" t="str">
            <v>05690</v>
          </cell>
          <cell r="G104" t="str">
            <v>05</v>
          </cell>
          <cell r="H104" t="str">
            <v>690</v>
          </cell>
          <cell r="I104" t="str">
            <v>SANTO DOMINGO</v>
          </cell>
          <cell r="M104">
            <v>0</v>
          </cell>
        </row>
        <row r="105">
          <cell r="F105" t="str">
            <v>05697</v>
          </cell>
          <cell r="G105" t="str">
            <v>05</v>
          </cell>
          <cell r="H105" t="str">
            <v>697</v>
          </cell>
          <cell r="I105" t="str">
            <v>SANTUARIO</v>
          </cell>
          <cell r="M105">
            <v>0</v>
          </cell>
        </row>
        <row r="106">
          <cell r="F106" t="str">
            <v>05736</v>
          </cell>
          <cell r="G106" t="str">
            <v>05</v>
          </cell>
          <cell r="H106" t="str">
            <v>736</v>
          </cell>
          <cell r="I106" t="str">
            <v>SEGOVIA</v>
          </cell>
          <cell r="M106">
            <v>0</v>
          </cell>
        </row>
        <row r="107">
          <cell r="F107" t="str">
            <v>05756</v>
          </cell>
          <cell r="G107" t="str">
            <v>05</v>
          </cell>
          <cell r="H107" t="str">
            <v>756</v>
          </cell>
          <cell r="I107" t="str">
            <v>SONSON</v>
          </cell>
          <cell r="M107">
            <v>0</v>
          </cell>
        </row>
        <row r="108">
          <cell r="F108" t="str">
            <v>05761</v>
          </cell>
          <cell r="G108" t="str">
            <v>05</v>
          </cell>
          <cell r="H108" t="str">
            <v>761</v>
          </cell>
          <cell r="I108" t="str">
            <v>SOPETRAN</v>
          </cell>
          <cell r="M108">
            <v>0</v>
          </cell>
        </row>
        <row r="109">
          <cell r="F109" t="str">
            <v>05789</v>
          </cell>
          <cell r="G109" t="str">
            <v>05</v>
          </cell>
          <cell r="H109" t="str">
            <v>789</v>
          </cell>
          <cell r="I109" t="str">
            <v>TAMESIS</v>
          </cell>
          <cell r="M109">
            <v>0</v>
          </cell>
        </row>
        <row r="110">
          <cell r="F110" t="str">
            <v>05790</v>
          </cell>
          <cell r="G110" t="str">
            <v>05</v>
          </cell>
          <cell r="H110" t="str">
            <v>790</v>
          </cell>
          <cell r="I110" t="str">
            <v>TARAZA</v>
          </cell>
          <cell r="M110">
            <v>0</v>
          </cell>
        </row>
        <row r="111">
          <cell r="F111" t="str">
            <v>05792</v>
          </cell>
          <cell r="G111" t="str">
            <v>05</v>
          </cell>
          <cell r="H111" t="str">
            <v>792</v>
          </cell>
          <cell r="I111" t="str">
            <v>TARSO</v>
          </cell>
          <cell r="M111">
            <v>0</v>
          </cell>
        </row>
        <row r="112">
          <cell r="F112" t="str">
            <v>05809</v>
          </cell>
          <cell r="G112" t="str">
            <v>05</v>
          </cell>
          <cell r="H112" t="str">
            <v>809</v>
          </cell>
          <cell r="I112" t="str">
            <v>TITIRIBI</v>
          </cell>
          <cell r="M112">
            <v>0</v>
          </cell>
        </row>
        <row r="113">
          <cell r="F113" t="str">
            <v>05819</v>
          </cell>
          <cell r="G113" t="str">
            <v>05</v>
          </cell>
          <cell r="H113" t="str">
            <v>819</v>
          </cell>
          <cell r="I113" t="str">
            <v>TOLEDO</v>
          </cell>
          <cell r="M113">
            <v>0</v>
          </cell>
        </row>
        <row r="114">
          <cell r="F114" t="str">
            <v>05837</v>
          </cell>
          <cell r="G114" t="str">
            <v>05</v>
          </cell>
          <cell r="H114" t="str">
            <v>837</v>
          </cell>
          <cell r="I114" t="str">
            <v>TURBO</v>
          </cell>
          <cell r="M114">
            <v>0</v>
          </cell>
        </row>
        <row r="115">
          <cell r="F115" t="str">
            <v>05842</v>
          </cell>
          <cell r="G115" t="str">
            <v>05</v>
          </cell>
          <cell r="H115" t="str">
            <v>842</v>
          </cell>
          <cell r="I115" t="str">
            <v>URAMITA</v>
          </cell>
          <cell r="M115">
            <v>0</v>
          </cell>
        </row>
        <row r="116">
          <cell r="F116" t="str">
            <v>05847</v>
          </cell>
          <cell r="G116" t="str">
            <v>05</v>
          </cell>
          <cell r="H116" t="str">
            <v>847</v>
          </cell>
          <cell r="I116" t="str">
            <v>URRAO</v>
          </cell>
          <cell r="M116">
            <v>0</v>
          </cell>
        </row>
        <row r="117">
          <cell r="F117" t="str">
            <v>05854</v>
          </cell>
          <cell r="G117" t="str">
            <v>05</v>
          </cell>
          <cell r="H117" t="str">
            <v>854</v>
          </cell>
          <cell r="I117" t="str">
            <v>VALDIVIA</v>
          </cell>
          <cell r="M117">
            <v>0</v>
          </cell>
        </row>
        <row r="118">
          <cell r="F118" t="str">
            <v>05856</v>
          </cell>
          <cell r="G118" t="str">
            <v>05</v>
          </cell>
          <cell r="H118" t="str">
            <v>856</v>
          </cell>
          <cell r="I118" t="str">
            <v>VALPARAISO</v>
          </cell>
          <cell r="M118">
            <v>0</v>
          </cell>
        </row>
        <row r="119">
          <cell r="F119" t="str">
            <v>05858</v>
          </cell>
          <cell r="G119" t="str">
            <v>05</v>
          </cell>
          <cell r="H119" t="str">
            <v>858</v>
          </cell>
          <cell r="I119" t="str">
            <v>VEGACHI</v>
          </cell>
          <cell r="M119">
            <v>0</v>
          </cell>
        </row>
        <row r="120">
          <cell r="F120" t="str">
            <v>05861</v>
          </cell>
          <cell r="G120" t="str">
            <v>05</v>
          </cell>
          <cell r="H120" t="str">
            <v>861</v>
          </cell>
          <cell r="I120" t="str">
            <v>VENECIA</v>
          </cell>
          <cell r="M120">
            <v>0</v>
          </cell>
        </row>
        <row r="121">
          <cell r="F121" t="str">
            <v>05873</v>
          </cell>
          <cell r="G121" t="str">
            <v>05</v>
          </cell>
          <cell r="H121" t="str">
            <v>873</v>
          </cell>
          <cell r="I121" t="str">
            <v>VIGIA DEL FUERTE</v>
          </cell>
          <cell r="M121">
            <v>0</v>
          </cell>
        </row>
        <row r="122">
          <cell r="F122" t="str">
            <v>05885</v>
          </cell>
          <cell r="G122" t="str">
            <v>05</v>
          </cell>
          <cell r="H122" t="str">
            <v>885</v>
          </cell>
          <cell r="I122" t="str">
            <v>YALI</v>
          </cell>
          <cell r="M122">
            <v>0</v>
          </cell>
        </row>
        <row r="123">
          <cell r="F123" t="str">
            <v>05887</v>
          </cell>
          <cell r="G123" t="str">
            <v>05</v>
          </cell>
          <cell r="H123" t="str">
            <v>887</v>
          </cell>
          <cell r="I123" t="str">
            <v>YARUMAL</v>
          </cell>
          <cell r="M123">
            <v>0</v>
          </cell>
        </row>
        <row r="124">
          <cell r="F124" t="str">
            <v>05890</v>
          </cell>
          <cell r="G124" t="str">
            <v>05</v>
          </cell>
          <cell r="H124" t="str">
            <v>890</v>
          </cell>
          <cell r="I124" t="str">
            <v>YOLOMBO</v>
          </cell>
          <cell r="M124">
            <v>0</v>
          </cell>
        </row>
        <row r="125">
          <cell r="F125" t="str">
            <v>05893</v>
          </cell>
          <cell r="G125" t="str">
            <v>05</v>
          </cell>
          <cell r="H125" t="str">
            <v>893</v>
          </cell>
          <cell r="I125" t="str">
            <v>YONDO</v>
          </cell>
          <cell r="M125">
            <v>0</v>
          </cell>
        </row>
        <row r="126">
          <cell r="F126" t="str">
            <v>05895</v>
          </cell>
          <cell r="G126" t="str">
            <v>05</v>
          </cell>
          <cell r="H126" t="str">
            <v>895</v>
          </cell>
          <cell r="I126" t="str">
            <v>ZARAGOZA</v>
          </cell>
          <cell r="M126">
            <v>0</v>
          </cell>
        </row>
        <row r="127">
          <cell r="F127" t="str">
            <v>08001</v>
          </cell>
          <cell r="G127" t="str">
            <v>08</v>
          </cell>
          <cell r="H127" t="str">
            <v>001</v>
          </cell>
          <cell r="I127" t="str">
            <v>BARRANQUILLA</v>
          </cell>
          <cell r="M127">
            <v>0</v>
          </cell>
        </row>
        <row r="128">
          <cell r="F128" t="str">
            <v>08078</v>
          </cell>
          <cell r="G128" t="str">
            <v>08</v>
          </cell>
          <cell r="H128" t="str">
            <v>078</v>
          </cell>
          <cell r="I128" t="str">
            <v>BARANOA</v>
          </cell>
          <cell r="M128">
            <v>0</v>
          </cell>
        </row>
        <row r="129">
          <cell r="F129" t="str">
            <v>08137</v>
          </cell>
          <cell r="G129" t="str">
            <v>08</v>
          </cell>
          <cell r="H129" t="str">
            <v>137</v>
          </cell>
          <cell r="I129" t="str">
            <v>CAMPO DE LA CRUZ</v>
          </cell>
          <cell r="M129">
            <v>0</v>
          </cell>
        </row>
        <row r="130">
          <cell r="F130" t="str">
            <v>08141</v>
          </cell>
          <cell r="G130" t="str">
            <v>08</v>
          </cell>
          <cell r="H130" t="str">
            <v>141</v>
          </cell>
          <cell r="I130" t="str">
            <v>CANDELARIA</v>
          </cell>
          <cell r="M130">
            <v>0</v>
          </cell>
        </row>
        <row r="131">
          <cell r="F131" t="str">
            <v>08296</v>
          </cell>
          <cell r="G131" t="str">
            <v>08</v>
          </cell>
          <cell r="H131" t="str">
            <v>296</v>
          </cell>
          <cell r="I131" t="str">
            <v>GALAPA</v>
          </cell>
        </row>
        <row r="132">
          <cell r="F132" t="str">
            <v>08372</v>
          </cell>
          <cell r="G132" t="str">
            <v>08</v>
          </cell>
          <cell r="H132" t="str">
            <v>372</v>
          </cell>
          <cell r="I132" t="str">
            <v>JUAN DE ACOSTA</v>
          </cell>
        </row>
        <row r="133">
          <cell r="F133" t="str">
            <v>08421</v>
          </cell>
          <cell r="G133" t="str">
            <v>08</v>
          </cell>
          <cell r="H133" t="str">
            <v>421</v>
          </cell>
          <cell r="I133" t="str">
            <v>LURUACO</v>
          </cell>
        </row>
        <row r="134">
          <cell r="F134" t="str">
            <v>08433</v>
          </cell>
          <cell r="G134" t="str">
            <v>08</v>
          </cell>
          <cell r="H134" t="str">
            <v>433</v>
          </cell>
          <cell r="I134" t="str">
            <v>MALAMBO</v>
          </cell>
        </row>
        <row r="135">
          <cell r="F135" t="str">
            <v>08436</v>
          </cell>
          <cell r="G135" t="str">
            <v>08</v>
          </cell>
          <cell r="H135" t="str">
            <v>436</v>
          </cell>
          <cell r="I135" t="str">
            <v>MANATI</v>
          </cell>
        </row>
        <row r="136">
          <cell r="F136" t="str">
            <v>08520</v>
          </cell>
          <cell r="G136" t="str">
            <v>08</v>
          </cell>
          <cell r="H136" t="str">
            <v>520</v>
          </cell>
          <cell r="I136" t="str">
            <v>PALMAR DE VARELA</v>
          </cell>
        </row>
        <row r="137">
          <cell r="F137" t="str">
            <v>08549</v>
          </cell>
          <cell r="G137" t="str">
            <v>08</v>
          </cell>
          <cell r="H137" t="str">
            <v>549</v>
          </cell>
          <cell r="I137" t="str">
            <v>PIOJO</v>
          </cell>
        </row>
        <row r="138">
          <cell r="F138" t="str">
            <v>08558</v>
          </cell>
          <cell r="G138" t="str">
            <v>08</v>
          </cell>
          <cell r="H138" t="str">
            <v>558</v>
          </cell>
          <cell r="I138" t="str">
            <v>POLONUEVO</v>
          </cell>
        </row>
        <row r="139">
          <cell r="F139" t="str">
            <v>08560</v>
          </cell>
          <cell r="G139" t="str">
            <v>08</v>
          </cell>
          <cell r="H139" t="str">
            <v>560</v>
          </cell>
          <cell r="I139" t="str">
            <v>PONEDERA</v>
          </cell>
        </row>
        <row r="140">
          <cell r="F140" t="str">
            <v>08573</v>
          </cell>
          <cell r="G140" t="str">
            <v>08</v>
          </cell>
          <cell r="H140" t="str">
            <v>573</v>
          </cell>
          <cell r="I140" t="str">
            <v>PUERTO COLOMBIA</v>
          </cell>
          <cell r="L140">
            <v>0</v>
          </cell>
        </row>
        <row r="141">
          <cell r="F141" t="str">
            <v>08606</v>
          </cell>
          <cell r="G141" t="str">
            <v>08</v>
          </cell>
          <cell r="H141" t="str">
            <v>606</v>
          </cell>
          <cell r="I141" t="str">
            <v>REPELON</v>
          </cell>
          <cell r="L141">
            <v>1</v>
          </cell>
          <cell r="M141">
            <v>0</v>
          </cell>
        </row>
        <row r="142">
          <cell r="F142" t="str">
            <v>08634</v>
          </cell>
          <cell r="G142" t="str">
            <v>08</v>
          </cell>
          <cell r="H142" t="str">
            <v>634</v>
          </cell>
          <cell r="I142" t="str">
            <v>SABANAGRANDE</v>
          </cell>
          <cell r="L142">
            <v>2</v>
          </cell>
          <cell r="M142" t="str">
            <v>001</v>
          </cell>
        </row>
        <row r="143">
          <cell r="F143" t="str">
            <v>08638</v>
          </cell>
          <cell r="G143" t="str">
            <v>08</v>
          </cell>
          <cell r="H143" t="str">
            <v>638</v>
          </cell>
          <cell r="I143" t="str">
            <v>SABANALARGA</v>
          </cell>
          <cell r="L143">
            <v>3</v>
          </cell>
          <cell r="M143" t="str">
            <v>013</v>
          </cell>
        </row>
        <row r="144">
          <cell r="F144" t="str">
            <v>08675</v>
          </cell>
          <cell r="G144" t="str">
            <v>08</v>
          </cell>
          <cell r="H144" t="str">
            <v>675</v>
          </cell>
          <cell r="I144" t="str">
            <v>SANTA LUCIA</v>
          </cell>
          <cell r="L144">
            <v>4</v>
          </cell>
          <cell r="M144" t="str">
            <v>020</v>
          </cell>
        </row>
        <row r="145">
          <cell r="F145" t="str">
            <v>08685</v>
          </cell>
          <cell r="G145" t="str">
            <v>08</v>
          </cell>
          <cell r="H145" t="str">
            <v>685</v>
          </cell>
          <cell r="I145" t="str">
            <v>SANTO TOMAS</v>
          </cell>
          <cell r="L145">
            <v>5</v>
          </cell>
          <cell r="M145" t="str">
            <v>051</v>
          </cell>
        </row>
        <row r="146">
          <cell r="F146" t="str">
            <v>08758</v>
          </cell>
          <cell r="G146" t="str">
            <v>08</v>
          </cell>
          <cell r="H146" t="str">
            <v>758</v>
          </cell>
          <cell r="I146" t="str">
            <v>SOLEDAD</v>
          </cell>
          <cell r="L146">
            <v>6</v>
          </cell>
          <cell r="M146" t="str">
            <v>077</v>
          </cell>
        </row>
        <row r="147">
          <cell r="F147" t="str">
            <v>08770</v>
          </cell>
          <cell r="G147" t="str">
            <v>08</v>
          </cell>
          <cell r="H147" t="str">
            <v>770</v>
          </cell>
          <cell r="I147" t="str">
            <v>SUAN</v>
          </cell>
          <cell r="L147">
            <v>7</v>
          </cell>
          <cell r="M147" t="str">
            <v>079</v>
          </cell>
        </row>
        <row r="148">
          <cell r="F148" t="str">
            <v>08832</v>
          </cell>
          <cell r="G148" t="str">
            <v>08</v>
          </cell>
          <cell r="H148" t="str">
            <v>832</v>
          </cell>
          <cell r="I148" t="str">
            <v>TUBARA</v>
          </cell>
          <cell r="L148">
            <v>8</v>
          </cell>
          <cell r="M148" t="str">
            <v>081</v>
          </cell>
        </row>
        <row r="149">
          <cell r="F149" t="str">
            <v>08849</v>
          </cell>
          <cell r="G149" t="str">
            <v>08</v>
          </cell>
          <cell r="H149" t="str">
            <v>849</v>
          </cell>
          <cell r="I149" t="str">
            <v>USIACURI</v>
          </cell>
          <cell r="L149">
            <v>9</v>
          </cell>
          <cell r="M149" t="str">
            <v>092</v>
          </cell>
        </row>
        <row r="150">
          <cell r="F150" t="str">
            <v>11001</v>
          </cell>
          <cell r="G150" t="str">
            <v>11</v>
          </cell>
          <cell r="H150" t="str">
            <v>001</v>
          </cell>
          <cell r="I150" t="str">
            <v>SANTA FE DE BOGOTA  D. C.</v>
          </cell>
          <cell r="L150">
            <v>10</v>
          </cell>
          <cell r="M150" t="str">
            <v>101</v>
          </cell>
        </row>
        <row r="151">
          <cell r="F151" t="str">
            <v>13001</v>
          </cell>
          <cell r="G151" t="str">
            <v>13</v>
          </cell>
          <cell r="H151" t="str">
            <v>001</v>
          </cell>
          <cell r="I151" t="str">
            <v>CARTAGENA</v>
          </cell>
          <cell r="L151">
            <v>11</v>
          </cell>
          <cell r="M151" t="str">
            <v>121</v>
          </cell>
        </row>
        <row r="152">
          <cell r="F152" t="str">
            <v>13006</v>
          </cell>
          <cell r="G152" t="str">
            <v>13</v>
          </cell>
          <cell r="H152" t="str">
            <v>006</v>
          </cell>
          <cell r="I152" t="str">
            <v>ACHI</v>
          </cell>
          <cell r="L152">
            <v>12</v>
          </cell>
          <cell r="M152" t="str">
            <v>132</v>
          </cell>
        </row>
        <row r="153">
          <cell r="F153" t="str">
            <v>13030</v>
          </cell>
          <cell r="G153" t="str">
            <v>13</v>
          </cell>
          <cell r="H153" t="str">
            <v>030</v>
          </cell>
          <cell r="I153" t="str">
            <v>ALTOS DEL ROSARIO</v>
          </cell>
          <cell r="L153">
            <v>13</v>
          </cell>
          <cell r="M153" t="str">
            <v>147</v>
          </cell>
        </row>
        <row r="154">
          <cell r="F154" t="str">
            <v>13042</v>
          </cell>
          <cell r="G154" t="str">
            <v>13</v>
          </cell>
          <cell r="H154" t="str">
            <v>042</v>
          </cell>
          <cell r="I154" t="str">
            <v>ARENAL</v>
          </cell>
          <cell r="L154">
            <v>14</v>
          </cell>
          <cell r="M154" t="str">
            <v>152</v>
          </cell>
        </row>
        <row r="155">
          <cell r="F155" t="str">
            <v>13052</v>
          </cell>
          <cell r="G155" t="str">
            <v>13</v>
          </cell>
          <cell r="H155" t="str">
            <v>052</v>
          </cell>
          <cell r="I155" t="str">
            <v>ARJONA</v>
          </cell>
          <cell r="L155">
            <v>15</v>
          </cell>
          <cell r="M155" t="str">
            <v>160</v>
          </cell>
        </row>
        <row r="156">
          <cell r="F156" t="str">
            <v>13062</v>
          </cell>
          <cell r="G156" t="str">
            <v>13</v>
          </cell>
          <cell r="H156" t="str">
            <v>062</v>
          </cell>
          <cell r="I156" t="str">
            <v>ARROYOHONDO</v>
          </cell>
          <cell r="L156">
            <v>16</v>
          </cell>
          <cell r="M156" t="str">
            <v>162</v>
          </cell>
        </row>
        <row r="157">
          <cell r="F157" t="str">
            <v>13074</v>
          </cell>
          <cell r="G157" t="str">
            <v>13</v>
          </cell>
          <cell r="H157" t="str">
            <v>074</v>
          </cell>
          <cell r="I157" t="str">
            <v>BARRANCO DE LOBA</v>
          </cell>
          <cell r="L157">
            <v>17</v>
          </cell>
          <cell r="M157" t="str">
            <v>167</v>
          </cell>
        </row>
        <row r="158">
          <cell r="F158" t="str">
            <v>13140</v>
          </cell>
          <cell r="G158" t="str">
            <v>13</v>
          </cell>
          <cell r="H158" t="str">
            <v>140</v>
          </cell>
          <cell r="I158" t="str">
            <v>CALAMAR</v>
          </cell>
          <cell r="L158">
            <v>18</v>
          </cell>
          <cell r="M158" t="str">
            <v>169</v>
          </cell>
        </row>
        <row r="159">
          <cell r="F159" t="str">
            <v>13160</v>
          </cell>
          <cell r="G159" t="str">
            <v>13</v>
          </cell>
          <cell r="H159" t="str">
            <v>160</v>
          </cell>
          <cell r="I159" t="str">
            <v>CANTAGALLO</v>
          </cell>
          <cell r="L159">
            <v>19</v>
          </cell>
          <cell r="M159" t="str">
            <v>176</v>
          </cell>
        </row>
        <row r="160">
          <cell r="F160" t="str">
            <v>13188</v>
          </cell>
          <cell r="G160" t="str">
            <v>13</v>
          </cell>
          <cell r="H160" t="str">
            <v>188</v>
          </cell>
          <cell r="I160" t="str">
            <v>CICUCO</v>
          </cell>
          <cell r="L160">
            <v>20</v>
          </cell>
          <cell r="M160" t="str">
            <v>179</v>
          </cell>
        </row>
        <row r="161">
          <cell r="F161" t="str">
            <v>13212</v>
          </cell>
          <cell r="G161" t="str">
            <v>13</v>
          </cell>
          <cell r="H161" t="str">
            <v>212</v>
          </cell>
          <cell r="I161" t="str">
            <v>CORDOBA</v>
          </cell>
          <cell r="L161">
            <v>21</v>
          </cell>
          <cell r="M161" t="str">
            <v>190</v>
          </cell>
        </row>
        <row r="162">
          <cell r="F162" t="str">
            <v>13222</v>
          </cell>
          <cell r="G162" t="str">
            <v>13</v>
          </cell>
          <cell r="H162" t="str">
            <v>222</v>
          </cell>
          <cell r="I162" t="str">
            <v>CLEMENCIA</v>
          </cell>
          <cell r="L162">
            <v>22</v>
          </cell>
          <cell r="M162" t="str">
            <v>207</v>
          </cell>
        </row>
        <row r="163">
          <cell r="F163" t="str">
            <v>13244</v>
          </cell>
          <cell r="G163" t="str">
            <v>13</v>
          </cell>
          <cell r="H163" t="str">
            <v>244</v>
          </cell>
          <cell r="I163" t="str">
            <v>EL CARMEN DE BOLIVAR</v>
          </cell>
          <cell r="L163">
            <v>23</v>
          </cell>
          <cell r="M163" t="str">
            <v>209</v>
          </cell>
        </row>
        <row r="164">
          <cell r="F164" t="str">
            <v>13248</v>
          </cell>
          <cell r="G164" t="str">
            <v>13</v>
          </cell>
          <cell r="H164" t="str">
            <v>248</v>
          </cell>
          <cell r="I164" t="str">
            <v>EL GUAMO</v>
          </cell>
          <cell r="L164">
            <v>24</v>
          </cell>
          <cell r="M164" t="str">
            <v>211</v>
          </cell>
        </row>
        <row r="165">
          <cell r="F165" t="str">
            <v>13268</v>
          </cell>
          <cell r="G165" t="str">
            <v>13</v>
          </cell>
          <cell r="H165" t="str">
            <v>268</v>
          </cell>
          <cell r="I165" t="str">
            <v>EL PENON</v>
          </cell>
          <cell r="L165">
            <v>25</v>
          </cell>
          <cell r="M165" t="str">
            <v>217</v>
          </cell>
        </row>
        <row r="166">
          <cell r="F166" t="str">
            <v>13300</v>
          </cell>
          <cell r="G166" t="str">
            <v>13</v>
          </cell>
          <cell r="H166" t="str">
            <v>300</v>
          </cell>
          <cell r="I166" t="str">
            <v>HATILLO DE LOBA</v>
          </cell>
          <cell r="L166">
            <v>26</v>
          </cell>
          <cell r="M166" t="str">
            <v>229</v>
          </cell>
        </row>
        <row r="167">
          <cell r="F167" t="str">
            <v>13430</v>
          </cell>
          <cell r="G167" t="str">
            <v>13</v>
          </cell>
          <cell r="H167" t="str">
            <v>430</v>
          </cell>
          <cell r="I167" t="str">
            <v>MAGANGUE</v>
          </cell>
          <cell r="L167">
            <v>27</v>
          </cell>
          <cell r="M167" t="str">
            <v>235</v>
          </cell>
        </row>
        <row r="168">
          <cell r="F168" t="str">
            <v>13433</v>
          </cell>
          <cell r="G168" t="str">
            <v>13</v>
          </cell>
          <cell r="H168" t="str">
            <v>433</v>
          </cell>
          <cell r="I168" t="str">
            <v>MAHATES</v>
          </cell>
          <cell r="L168">
            <v>28</v>
          </cell>
          <cell r="M168" t="str">
            <v>245</v>
          </cell>
        </row>
        <row r="169">
          <cell r="F169" t="str">
            <v>13440</v>
          </cell>
          <cell r="G169" t="str">
            <v>13</v>
          </cell>
          <cell r="H169" t="str">
            <v>440</v>
          </cell>
          <cell r="I169" t="str">
            <v>MARGARITA</v>
          </cell>
          <cell r="L169">
            <v>29</v>
          </cell>
          <cell r="M169" t="str">
            <v>250</v>
          </cell>
        </row>
        <row r="170">
          <cell r="F170" t="str">
            <v>13442</v>
          </cell>
          <cell r="G170" t="str">
            <v>13</v>
          </cell>
          <cell r="H170" t="str">
            <v>442</v>
          </cell>
          <cell r="I170" t="str">
            <v>MARIA LA BAJA</v>
          </cell>
          <cell r="L170">
            <v>30</v>
          </cell>
          <cell r="M170" t="str">
            <v>255</v>
          </cell>
        </row>
        <row r="171">
          <cell r="F171" t="str">
            <v>13458</v>
          </cell>
          <cell r="G171" t="str">
            <v>13</v>
          </cell>
          <cell r="H171" t="str">
            <v>458</v>
          </cell>
          <cell r="I171" t="str">
            <v>MONTECRISTO</v>
          </cell>
          <cell r="L171">
            <v>31</v>
          </cell>
          <cell r="M171" t="str">
            <v>264</v>
          </cell>
        </row>
        <row r="172">
          <cell r="F172" t="str">
            <v>13468</v>
          </cell>
          <cell r="G172" t="str">
            <v>13</v>
          </cell>
          <cell r="H172" t="str">
            <v>468</v>
          </cell>
          <cell r="I172" t="str">
            <v>MOMPOS</v>
          </cell>
          <cell r="L172">
            <v>32</v>
          </cell>
          <cell r="M172" t="str">
            <v>266</v>
          </cell>
        </row>
        <row r="173">
          <cell r="F173" t="str">
            <v>13473</v>
          </cell>
          <cell r="G173" t="str">
            <v>13</v>
          </cell>
          <cell r="H173" t="str">
            <v>473</v>
          </cell>
          <cell r="I173" t="str">
            <v>MORALES</v>
          </cell>
          <cell r="L173">
            <v>33</v>
          </cell>
          <cell r="M173" t="str">
            <v>271</v>
          </cell>
        </row>
        <row r="174">
          <cell r="F174" t="str">
            <v>13549</v>
          </cell>
          <cell r="G174" t="str">
            <v>13</v>
          </cell>
          <cell r="H174" t="str">
            <v>549</v>
          </cell>
          <cell r="I174" t="str">
            <v>PINILLOS</v>
          </cell>
          <cell r="L174">
            <v>34</v>
          </cell>
          <cell r="M174" t="str">
            <v>276</v>
          </cell>
        </row>
        <row r="175">
          <cell r="F175" t="str">
            <v>13580</v>
          </cell>
          <cell r="G175" t="str">
            <v>13</v>
          </cell>
          <cell r="H175" t="str">
            <v>580</v>
          </cell>
          <cell r="I175" t="str">
            <v>REGIDOR</v>
          </cell>
          <cell r="L175">
            <v>35</v>
          </cell>
          <cell r="M175" t="str">
            <v>296</v>
          </cell>
        </row>
        <row r="176">
          <cell r="F176" t="str">
            <v>13600</v>
          </cell>
          <cell r="G176" t="str">
            <v>13</v>
          </cell>
          <cell r="H176" t="str">
            <v>600</v>
          </cell>
          <cell r="I176" t="str">
            <v>RIO VIEJO</v>
          </cell>
          <cell r="L176">
            <v>36</v>
          </cell>
          <cell r="M176" t="str">
            <v>298</v>
          </cell>
        </row>
        <row r="177">
          <cell r="F177" t="str">
            <v>13620</v>
          </cell>
          <cell r="G177" t="str">
            <v>13</v>
          </cell>
          <cell r="H177" t="str">
            <v>620</v>
          </cell>
          <cell r="I177" t="str">
            <v>SAN CRISTOBAL</v>
          </cell>
          <cell r="L177">
            <v>37</v>
          </cell>
          <cell r="M177" t="str">
            <v>307</v>
          </cell>
        </row>
        <row r="178">
          <cell r="F178" t="str">
            <v>13647</v>
          </cell>
          <cell r="G178" t="str">
            <v>13</v>
          </cell>
          <cell r="H178" t="str">
            <v>647</v>
          </cell>
          <cell r="I178" t="str">
            <v>SAN ESTANISLAO</v>
          </cell>
          <cell r="L178">
            <v>38</v>
          </cell>
          <cell r="M178" t="str">
            <v>318</v>
          </cell>
        </row>
        <row r="179">
          <cell r="F179" t="str">
            <v>13650</v>
          </cell>
          <cell r="G179" t="str">
            <v>13</v>
          </cell>
          <cell r="H179" t="str">
            <v>650</v>
          </cell>
          <cell r="I179" t="str">
            <v>SAN FERNANDO</v>
          </cell>
          <cell r="L179">
            <v>39</v>
          </cell>
          <cell r="M179" t="str">
            <v>320</v>
          </cell>
        </row>
        <row r="180">
          <cell r="F180" t="str">
            <v>13654</v>
          </cell>
          <cell r="G180" t="str">
            <v>13</v>
          </cell>
          <cell r="H180" t="str">
            <v>654</v>
          </cell>
          <cell r="I180" t="str">
            <v>SAN JACINTO</v>
          </cell>
          <cell r="L180">
            <v>40</v>
          </cell>
          <cell r="M180" t="str">
            <v>322</v>
          </cell>
        </row>
        <row r="181">
          <cell r="F181" t="str">
            <v>13655</v>
          </cell>
          <cell r="G181" t="str">
            <v>13</v>
          </cell>
          <cell r="H181" t="str">
            <v>655</v>
          </cell>
          <cell r="I181" t="str">
            <v>SAN JACINTO DEL CAUCA</v>
          </cell>
          <cell r="L181">
            <v>41</v>
          </cell>
          <cell r="M181" t="str">
            <v>324</v>
          </cell>
        </row>
        <row r="182">
          <cell r="F182" t="str">
            <v>13657</v>
          </cell>
          <cell r="G182" t="str">
            <v>13</v>
          </cell>
          <cell r="H182" t="str">
            <v>657</v>
          </cell>
          <cell r="I182" t="str">
            <v>SAN JUAN NEPOMUCENO</v>
          </cell>
          <cell r="L182">
            <v>42</v>
          </cell>
          <cell r="M182" t="str">
            <v>327</v>
          </cell>
        </row>
        <row r="183">
          <cell r="F183" t="str">
            <v>13667</v>
          </cell>
          <cell r="G183" t="str">
            <v>13</v>
          </cell>
          <cell r="H183" t="str">
            <v>667</v>
          </cell>
          <cell r="I183" t="str">
            <v>SAN MARTIN DE LOBA</v>
          </cell>
          <cell r="L183">
            <v>43</v>
          </cell>
          <cell r="M183" t="str">
            <v>344</v>
          </cell>
        </row>
        <row r="184">
          <cell r="F184" t="str">
            <v>13670</v>
          </cell>
          <cell r="G184" t="str">
            <v>13</v>
          </cell>
          <cell r="H184" t="str">
            <v>670</v>
          </cell>
          <cell r="I184" t="str">
            <v>SAN PABLO</v>
          </cell>
          <cell r="L184">
            <v>44</v>
          </cell>
          <cell r="M184" t="str">
            <v>368</v>
          </cell>
        </row>
        <row r="185">
          <cell r="F185" t="str">
            <v>13673</v>
          </cell>
          <cell r="G185" t="str">
            <v>13</v>
          </cell>
          <cell r="H185" t="str">
            <v>673</v>
          </cell>
          <cell r="I185" t="str">
            <v>SANTA CATALINA</v>
          </cell>
          <cell r="L185">
            <v>45</v>
          </cell>
          <cell r="M185" t="str">
            <v>370</v>
          </cell>
        </row>
        <row r="186">
          <cell r="F186" t="str">
            <v>13683</v>
          </cell>
          <cell r="G186" t="str">
            <v>13</v>
          </cell>
          <cell r="H186" t="str">
            <v>683</v>
          </cell>
          <cell r="I186" t="str">
            <v>SANTA ROSA</v>
          </cell>
          <cell r="L186">
            <v>46</v>
          </cell>
          <cell r="M186" t="str">
            <v>377</v>
          </cell>
        </row>
        <row r="187">
          <cell r="F187" t="str">
            <v>13688</v>
          </cell>
          <cell r="G187" t="str">
            <v>13</v>
          </cell>
          <cell r="H187" t="str">
            <v>688</v>
          </cell>
          <cell r="I187" t="str">
            <v>SANTA ROSA DEL SUR</v>
          </cell>
          <cell r="L187">
            <v>47</v>
          </cell>
          <cell r="M187" t="str">
            <v>385</v>
          </cell>
        </row>
        <row r="188">
          <cell r="F188" t="str">
            <v>13744</v>
          </cell>
          <cell r="G188" t="str">
            <v>13</v>
          </cell>
          <cell r="H188" t="str">
            <v>744</v>
          </cell>
          <cell r="I188" t="str">
            <v>SIMITI</v>
          </cell>
          <cell r="L188">
            <v>48</v>
          </cell>
          <cell r="M188" t="str">
            <v>397</v>
          </cell>
        </row>
        <row r="189">
          <cell r="F189" t="str">
            <v>13760</v>
          </cell>
          <cell r="G189" t="str">
            <v>13</v>
          </cell>
          <cell r="H189" t="str">
            <v>760</v>
          </cell>
          <cell r="I189" t="str">
            <v>SOPLAVIENTO</v>
          </cell>
          <cell r="L189">
            <v>49</v>
          </cell>
          <cell r="M189" t="str">
            <v>406</v>
          </cell>
        </row>
        <row r="190">
          <cell r="F190" t="str">
            <v>13780</v>
          </cell>
          <cell r="G190" t="str">
            <v>13</v>
          </cell>
          <cell r="H190" t="str">
            <v>780</v>
          </cell>
          <cell r="I190" t="str">
            <v>TALAIGUA NUEVO</v>
          </cell>
          <cell r="L190">
            <v>50</v>
          </cell>
          <cell r="M190" t="str">
            <v>418</v>
          </cell>
        </row>
        <row r="191">
          <cell r="F191" t="str">
            <v>13810</v>
          </cell>
          <cell r="G191" t="str">
            <v>13</v>
          </cell>
          <cell r="H191" t="str">
            <v>810</v>
          </cell>
          <cell r="I191" t="str">
            <v>TIQUISIO</v>
          </cell>
          <cell r="L191">
            <v>51</v>
          </cell>
          <cell r="M191" t="str">
            <v>425</v>
          </cell>
        </row>
        <row r="192">
          <cell r="F192" t="str">
            <v>13836</v>
          </cell>
          <cell r="G192" t="str">
            <v>13</v>
          </cell>
          <cell r="H192" t="str">
            <v>836</v>
          </cell>
          <cell r="I192" t="str">
            <v>TURBACO</v>
          </cell>
          <cell r="L192">
            <v>52</v>
          </cell>
          <cell r="M192" t="str">
            <v>432</v>
          </cell>
        </row>
        <row r="193">
          <cell r="F193" t="str">
            <v>13838</v>
          </cell>
          <cell r="G193" t="str">
            <v>13</v>
          </cell>
          <cell r="H193" t="str">
            <v>838</v>
          </cell>
          <cell r="I193" t="str">
            <v>TURBANA</v>
          </cell>
          <cell r="L193">
            <v>53</v>
          </cell>
          <cell r="M193" t="str">
            <v>444</v>
          </cell>
        </row>
        <row r="194">
          <cell r="F194" t="str">
            <v>13873</v>
          </cell>
          <cell r="G194" t="str">
            <v>13</v>
          </cell>
          <cell r="H194" t="str">
            <v>873</v>
          </cell>
          <cell r="I194" t="str">
            <v>VILLANUEVA</v>
          </cell>
          <cell r="L194">
            <v>54</v>
          </cell>
          <cell r="M194" t="str">
            <v>464</v>
          </cell>
        </row>
        <row r="195">
          <cell r="F195" t="str">
            <v>13894</v>
          </cell>
          <cell r="G195" t="str">
            <v>13</v>
          </cell>
          <cell r="H195" t="str">
            <v>894</v>
          </cell>
          <cell r="I195" t="str">
            <v>ZAMBRANO</v>
          </cell>
          <cell r="L195">
            <v>55</v>
          </cell>
          <cell r="M195" t="str">
            <v>468</v>
          </cell>
        </row>
        <row r="196">
          <cell r="F196" t="str">
            <v>15001</v>
          </cell>
          <cell r="G196" t="str">
            <v>15</v>
          </cell>
          <cell r="H196" t="str">
            <v>001</v>
          </cell>
          <cell r="I196" t="str">
            <v>TUNJA</v>
          </cell>
          <cell r="L196">
            <v>56</v>
          </cell>
          <cell r="M196" t="str">
            <v>498</v>
          </cell>
        </row>
        <row r="197">
          <cell r="F197" t="str">
            <v>15022</v>
          </cell>
          <cell r="G197" t="str">
            <v>15</v>
          </cell>
          <cell r="H197" t="str">
            <v>022</v>
          </cell>
          <cell r="I197" t="str">
            <v>ALMEIDA</v>
          </cell>
          <cell r="L197">
            <v>57</v>
          </cell>
          <cell r="M197" t="str">
            <v>500</v>
          </cell>
        </row>
        <row r="198">
          <cell r="F198" t="str">
            <v>15047</v>
          </cell>
          <cell r="G198" t="str">
            <v>15</v>
          </cell>
          <cell r="H198" t="str">
            <v>047</v>
          </cell>
          <cell r="I198" t="str">
            <v>AQUITANIA</v>
          </cell>
          <cell r="L198">
            <v>58</v>
          </cell>
          <cell r="M198" t="str">
            <v>502</v>
          </cell>
        </row>
        <row r="199">
          <cell r="F199" t="str">
            <v>15051</v>
          </cell>
          <cell r="G199" t="str">
            <v>15</v>
          </cell>
          <cell r="H199" t="str">
            <v>051</v>
          </cell>
          <cell r="I199" t="str">
            <v>ARCABUCO</v>
          </cell>
          <cell r="L199">
            <v>59</v>
          </cell>
          <cell r="M199" t="str">
            <v>522</v>
          </cell>
        </row>
        <row r="200">
          <cell r="F200" t="str">
            <v>15087</v>
          </cell>
          <cell r="G200" t="str">
            <v>15</v>
          </cell>
          <cell r="H200" t="str">
            <v>087</v>
          </cell>
          <cell r="I200" t="str">
            <v>BELEN</v>
          </cell>
          <cell r="L200">
            <v>60</v>
          </cell>
          <cell r="M200" t="str">
            <v>524</v>
          </cell>
        </row>
        <row r="201">
          <cell r="F201" t="str">
            <v>15090</v>
          </cell>
          <cell r="G201" t="str">
            <v>15</v>
          </cell>
          <cell r="H201" t="str">
            <v>090</v>
          </cell>
          <cell r="I201" t="str">
            <v>BERBEO</v>
          </cell>
          <cell r="L201">
            <v>61</v>
          </cell>
          <cell r="M201" t="str">
            <v>533</v>
          </cell>
        </row>
        <row r="202">
          <cell r="F202" t="str">
            <v>15092</v>
          </cell>
          <cell r="G202" t="str">
            <v>15</v>
          </cell>
          <cell r="H202" t="str">
            <v>092</v>
          </cell>
          <cell r="I202" t="str">
            <v>BETEITIVA</v>
          </cell>
          <cell r="L202">
            <v>62</v>
          </cell>
          <cell r="M202" t="str">
            <v>547</v>
          </cell>
        </row>
        <row r="203">
          <cell r="F203" t="str">
            <v>15097</v>
          </cell>
          <cell r="G203" t="str">
            <v>15</v>
          </cell>
          <cell r="H203" t="str">
            <v>097</v>
          </cell>
          <cell r="I203" t="str">
            <v>BOAVITA</v>
          </cell>
          <cell r="L203">
            <v>63</v>
          </cell>
          <cell r="M203" t="str">
            <v>549</v>
          </cell>
        </row>
        <row r="204">
          <cell r="F204" t="str">
            <v>15104</v>
          </cell>
          <cell r="G204" t="str">
            <v>15</v>
          </cell>
          <cell r="H204" t="str">
            <v>104</v>
          </cell>
          <cell r="I204" t="str">
            <v>BOYACA</v>
          </cell>
          <cell r="L204">
            <v>64</v>
          </cell>
          <cell r="M204" t="str">
            <v>572</v>
          </cell>
        </row>
        <row r="205">
          <cell r="F205" t="str">
            <v>15106</v>
          </cell>
          <cell r="G205" t="str">
            <v>15</v>
          </cell>
          <cell r="H205" t="str">
            <v>106</v>
          </cell>
          <cell r="I205" t="str">
            <v>BRICEÑO</v>
          </cell>
          <cell r="L205">
            <v>65</v>
          </cell>
          <cell r="M205" t="str">
            <v>573</v>
          </cell>
        </row>
        <row r="206">
          <cell r="F206" t="str">
            <v>15109</v>
          </cell>
          <cell r="G206" t="str">
            <v>15</v>
          </cell>
          <cell r="H206" t="str">
            <v>109</v>
          </cell>
          <cell r="I206" t="str">
            <v>BUENAVISTA</v>
          </cell>
          <cell r="L206">
            <v>66</v>
          </cell>
          <cell r="M206" t="str">
            <v>575</v>
          </cell>
        </row>
        <row r="207">
          <cell r="F207" t="str">
            <v>15114</v>
          </cell>
          <cell r="G207" t="str">
            <v>15</v>
          </cell>
          <cell r="H207" t="str">
            <v>114</v>
          </cell>
          <cell r="I207" t="str">
            <v>BUSBANZA</v>
          </cell>
          <cell r="L207">
            <v>67</v>
          </cell>
          <cell r="M207" t="str">
            <v>615</v>
          </cell>
        </row>
        <row r="208">
          <cell r="F208" t="str">
            <v>15131</v>
          </cell>
          <cell r="G208" t="str">
            <v>15</v>
          </cell>
          <cell r="H208" t="str">
            <v>131</v>
          </cell>
          <cell r="I208" t="str">
            <v>CALDAS</v>
          </cell>
          <cell r="L208">
            <v>68</v>
          </cell>
          <cell r="M208" t="str">
            <v>655</v>
          </cell>
        </row>
        <row r="209">
          <cell r="F209" t="str">
            <v>15135</v>
          </cell>
          <cell r="G209" t="str">
            <v>15</v>
          </cell>
          <cell r="H209" t="str">
            <v>135</v>
          </cell>
          <cell r="I209" t="str">
            <v>CAMPOHERMOSO</v>
          </cell>
          <cell r="L209">
            <v>69</v>
          </cell>
          <cell r="M209" t="str">
            <v>745</v>
          </cell>
        </row>
        <row r="210">
          <cell r="F210" t="str">
            <v>15162</v>
          </cell>
          <cell r="G210" t="str">
            <v>15</v>
          </cell>
          <cell r="H210" t="str">
            <v>162</v>
          </cell>
          <cell r="I210" t="str">
            <v>CERINZA</v>
          </cell>
          <cell r="L210">
            <v>70</v>
          </cell>
          <cell r="M210" t="str">
            <v>673</v>
          </cell>
        </row>
        <row r="211">
          <cell r="F211" t="str">
            <v>15172</v>
          </cell>
          <cell r="G211" t="str">
            <v>15</v>
          </cell>
          <cell r="H211" t="str">
            <v>172</v>
          </cell>
          <cell r="I211" t="str">
            <v>CHINAVITA</v>
          </cell>
          <cell r="L211">
            <v>71</v>
          </cell>
          <cell r="M211" t="str">
            <v>679</v>
          </cell>
        </row>
        <row r="212">
          <cell r="F212" t="str">
            <v>15176</v>
          </cell>
          <cell r="G212" t="str">
            <v>15</v>
          </cell>
          <cell r="H212" t="str">
            <v>176</v>
          </cell>
          <cell r="I212" t="str">
            <v>CHIQUINQUIRA</v>
          </cell>
          <cell r="L212">
            <v>72</v>
          </cell>
          <cell r="M212" t="str">
            <v>682</v>
          </cell>
        </row>
        <row r="213">
          <cell r="F213" t="str">
            <v>15180</v>
          </cell>
          <cell r="G213" t="str">
            <v>15</v>
          </cell>
          <cell r="H213" t="str">
            <v>180</v>
          </cell>
          <cell r="I213" t="str">
            <v>CHISCAS</v>
          </cell>
          <cell r="L213">
            <v>73</v>
          </cell>
          <cell r="M213" t="str">
            <v>684</v>
          </cell>
        </row>
        <row r="214">
          <cell r="F214" t="str">
            <v>15183</v>
          </cell>
          <cell r="G214" t="str">
            <v>15</v>
          </cell>
          <cell r="H214" t="str">
            <v>183</v>
          </cell>
          <cell r="I214" t="str">
            <v>CHITA</v>
          </cell>
          <cell r="L214">
            <v>74</v>
          </cell>
          <cell r="M214" t="str">
            <v>686</v>
          </cell>
        </row>
        <row r="215">
          <cell r="F215" t="str">
            <v>15185</v>
          </cell>
          <cell r="G215" t="str">
            <v>15</v>
          </cell>
          <cell r="H215" t="str">
            <v>185</v>
          </cell>
          <cell r="I215" t="str">
            <v>CHITARAQUE</v>
          </cell>
          <cell r="L215">
            <v>75</v>
          </cell>
          <cell r="M215" t="str">
            <v>689</v>
          </cell>
        </row>
        <row r="216">
          <cell r="F216" t="str">
            <v>15187</v>
          </cell>
          <cell r="G216" t="str">
            <v>15</v>
          </cell>
          <cell r="H216" t="str">
            <v>187</v>
          </cell>
          <cell r="I216" t="str">
            <v>CHIVATA</v>
          </cell>
          <cell r="L216">
            <v>76</v>
          </cell>
          <cell r="M216" t="str">
            <v>705</v>
          </cell>
        </row>
        <row r="217">
          <cell r="F217" t="str">
            <v>15189</v>
          </cell>
          <cell r="G217" t="str">
            <v>15</v>
          </cell>
          <cell r="H217" t="str">
            <v>189</v>
          </cell>
          <cell r="I217" t="str">
            <v>CIENEGA</v>
          </cell>
          <cell r="L217">
            <v>77</v>
          </cell>
          <cell r="M217" t="str">
            <v>720</v>
          </cell>
        </row>
        <row r="218">
          <cell r="F218" t="str">
            <v>15204</v>
          </cell>
          <cell r="G218" t="str">
            <v>15</v>
          </cell>
          <cell r="H218" t="str">
            <v>204</v>
          </cell>
          <cell r="I218" t="str">
            <v>COMBITA</v>
          </cell>
          <cell r="L218">
            <v>78</v>
          </cell>
          <cell r="M218" t="str">
            <v>745</v>
          </cell>
        </row>
        <row r="219">
          <cell r="F219" t="str">
            <v>15212</v>
          </cell>
          <cell r="G219" t="str">
            <v>15</v>
          </cell>
          <cell r="H219" t="str">
            <v>212</v>
          </cell>
          <cell r="I219" t="str">
            <v>COPER</v>
          </cell>
          <cell r="L219">
            <v>79</v>
          </cell>
          <cell r="M219" t="str">
            <v>755</v>
          </cell>
        </row>
        <row r="220">
          <cell r="F220" t="str">
            <v>15215</v>
          </cell>
          <cell r="G220" t="str">
            <v>15</v>
          </cell>
          <cell r="H220" t="str">
            <v>215</v>
          </cell>
          <cell r="I220" t="str">
            <v>CORRALES</v>
          </cell>
          <cell r="L220">
            <v>80</v>
          </cell>
          <cell r="M220" t="str">
            <v>770</v>
          </cell>
        </row>
        <row r="221">
          <cell r="F221" t="str">
            <v>15218</v>
          </cell>
          <cell r="G221" t="str">
            <v>15</v>
          </cell>
          <cell r="H221" t="str">
            <v>218</v>
          </cell>
          <cell r="I221" t="str">
            <v>COVARACHIA</v>
          </cell>
          <cell r="L221">
            <v>81</v>
          </cell>
          <cell r="M221" t="str">
            <v>773</v>
          </cell>
        </row>
        <row r="222">
          <cell r="F222" t="str">
            <v>15223</v>
          </cell>
          <cell r="G222" t="str">
            <v>15</v>
          </cell>
          <cell r="H222" t="str">
            <v>223</v>
          </cell>
          <cell r="I222" t="str">
            <v>CUBARA</v>
          </cell>
          <cell r="L222">
            <v>82</v>
          </cell>
          <cell r="M222" t="str">
            <v>780</v>
          </cell>
        </row>
        <row r="223">
          <cell r="F223" t="str">
            <v>15224</v>
          </cell>
          <cell r="G223" t="str">
            <v>15</v>
          </cell>
          <cell r="H223" t="str">
            <v>224</v>
          </cell>
          <cell r="I223" t="str">
            <v>CUCAITA</v>
          </cell>
          <cell r="L223">
            <v>83</v>
          </cell>
          <cell r="M223" t="str">
            <v>820</v>
          </cell>
        </row>
        <row r="224">
          <cell r="F224" t="str">
            <v>15226</v>
          </cell>
          <cell r="G224" t="str">
            <v>15</v>
          </cell>
          <cell r="H224" t="str">
            <v>226</v>
          </cell>
          <cell r="I224" t="str">
            <v>CUITIVA</v>
          </cell>
          <cell r="L224">
            <v>84</v>
          </cell>
          <cell r="M224" t="str">
            <v>855</v>
          </cell>
        </row>
        <row r="225">
          <cell r="F225" t="str">
            <v>15232</v>
          </cell>
          <cell r="G225" t="str">
            <v>15</v>
          </cell>
          <cell r="H225" t="str">
            <v>232</v>
          </cell>
          <cell r="I225" t="str">
            <v>CHIQUIZA</v>
          </cell>
          <cell r="L225">
            <v>85</v>
          </cell>
          <cell r="M225" t="str">
            <v>861</v>
          </cell>
        </row>
        <row r="226">
          <cell r="F226" t="str">
            <v>15236</v>
          </cell>
          <cell r="G226" t="str">
            <v>15</v>
          </cell>
          <cell r="H226" t="str">
            <v>236</v>
          </cell>
          <cell r="I226" t="str">
            <v>CHIVOR</v>
          </cell>
          <cell r="L226">
            <v>86</v>
          </cell>
          <cell r="M226" t="str">
            <v>867</v>
          </cell>
        </row>
        <row r="227">
          <cell r="F227" t="str">
            <v>15238</v>
          </cell>
          <cell r="G227" t="str">
            <v>15</v>
          </cell>
          <cell r="H227" t="str">
            <v>238</v>
          </cell>
          <cell r="I227" t="str">
            <v>DUITAMA</v>
          </cell>
          <cell r="L227">
            <v>87</v>
          </cell>
          <cell r="M227" t="str">
            <v>872</v>
          </cell>
        </row>
        <row r="228">
          <cell r="F228" t="str">
            <v>15244</v>
          </cell>
          <cell r="G228" t="str">
            <v>15</v>
          </cell>
          <cell r="H228" t="str">
            <v>244</v>
          </cell>
          <cell r="I228" t="str">
            <v>EL COCUY</v>
          </cell>
          <cell r="L228">
            <v>88</v>
          </cell>
          <cell r="M228" t="str">
            <v>895</v>
          </cell>
        </row>
        <row r="229">
          <cell r="F229" t="str">
            <v>15248</v>
          </cell>
          <cell r="G229" t="str">
            <v>15</v>
          </cell>
          <cell r="H229" t="str">
            <v>248</v>
          </cell>
          <cell r="I229" t="str">
            <v>EL ESPINO</v>
          </cell>
          <cell r="L229">
            <v>89</v>
          </cell>
          <cell r="M229">
            <v>0</v>
          </cell>
        </row>
        <row r="230">
          <cell r="F230" t="str">
            <v>15272</v>
          </cell>
          <cell r="G230" t="str">
            <v>15</v>
          </cell>
          <cell r="H230" t="str">
            <v>272</v>
          </cell>
          <cell r="I230" t="str">
            <v>FIRAVITOBA</v>
          </cell>
          <cell r="L230">
            <v>90</v>
          </cell>
          <cell r="M230">
            <v>0</v>
          </cell>
        </row>
        <row r="231">
          <cell r="F231" t="str">
            <v>15276</v>
          </cell>
          <cell r="G231" t="str">
            <v>15</v>
          </cell>
          <cell r="H231" t="str">
            <v>276</v>
          </cell>
          <cell r="I231" t="str">
            <v>FLORESTA</v>
          </cell>
          <cell r="L231">
            <v>91</v>
          </cell>
          <cell r="M231">
            <v>0</v>
          </cell>
        </row>
        <row r="232">
          <cell r="F232" t="str">
            <v>15293</v>
          </cell>
          <cell r="G232" t="str">
            <v>15</v>
          </cell>
          <cell r="H232" t="str">
            <v>293</v>
          </cell>
          <cell r="I232" t="str">
            <v>GACHANTIVA</v>
          </cell>
          <cell r="L232">
            <v>92</v>
          </cell>
          <cell r="M232">
            <v>0</v>
          </cell>
        </row>
        <row r="233">
          <cell r="F233" t="str">
            <v>15296</v>
          </cell>
          <cell r="G233" t="str">
            <v>15</v>
          </cell>
          <cell r="H233" t="str">
            <v>296</v>
          </cell>
          <cell r="I233" t="str">
            <v>GAMEZA</v>
          </cell>
          <cell r="L233">
            <v>93</v>
          </cell>
          <cell r="M233">
            <v>0</v>
          </cell>
        </row>
        <row r="234">
          <cell r="F234" t="str">
            <v>15299</v>
          </cell>
          <cell r="G234" t="str">
            <v>15</v>
          </cell>
          <cell r="H234" t="str">
            <v>299</v>
          </cell>
          <cell r="I234" t="str">
            <v>GARAGOA</v>
          </cell>
          <cell r="L234">
            <v>94</v>
          </cell>
          <cell r="M234">
            <v>0</v>
          </cell>
        </row>
        <row r="235">
          <cell r="F235" t="str">
            <v>15317</v>
          </cell>
          <cell r="G235" t="str">
            <v>15</v>
          </cell>
          <cell r="H235" t="str">
            <v>317</v>
          </cell>
          <cell r="I235" t="str">
            <v>GUACAMAYAS</v>
          </cell>
          <cell r="L235">
            <v>95</v>
          </cell>
          <cell r="M235">
            <v>0</v>
          </cell>
        </row>
        <row r="236">
          <cell r="F236" t="str">
            <v>15322</v>
          </cell>
          <cell r="G236" t="str">
            <v>15</v>
          </cell>
          <cell r="H236" t="str">
            <v>322</v>
          </cell>
          <cell r="I236" t="str">
            <v>GUATEQUE</v>
          </cell>
          <cell r="L236">
            <v>96</v>
          </cell>
          <cell r="M236">
            <v>0</v>
          </cell>
        </row>
        <row r="237">
          <cell r="F237" t="str">
            <v>15325</v>
          </cell>
          <cell r="G237" t="str">
            <v>15</v>
          </cell>
          <cell r="H237" t="str">
            <v>325</v>
          </cell>
          <cell r="I237" t="str">
            <v>GUAYATA</v>
          </cell>
          <cell r="L237">
            <v>97</v>
          </cell>
          <cell r="M237">
            <v>0</v>
          </cell>
        </row>
        <row r="238">
          <cell r="F238" t="str">
            <v>15332</v>
          </cell>
          <cell r="G238" t="str">
            <v>15</v>
          </cell>
          <cell r="H238" t="str">
            <v>332</v>
          </cell>
          <cell r="I238" t="str">
            <v>GUICAN</v>
          </cell>
          <cell r="L238">
            <v>98</v>
          </cell>
          <cell r="M238">
            <v>0</v>
          </cell>
        </row>
        <row r="239">
          <cell r="F239" t="str">
            <v>15362</v>
          </cell>
          <cell r="G239" t="str">
            <v>15</v>
          </cell>
          <cell r="H239" t="str">
            <v>362</v>
          </cell>
          <cell r="I239" t="str">
            <v>IZA</v>
          </cell>
          <cell r="L239">
            <v>99</v>
          </cell>
          <cell r="M239">
            <v>0</v>
          </cell>
        </row>
        <row r="240">
          <cell r="F240" t="str">
            <v>15367</v>
          </cell>
          <cell r="G240" t="str">
            <v>15</v>
          </cell>
          <cell r="H240" t="str">
            <v>367</v>
          </cell>
          <cell r="I240" t="str">
            <v>JENESANO</v>
          </cell>
          <cell r="L240">
            <v>100</v>
          </cell>
          <cell r="M240">
            <v>0</v>
          </cell>
        </row>
        <row r="241">
          <cell r="F241" t="str">
            <v>15368</v>
          </cell>
          <cell r="G241" t="str">
            <v>15</v>
          </cell>
          <cell r="H241" t="str">
            <v>368</v>
          </cell>
          <cell r="I241" t="str">
            <v>JERICO</v>
          </cell>
          <cell r="L241">
            <v>101</v>
          </cell>
          <cell r="M241">
            <v>0</v>
          </cell>
        </row>
        <row r="242">
          <cell r="F242" t="str">
            <v>15377</v>
          </cell>
          <cell r="G242" t="str">
            <v>15</v>
          </cell>
          <cell r="H242" t="str">
            <v>377</v>
          </cell>
          <cell r="I242" t="str">
            <v>LABRANZAGRANDE</v>
          </cell>
          <cell r="L242">
            <v>102</v>
          </cell>
          <cell r="M242">
            <v>0</v>
          </cell>
        </row>
        <row r="243">
          <cell r="F243" t="str">
            <v>15380</v>
          </cell>
          <cell r="G243" t="str">
            <v>15</v>
          </cell>
          <cell r="H243" t="str">
            <v>380</v>
          </cell>
          <cell r="I243" t="str">
            <v>LA CAPILLA</v>
          </cell>
          <cell r="L243">
            <v>103</v>
          </cell>
          <cell r="M243">
            <v>0</v>
          </cell>
        </row>
        <row r="244">
          <cell r="F244" t="str">
            <v>15401</v>
          </cell>
          <cell r="G244" t="str">
            <v>15</v>
          </cell>
          <cell r="H244" t="str">
            <v>401</v>
          </cell>
          <cell r="I244" t="str">
            <v>LA VICTORIA</v>
          </cell>
          <cell r="L244">
            <v>104</v>
          </cell>
          <cell r="M244">
            <v>0</v>
          </cell>
        </row>
        <row r="245">
          <cell r="F245" t="str">
            <v>15403</v>
          </cell>
          <cell r="G245" t="str">
            <v>15</v>
          </cell>
          <cell r="H245" t="str">
            <v>403</v>
          </cell>
          <cell r="I245" t="str">
            <v>LA UVITA</v>
          </cell>
          <cell r="L245">
            <v>105</v>
          </cell>
          <cell r="M245">
            <v>0</v>
          </cell>
        </row>
        <row r="246">
          <cell r="F246" t="str">
            <v>15407</v>
          </cell>
          <cell r="G246" t="str">
            <v>15</v>
          </cell>
          <cell r="H246" t="str">
            <v>407</v>
          </cell>
          <cell r="I246" t="str">
            <v>VILLA DE LEYVA</v>
          </cell>
          <cell r="L246">
            <v>106</v>
          </cell>
          <cell r="M246">
            <v>0</v>
          </cell>
        </row>
        <row r="247">
          <cell r="F247" t="str">
            <v>15425</v>
          </cell>
          <cell r="G247" t="str">
            <v>15</v>
          </cell>
          <cell r="H247" t="str">
            <v>425</v>
          </cell>
          <cell r="I247" t="str">
            <v>MACANAL</v>
          </cell>
          <cell r="L247">
            <v>107</v>
          </cell>
          <cell r="M247">
            <v>0</v>
          </cell>
        </row>
        <row r="248">
          <cell r="F248" t="str">
            <v>15442</v>
          </cell>
          <cell r="G248" t="str">
            <v>15</v>
          </cell>
          <cell r="H248" t="str">
            <v>442</v>
          </cell>
          <cell r="I248" t="str">
            <v>MARIPI</v>
          </cell>
          <cell r="L248">
            <v>108</v>
          </cell>
          <cell r="M248">
            <v>0</v>
          </cell>
        </row>
        <row r="249">
          <cell r="F249" t="str">
            <v>15455</v>
          </cell>
          <cell r="G249" t="str">
            <v>15</v>
          </cell>
          <cell r="H249" t="str">
            <v>455</v>
          </cell>
          <cell r="I249" t="str">
            <v>MIRAFLORES</v>
          </cell>
          <cell r="L249">
            <v>109</v>
          </cell>
          <cell r="M249">
            <v>0</v>
          </cell>
        </row>
        <row r="250">
          <cell r="F250" t="str">
            <v>15464</v>
          </cell>
          <cell r="G250" t="str">
            <v>15</v>
          </cell>
          <cell r="H250" t="str">
            <v>464</v>
          </cell>
          <cell r="I250" t="str">
            <v>MONGUA</v>
          </cell>
          <cell r="L250">
            <v>110</v>
          </cell>
          <cell r="M250">
            <v>0</v>
          </cell>
        </row>
        <row r="251">
          <cell r="F251" t="str">
            <v>15466</v>
          </cell>
          <cell r="G251" t="str">
            <v>15</v>
          </cell>
          <cell r="H251" t="str">
            <v>466</v>
          </cell>
          <cell r="I251" t="str">
            <v>MONGUI</v>
          </cell>
          <cell r="L251">
            <v>111</v>
          </cell>
          <cell r="M251">
            <v>0</v>
          </cell>
        </row>
        <row r="252">
          <cell r="F252" t="str">
            <v>15469</v>
          </cell>
          <cell r="G252" t="str">
            <v>15</v>
          </cell>
          <cell r="H252" t="str">
            <v>469</v>
          </cell>
          <cell r="I252" t="str">
            <v>MONIQUIRA</v>
          </cell>
          <cell r="L252">
            <v>112</v>
          </cell>
          <cell r="M252">
            <v>0</v>
          </cell>
        </row>
        <row r="253">
          <cell r="F253" t="str">
            <v>15476</v>
          </cell>
          <cell r="G253" t="str">
            <v>15</v>
          </cell>
          <cell r="H253" t="str">
            <v>476</v>
          </cell>
          <cell r="I253" t="str">
            <v>MOTAVITA</v>
          </cell>
          <cell r="L253">
            <v>113</v>
          </cell>
          <cell r="M253">
            <v>0</v>
          </cell>
        </row>
        <row r="254">
          <cell r="F254" t="str">
            <v>15480</v>
          </cell>
          <cell r="G254" t="str">
            <v>15</v>
          </cell>
          <cell r="H254" t="str">
            <v>480</v>
          </cell>
          <cell r="I254" t="str">
            <v>MUZO</v>
          </cell>
          <cell r="L254">
            <v>114</v>
          </cell>
          <cell r="M254">
            <v>0</v>
          </cell>
        </row>
        <row r="255">
          <cell r="F255" t="str">
            <v>15491</v>
          </cell>
          <cell r="G255" t="str">
            <v>15</v>
          </cell>
          <cell r="H255" t="str">
            <v>491</v>
          </cell>
          <cell r="I255" t="str">
            <v>NOBSA</v>
          </cell>
          <cell r="L255">
            <v>115</v>
          </cell>
          <cell r="M255">
            <v>0</v>
          </cell>
        </row>
        <row r="256">
          <cell r="F256" t="str">
            <v>15494</v>
          </cell>
          <cell r="G256" t="str">
            <v>15</v>
          </cell>
          <cell r="H256" t="str">
            <v>494</v>
          </cell>
          <cell r="I256" t="str">
            <v>NUEVO COLON</v>
          </cell>
          <cell r="L256">
            <v>116</v>
          </cell>
          <cell r="M256">
            <v>0</v>
          </cell>
        </row>
        <row r="257">
          <cell r="F257" t="str">
            <v>15500</v>
          </cell>
          <cell r="G257" t="str">
            <v>15</v>
          </cell>
          <cell r="H257" t="str">
            <v>500</v>
          </cell>
          <cell r="I257" t="str">
            <v>OICATA</v>
          </cell>
          <cell r="L257">
            <v>117</v>
          </cell>
          <cell r="M257">
            <v>0</v>
          </cell>
        </row>
        <row r="258">
          <cell r="F258" t="str">
            <v>15507</v>
          </cell>
          <cell r="G258" t="str">
            <v>15</v>
          </cell>
          <cell r="H258" t="str">
            <v>507</v>
          </cell>
          <cell r="I258" t="str">
            <v>OTANCHE</v>
          </cell>
          <cell r="L258">
            <v>118</v>
          </cell>
          <cell r="M258">
            <v>0</v>
          </cell>
        </row>
        <row r="259">
          <cell r="F259" t="str">
            <v>15511</v>
          </cell>
          <cell r="G259" t="str">
            <v>15</v>
          </cell>
          <cell r="H259" t="str">
            <v>511</v>
          </cell>
          <cell r="I259" t="str">
            <v>PACHAVITA</v>
          </cell>
          <cell r="L259">
            <v>119</v>
          </cell>
          <cell r="M259">
            <v>0</v>
          </cell>
        </row>
        <row r="260">
          <cell r="F260" t="str">
            <v>15514</v>
          </cell>
          <cell r="G260" t="str">
            <v>15</v>
          </cell>
          <cell r="H260" t="str">
            <v>514</v>
          </cell>
          <cell r="I260" t="str">
            <v>PAEZ</v>
          </cell>
          <cell r="L260">
            <v>120</v>
          </cell>
          <cell r="M260">
            <v>0</v>
          </cell>
        </row>
        <row r="261">
          <cell r="F261" t="str">
            <v>15516</v>
          </cell>
          <cell r="G261" t="str">
            <v>15</v>
          </cell>
          <cell r="H261" t="str">
            <v>516</v>
          </cell>
          <cell r="I261" t="str">
            <v>PAIPA</v>
          </cell>
          <cell r="L261">
            <v>121</v>
          </cell>
          <cell r="M261">
            <v>0</v>
          </cell>
        </row>
        <row r="262">
          <cell r="F262" t="str">
            <v>15518</v>
          </cell>
          <cell r="G262" t="str">
            <v>15</v>
          </cell>
          <cell r="H262" t="str">
            <v>518</v>
          </cell>
          <cell r="I262" t="str">
            <v>PAJARITO</v>
          </cell>
          <cell r="L262">
            <v>122</v>
          </cell>
          <cell r="M262">
            <v>0</v>
          </cell>
        </row>
        <row r="263">
          <cell r="F263" t="str">
            <v>15522</v>
          </cell>
          <cell r="G263" t="str">
            <v>15</v>
          </cell>
          <cell r="H263" t="str">
            <v>522</v>
          </cell>
          <cell r="I263" t="str">
            <v>PANQUEBA</v>
          </cell>
          <cell r="L263">
            <v>123</v>
          </cell>
          <cell r="M263">
            <v>0</v>
          </cell>
        </row>
        <row r="264">
          <cell r="F264" t="str">
            <v>15531</v>
          </cell>
          <cell r="G264" t="str">
            <v>15</v>
          </cell>
          <cell r="H264" t="str">
            <v>531</v>
          </cell>
          <cell r="I264" t="str">
            <v>PAUNA</v>
          </cell>
          <cell r="L264">
            <v>124</v>
          </cell>
          <cell r="M264">
            <v>0</v>
          </cell>
        </row>
        <row r="265">
          <cell r="F265" t="str">
            <v>15533</v>
          </cell>
          <cell r="G265" t="str">
            <v>15</v>
          </cell>
          <cell r="H265" t="str">
            <v>533</v>
          </cell>
          <cell r="I265" t="str">
            <v>PAYA</v>
          </cell>
          <cell r="L265">
            <v>125</v>
          </cell>
          <cell r="M265">
            <v>0</v>
          </cell>
        </row>
        <row r="266">
          <cell r="F266" t="str">
            <v>15537</v>
          </cell>
          <cell r="G266" t="str">
            <v>15</v>
          </cell>
          <cell r="H266" t="str">
            <v>537</v>
          </cell>
          <cell r="I266" t="str">
            <v>PAZ DE RIO</v>
          </cell>
          <cell r="L266">
            <v>126</v>
          </cell>
          <cell r="M266">
            <v>0</v>
          </cell>
        </row>
        <row r="267">
          <cell r="F267" t="str">
            <v>15542</v>
          </cell>
          <cell r="G267" t="str">
            <v>15</v>
          </cell>
          <cell r="H267" t="str">
            <v>542</v>
          </cell>
          <cell r="I267" t="str">
            <v>PESCA</v>
          </cell>
          <cell r="L267">
            <v>127</v>
          </cell>
          <cell r="M267">
            <v>0</v>
          </cell>
        </row>
        <row r="268">
          <cell r="F268" t="str">
            <v>15550</v>
          </cell>
          <cell r="G268" t="str">
            <v>15</v>
          </cell>
          <cell r="H268" t="str">
            <v>550</v>
          </cell>
          <cell r="I268" t="str">
            <v>PISBA</v>
          </cell>
          <cell r="L268">
            <v>128</v>
          </cell>
          <cell r="M268">
            <v>0</v>
          </cell>
        </row>
        <row r="269">
          <cell r="F269" t="str">
            <v>15572</v>
          </cell>
          <cell r="G269" t="str">
            <v>15</v>
          </cell>
          <cell r="H269" t="str">
            <v>572</v>
          </cell>
          <cell r="I269" t="str">
            <v>PUERTO BOYACA</v>
          </cell>
        </row>
        <row r="270">
          <cell r="F270" t="str">
            <v>15580</v>
          </cell>
          <cell r="G270" t="str">
            <v>15</v>
          </cell>
          <cell r="H270" t="str">
            <v>580</v>
          </cell>
          <cell r="I270" t="str">
            <v>QUIPAMA</v>
          </cell>
        </row>
        <row r="271">
          <cell r="F271" t="str">
            <v>15599</v>
          </cell>
          <cell r="G271" t="str">
            <v>15</v>
          </cell>
          <cell r="H271" t="str">
            <v>599</v>
          </cell>
          <cell r="I271" t="str">
            <v>RAMIRIQUI</v>
          </cell>
        </row>
        <row r="272">
          <cell r="F272" t="str">
            <v>15600</v>
          </cell>
          <cell r="G272" t="str">
            <v>15</v>
          </cell>
          <cell r="H272" t="str">
            <v>600</v>
          </cell>
          <cell r="I272" t="str">
            <v>RAQUIRA</v>
          </cell>
        </row>
        <row r="273">
          <cell r="F273" t="str">
            <v>15621</v>
          </cell>
          <cell r="G273" t="str">
            <v>15</v>
          </cell>
          <cell r="H273" t="str">
            <v>621</v>
          </cell>
          <cell r="I273" t="str">
            <v>RONDON</v>
          </cell>
        </row>
        <row r="274">
          <cell r="F274" t="str">
            <v>15632</v>
          </cell>
          <cell r="G274" t="str">
            <v>15</v>
          </cell>
          <cell r="H274" t="str">
            <v>632</v>
          </cell>
          <cell r="I274" t="str">
            <v>SABOYA</v>
          </cell>
        </row>
        <row r="275">
          <cell r="F275" t="str">
            <v>15638</v>
          </cell>
          <cell r="G275" t="str">
            <v>15</v>
          </cell>
          <cell r="H275" t="str">
            <v>638</v>
          </cell>
          <cell r="I275" t="str">
            <v>SACHICA</v>
          </cell>
        </row>
        <row r="276">
          <cell r="F276" t="str">
            <v>15646</v>
          </cell>
          <cell r="G276" t="str">
            <v>15</v>
          </cell>
          <cell r="H276" t="str">
            <v>646</v>
          </cell>
          <cell r="I276" t="str">
            <v>SAMACA</v>
          </cell>
        </row>
        <row r="277">
          <cell r="F277" t="str">
            <v>15660</v>
          </cell>
          <cell r="G277" t="str">
            <v>15</v>
          </cell>
          <cell r="H277" t="str">
            <v>660</v>
          </cell>
          <cell r="I277" t="str">
            <v>SAN EDUARDO</v>
          </cell>
        </row>
        <row r="278">
          <cell r="F278" t="str">
            <v>15664</v>
          </cell>
          <cell r="G278" t="str">
            <v>15</v>
          </cell>
          <cell r="H278" t="str">
            <v>664</v>
          </cell>
          <cell r="I278" t="str">
            <v>SAN JOSE DE PARE</v>
          </cell>
        </row>
        <row r="279">
          <cell r="F279" t="str">
            <v>15667</v>
          </cell>
          <cell r="G279" t="str">
            <v>15</v>
          </cell>
          <cell r="H279" t="str">
            <v>667</v>
          </cell>
          <cell r="I279" t="str">
            <v>SAN LUIS DE GACENO</v>
          </cell>
        </row>
        <row r="280">
          <cell r="F280" t="str">
            <v>15673</v>
          </cell>
          <cell r="G280" t="str">
            <v>15</v>
          </cell>
          <cell r="H280" t="str">
            <v>673</v>
          </cell>
          <cell r="I280" t="str">
            <v>SAN MATEO</v>
          </cell>
        </row>
        <row r="281">
          <cell r="F281" t="str">
            <v>15676</v>
          </cell>
          <cell r="G281" t="str">
            <v>15</v>
          </cell>
          <cell r="H281" t="str">
            <v>676</v>
          </cell>
          <cell r="I281" t="str">
            <v>SAN MIGUEL DE SEMA</v>
          </cell>
        </row>
        <row r="282">
          <cell r="F282" t="str">
            <v>15681</v>
          </cell>
          <cell r="G282" t="str">
            <v>15</v>
          </cell>
          <cell r="H282" t="str">
            <v>681</v>
          </cell>
          <cell r="I282" t="str">
            <v>SAN PABLO BORBUR</v>
          </cell>
        </row>
        <row r="283">
          <cell r="F283" t="str">
            <v>15686</v>
          </cell>
          <cell r="G283" t="str">
            <v>15</v>
          </cell>
          <cell r="H283" t="str">
            <v>686</v>
          </cell>
          <cell r="I283" t="str">
            <v>SANTANA</v>
          </cell>
        </row>
        <row r="284">
          <cell r="F284" t="str">
            <v>15690</v>
          </cell>
          <cell r="G284" t="str">
            <v>15</v>
          </cell>
          <cell r="H284" t="str">
            <v>690</v>
          </cell>
          <cell r="I284" t="str">
            <v>SANTA MARIA</v>
          </cell>
        </row>
        <row r="285">
          <cell r="F285" t="str">
            <v>15693</v>
          </cell>
          <cell r="G285" t="str">
            <v>15</v>
          </cell>
          <cell r="H285" t="str">
            <v>693</v>
          </cell>
          <cell r="I285" t="str">
            <v>SAN ROSA VITERBO</v>
          </cell>
        </row>
        <row r="286">
          <cell r="F286" t="str">
            <v>15696</v>
          </cell>
          <cell r="G286" t="str">
            <v>15</v>
          </cell>
          <cell r="H286" t="str">
            <v>696</v>
          </cell>
          <cell r="I286" t="str">
            <v>SANTA SOFIA</v>
          </cell>
        </row>
        <row r="287">
          <cell r="F287" t="str">
            <v>15720</v>
          </cell>
          <cell r="G287" t="str">
            <v>15</v>
          </cell>
          <cell r="H287" t="str">
            <v>720</v>
          </cell>
          <cell r="I287" t="str">
            <v>SATIVANORTE</v>
          </cell>
        </row>
        <row r="288">
          <cell r="F288" t="str">
            <v>15723</v>
          </cell>
          <cell r="G288" t="str">
            <v>15</v>
          </cell>
          <cell r="H288" t="str">
            <v>723</v>
          </cell>
          <cell r="I288" t="str">
            <v>SATIVASUR</v>
          </cell>
        </row>
        <row r="289">
          <cell r="F289" t="str">
            <v>15740</v>
          </cell>
          <cell r="G289" t="str">
            <v>15</v>
          </cell>
          <cell r="H289" t="str">
            <v>740</v>
          </cell>
          <cell r="I289" t="str">
            <v>SIACHOQUE</v>
          </cell>
        </row>
        <row r="290">
          <cell r="F290" t="str">
            <v>15753</v>
          </cell>
          <cell r="G290" t="str">
            <v>15</v>
          </cell>
          <cell r="H290" t="str">
            <v>753</v>
          </cell>
          <cell r="I290" t="str">
            <v>SOATA</v>
          </cell>
        </row>
        <row r="291">
          <cell r="F291" t="str">
            <v>15755</v>
          </cell>
          <cell r="G291" t="str">
            <v>15</v>
          </cell>
          <cell r="H291" t="str">
            <v>755</v>
          </cell>
          <cell r="I291" t="str">
            <v>SOCOTA</v>
          </cell>
        </row>
        <row r="292">
          <cell r="F292" t="str">
            <v>15757</v>
          </cell>
          <cell r="G292" t="str">
            <v>15</v>
          </cell>
          <cell r="H292" t="str">
            <v>757</v>
          </cell>
          <cell r="I292" t="str">
            <v>SOCHA</v>
          </cell>
        </row>
        <row r="293">
          <cell r="F293" t="str">
            <v>15759</v>
          </cell>
          <cell r="G293" t="str">
            <v>15</v>
          </cell>
          <cell r="H293" t="str">
            <v>759</v>
          </cell>
          <cell r="I293" t="str">
            <v>SOGAMOSO</v>
          </cell>
        </row>
        <row r="294">
          <cell r="F294" t="str">
            <v>15761</v>
          </cell>
          <cell r="G294" t="str">
            <v>15</v>
          </cell>
          <cell r="H294" t="str">
            <v>761</v>
          </cell>
          <cell r="I294" t="str">
            <v>SOMONDOCO</v>
          </cell>
        </row>
        <row r="295">
          <cell r="F295" t="str">
            <v>15762</v>
          </cell>
          <cell r="G295" t="str">
            <v>15</v>
          </cell>
          <cell r="H295" t="str">
            <v>762</v>
          </cell>
          <cell r="I295" t="str">
            <v>SORA</v>
          </cell>
        </row>
        <row r="296">
          <cell r="F296" t="str">
            <v>15763</v>
          </cell>
          <cell r="G296" t="str">
            <v>15</v>
          </cell>
          <cell r="H296" t="str">
            <v>763</v>
          </cell>
          <cell r="I296" t="str">
            <v>SOTAQUIRA</v>
          </cell>
        </row>
        <row r="297">
          <cell r="F297" t="str">
            <v>15764</v>
          </cell>
          <cell r="G297" t="str">
            <v>15</v>
          </cell>
          <cell r="H297" t="str">
            <v>764</v>
          </cell>
          <cell r="I297" t="str">
            <v>SORACA</v>
          </cell>
        </row>
        <row r="298">
          <cell r="F298" t="str">
            <v>15774</v>
          </cell>
          <cell r="G298" t="str">
            <v>15</v>
          </cell>
          <cell r="H298" t="str">
            <v>774</v>
          </cell>
          <cell r="I298" t="str">
            <v>SUSACON</v>
          </cell>
        </row>
        <row r="299">
          <cell r="F299" t="str">
            <v>15776</v>
          </cell>
          <cell r="G299" t="str">
            <v>15</v>
          </cell>
          <cell r="H299" t="str">
            <v>776</v>
          </cell>
          <cell r="I299" t="str">
            <v>SUTAMARCHAN</v>
          </cell>
        </row>
        <row r="300">
          <cell r="F300" t="str">
            <v>15778</v>
          </cell>
          <cell r="G300" t="str">
            <v>15</v>
          </cell>
          <cell r="H300" t="str">
            <v>778</v>
          </cell>
          <cell r="I300" t="str">
            <v>SUTATENZA</v>
          </cell>
        </row>
        <row r="301">
          <cell r="F301" t="str">
            <v>15790</v>
          </cell>
          <cell r="G301" t="str">
            <v>15</v>
          </cell>
          <cell r="H301" t="str">
            <v>790</v>
          </cell>
          <cell r="I301" t="str">
            <v>TASCO</v>
          </cell>
        </row>
        <row r="302">
          <cell r="F302" t="str">
            <v>15798</v>
          </cell>
          <cell r="G302" t="str">
            <v>15</v>
          </cell>
          <cell r="H302" t="str">
            <v>798</v>
          </cell>
          <cell r="I302" t="str">
            <v>TENZA</v>
          </cell>
        </row>
        <row r="303">
          <cell r="F303" t="str">
            <v>15804</v>
          </cell>
          <cell r="G303" t="str">
            <v>15</v>
          </cell>
          <cell r="H303" t="str">
            <v>804</v>
          </cell>
          <cell r="I303" t="str">
            <v>TIBANA</v>
          </cell>
        </row>
        <row r="304">
          <cell r="F304" t="str">
            <v>15806</v>
          </cell>
          <cell r="G304" t="str">
            <v>15</v>
          </cell>
          <cell r="H304" t="str">
            <v>806</v>
          </cell>
          <cell r="I304" t="str">
            <v>TIBASOSA</v>
          </cell>
        </row>
        <row r="305">
          <cell r="F305" t="str">
            <v>15808</v>
          </cell>
          <cell r="G305" t="str">
            <v>15</v>
          </cell>
          <cell r="H305" t="str">
            <v>808</v>
          </cell>
          <cell r="I305" t="str">
            <v>TINJACA</v>
          </cell>
        </row>
        <row r="306">
          <cell r="F306" t="str">
            <v>15810</v>
          </cell>
          <cell r="G306" t="str">
            <v>15</v>
          </cell>
          <cell r="H306" t="str">
            <v>810</v>
          </cell>
          <cell r="I306" t="str">
            <v>TIPACOQUE</v>
          </cell>
        </row>
        <row r="307">
          <cell r="F307" t="str">
            <v>15814</v>
          </cell>
          <cell r="G307" t="str">
            <v>15</v>
          </cell>
          <cell r="H307" t="str">
            <v>814</v>
          </cell>
          <cell r="I307" t="str">
            <v>TOCA</v>
          </cell>
        </row>
        <row r="308">
          <cell r="F308" t="str">
            <v>15816</v>
          </cell>
          <cell r="G308" t="str">
            <v>15</v>
          </cell>
          <cell r="H308" t="str">
            <v>816</v>
          </cell>
          <cell r="I308" t="str">
            <v>TOGUI</v>
          </cell>
        </row>
        <row r="309">
          <cell r="F309" t="str">
            <v>15820</v>
          </cell>
          <cell r="G309" t="str">
            <v>15</v>
          </cell>
          <cell r="H309" t="str">
            <v>820</v>
          </cell>
          <cell r="I309" t="str">
            <v>TOPAGA</v>
          </cell>
        </row>
        <row r="310">
          <cell r="F310" t="str">
            <v>15822</v>
          </cell>
          <cell r="G310" t="str">
            <v>15</v>
          </cell>
          <cell r="H310" t="str">
            <v>822</v>
          </cell>
          <cell r="I310" t="str">
            <v>TOTA</v>
          </cell>
        </row>
        <row r="311">
          <cell r="F311" t="str">
            <v>15832</v>
          </cell>
          <cell r="G311" t="str">
            <v>15</v>
          </cell>
          <cell r="H311" t="str">
            <v>832</v>
          </cell>
          <cell r="I311" t="str">
            <v>TUNUNGUA</v>
          </cell>
        </row>
        <row r="312">
          <cell r="F312" t="str">
            <v>15835</v>
          </cell>
          <cell r="G312" t="str">
            <v>15</v>
          </cell>
          <cell r="H312" t="str">
            <v>835</v>
          </cell>
          <cell r="I312" t="str">
            <v>TURMEQUE</v>
          </cell>
        </row>
        <row r="313">
          <cell r="F313" t="str">
            <v>15837</v>
          </cell>
          <cell r="G313" t="str">
            <v>15</v>
          </cell>
          <cell r="H313" t="str">
            <v>837</v>
          </cell>
          <cell r="I313" t="str">
            <v>TUTA</v>
          </cell>
        </row>
        <row r="314">
          <cell r="F314" t="str">
            <v>15839</v>
          </cell>
          <cell r="G314" t="str">
            <v>15</v>
          </cell>
          <cell r="H314" t="str">
            <v>839</v>
          </cell>
          <cell r="I314" t="str">
            <v>TUTAZA</v>
          </cell>
        </row>
        <row r="315">
          <cell r="F315" t="str">
            <v>15842</v>
          </cell>
          <cell r="G315" t="str">
            <v>15</v>
          </cell>
          <cell r="H315" t="str">
            <v>842</v>
          </cell>
          <cell r="I315" t="str">
            <v>UMBITA</v>
          </cell>
        </row>
        <row r="316">
          <cell r="F316" t="str">
            <v>15861</v>
          </cell>
          <cell r="G316" t="str">
            <v>15</v>
          </cell>
          <cell r="H316" t="str">
            <v>861</v>
          </cell>
          <cell r="I316" t="str">
            <v>VENTAQUEMADA</v>
          </cell>
        </row>
        <row r="317">
          <cell r="F317" t="str">
            <v>15879</v>
          </cell>
          <cell r="G317" t="str">
            <v>15</v>
          </cell>
          <cell r="H317" t="str">
            <v>879</v>
          </cell>
          <cell r="I317" t="str">
            <v>VIRACACHA</v>
          </cell>
        </row>
        <row r="318">
          <cell r="F318" t="str">
            <v>15897</v>
          </cell>
          <cell r="G318" t="str">
            <v>15</v>
          </cell>
          <cell r="H318" t="str">
            <v>897</v>
          </cell>
          <cell r="I318" t="str">
            <v>ZETAQUIRA</v>
          </cell>
        </row>
        <row r="319">
          <cell r="F319" t="str">
            <v>17001</v>
          </cell>
          <cell r="G319" t="str">
            <v>17</v>
          </cell>
          <cell r="H319" t="str">
            <v>001</v>
          </cell>
          <cell r="I319" t="str">
            <v>MANIZALES</v>
          </cell>
        </row>
        <row r="320">
          <cell r="F320" t="str">
            <v>17013</v>
          </cell>
          <cell r="G320" t="str">
            <v>17</v>
          </cell>
          <cell r="H320" t="str">
            <v>013</v>
          </cell>
          <cell r="I320" t="str">
            <v>AGUADAS</v>
          </cell>
        </row>
        <row r="321">
          <cell r="F321" t="str">
            <v>17042</v>
          </cell>
          <cell r="G321" t="str">
            <v>17</v>
          </cell>
          <cell r="H321" t="str">
            <v>042</v>
          </cell>
          <cell r="I321" t="str">
            <v>ANSERMA</v>
          </cell>
        </row>
        <row r="322">
          <cell r="F322" t="str">
            <v>17050</v>
          </cell>
          <cell r="G322" t="str">
            <v>17</v>
          </cell>
          <cell r="H322" t="str">
            <v>050</v>
          </cell>
          <cell r="I322" t="str">
            <v>ARANZAZU</v>
          </cell>
        </row>
        <row r="323">
          <cell r="F323" t="str">
            <v>17088</v>
          </cell>
          <cell r="G323" t="str">
            <v>17</v>
          </cell>
          <cell r="H323" t="str">
            <v>088</v>
          </cell>
          <cell r="I323" t="str">
            <v>BELALCAZAR</v>
          </cell>
        </row>
        <row r="324">
          <cell r="F324" t="str">
            <v>17174</v>
          </cell>
          <cell r="G324" t="str">
            <v>17</v>
          </cell>
          <cell r="H324" t="str">
            <v>174</v>
          </cell>
          <cell r="I324" t="str">
            <v>CHINCHINA</v>
          </cell>
        </row>
        <row r="325">
          <cell r="F325" t="str">
            <v>17272</v>
          </cell>
          <cell r="G325" t="str">
            <v>17</v>
          </cell>
          <cell r="H325" t="str">
            <v>272</v>
          </cell>
          <cell r="I325" t="str">
            <v>FILADELFIA</v>
          </cell>
        </row>
        <row r="326">
          <cell r="F326" t="str">
            <v>17380</v>
          </cell>
          <cell r="G326" t="str">
            <v>17</v>
          </cell>
          <cell r="H326" t="str">
            <v>380</v>
          </cell>
          <cell r="I326" t="str">
            <v>LA DORADA</v>
          </cell>
        </row>
        <row r="327">
          <cell r="F327" t="str">
            <v>17388</v>
          </cell>
          <cell r="G327" t="str">
            <v>17</v>
          </cell>
          <cell r="H327" t="str">
            <v>388</v>
          </cell>
          <cell r="I327" t="str">
            <v>LA MERCED</v>
          </cell>
        </row>
        <row r="328">
          <cell r="F328" t="str">
            <v>17433</v>
          </cell>
          <cell r="G328" t="str">
            <v>17</v>
          </cell>
          <cell r="H328" t="str">
            <v>433</v>
          </cell>
          <cell r="I328" t="str">
            <v>MANZANARES</v>
          </cell>
        </row>
        <row r="329">
          <cell r="F329" t="str">
            <v>17442</v>
          </cell>
          <cell r="G329" t="str">
            <v>17</v>
          </cell>
          <cell r="H329" t="str">
            <v>442</v>
          </cell>
          <cell r="I329" t="str">
            <v>MARMATO</v>
          </cell>
        </row>
        <row r="330">
          <cell r="F330" t="str">
            <v>17444</v>
          </cell>
          <cell r="G330" t="str">
            <v>17</v>
          </cell>
          <cell r="H330" t="str">
            <v>444</v>
          </cell>
          <cell r="I330" t="str">
            <v>MARQUETALIA</v>
          </cell>
        </row>
        <row r="331">
          <cell r="F331" t="str">
            <v>17446</v>
          </cell>
          <cell r="G331" t="str">
            <v>17</v>
          </cell>
          <cell r="H331" t="str">
            <v>446</v>
          </cell>
          <cell r="I331" t="str">
            <v>MARULANDA</v>
          </cell>
        </row>
        <row r="332">
          <cell r="F332" t="str">
            <v>17486</v>
          </cell>
          <cell r="G332" t="str">
            <v>17</v>
          </cell>
          <cell r="H332" t="str">
            <v>486</v>
          </cell>
          <cell r="I332" t="str">
            <v>NEIRA</v>
          </cell>
        </row>
        <row r="333">
          <cell r="F333" t="str">
            <v>17495</v>
          </cell>
          <cell r="G333" t="str">
            <v>17</v>
          </cell>
          <cell r="H333" t="str">
            <v>495</v>
          </cell>
          <cell r="I333" t="str">
            <v>NORCASIA</v>
          </cell>
        </row>
        <row r="334">
          <cell r="F334" t="str">
            <v>17513</v>
          </cell>
          <cell r="G334" t="str">
            <v>17</v>
          </cell>
          <cell r="H334" t="str">
            <v>513</v>
          </cell>
          <cell r="I334" t="str">
            <v>PACORA</v>
          </cell>
        </row>
        <row r="335">
          <cell r="F335" t="str">
            <v>17524</v>
          </cell>
          <cell r="G335" t="str">
            <v>17</v>
          </cell>
          <cell r="H335" t="str">
            <v>524</v>
          </cell>
          <cell r="I335" t="str">
            <v>PALESTINA</v>
          </cell>
        </row>
        <row r="336">
          <cell r="F336" t="str">
            <v>17541</v>
          </cell>
          <cell r="G336" t="str">
            <v>17</v>
          </cell>
          <cell r="H336" t="str">
            <v>541</v>
          </cell>
          <cell r="I336" t="str">
            <v>PENSILVANIA</v>
          </cell>
        </row>
        <row r="337">
          <cell r="F337" t="str">
            <v>17614</v>
          </cell>
          <cell r="G337" t="str">
            <v>17</v>
          </cell>
          <cell r="H337" t="str">
            <v>614</v>
          </cell>
          <cell r="I337" t="str">
            <v>RIOSUCIO</v>
          </cell>
        </row>
        <row r="338">
          <cell r="F338" t="str">
            <v>17616</v>
          </cell>
          <cell r="G338" t="str">
            <v>17</v>
          </cell>
          <cell r="H338" t="str">
            <v>616</v>
          </cell>
          <cell r="I338" t="str">
            <v>RISARALDA</v>
          </cell>
        </row>
        <row r="339">
          <cell r="F339" t="str">
            <v>17653</v>
          </cell>
          <cell r="G339" t="str">
            <v>17</v>
          </cell>
          <cell r="H339" t="str">
            <v>653</v>
          </cell>
          <cell r="I339" t="str">
            <v>SALAMINA</v>
          </cell>
        </row>
        <row r="340">
          <cell r="F340" t="str">
            <v>17662</v>
          </cell>
          <cell r="G340" t="str">
            <v>17</v>
          </cell>
          <cell r="H340" t="str">
            <v>662</v>
          </cell>
          <cell r="I340" t="str">
            <v>SAMANA</v>
          </cell>
        </row>
        <row r="341">
          <cell r="F341" t="str">
            <v>17665</v>
          </cell>
          <cell r="G341" t="str">
            <v>17</v>
          </cell>
          <cell r="H341" t="str">
            <v>665</v>
          </cell>
          <cell r="I341" t="str">
            <v>SAN JOSE</v>
          </cell>
        </row>
        <row r="342">
          <cell r="F342" t="str">
            <v>17777</v>
          </cell>
          <cell r="G342" t="str">
            <v>17</v>
          </cell>
          <cell r="H342" t="str">
            <v>777</v>
          </cell>
          <cell r="I342" t="str">
            <v>SUPIA</v>
          </cell>
        </row>
        <row r="343">
          <cell r="F343" t="str">
            <v>17867</v>
          </cell>
          <cell r="G343" t="str">
            <v>17</v>
          </cell>
          <cell r="H343" t="str">
            <v>867</v>
          </cell>
          <cell r="I343" t="str">
            <v>VICTORIA</v>
          </cell>
        </row>
        <row r="344">
          <cell r="F344" t="str">
            <v>17873</v>
          </cell>
          <cell r="G344" t="str">
            <v>17</v>
          </cell>
          <cell r="H344" t="str">
            <v>873</v>
          </cell>
          <cell r="I344" t="str">
            <v>VILLAMARIA</v>
          </cell>
        </row>
        <row r="345">
          <cell r="F345" t="str">
            <v>17877</v>
          </cell>
          <cell r="G345" t="str">
            <v>17</v>
          </cell>
          <cell r="H345" t="str">
            <v>877</v>
          </cell>
          <cell r="I345" t="str">
            <v>VITERBO</v>
          </cell>
        </row>
        <row r="346">
          <cell r="F346" t="str">
            <v>18001</v>
          </cell>
          <cell r="G346" t="str">
            <v>18</v>
          </cell>
          <cell r="H346" t="str">
            <v>001</v>
          </cell>
          <cell r="I346" t="str">
            <v>FLORENCIA</v>
          </cell>
        </row>
        <row r="347">
          <cell r="F347" t="str">
            <v>18029</v>
          </cell>
          <cell r="G347" t="str">
            <v>18</v>
          </cell>
          <cell r="H347" t="str">
            <v>029</v>
          </cell>
          <cell r="I347" t="str">
            <v>ALBANIA</v>
          </cell>
        </row>
        <row r="348">
          <cell r="F348" t="str">
            <v>18094</v>
          </cell>
          <cell r="G348" t="str">
            <v>18</v>
          </cell>
          <cell r="H348" t="str">
            <v>094</v>
          </cell>
          <cell r="I348" t="str">
            <v>BELEN DE LOS ANDAQUIES</v>
          </cell>
        </row>
        <row r="349">
          <cell r="F349" t="str">
            <v>18150</v>
          </cell>
          <cell r="G349" t="str">
            <v>18</v>
          </cell>
          <cell r="H349" t="str">
            <v>150</v>
          </cell>
          <cell r="I349" t="str">
            <v>CARTAGENA DEL CHAIRA</v>
          </cell>
        </row>
        <row r="350">
          <cell r="F350" t="str">
            <v>18205</v>
          </cell>
          <cell r="G350" t="str">
            <v>18</v>
          </cell>
          <cell r="H350" t="str">
            <v>205</v>
          </cell>
          <cell r="I350" t="str">
            <v>CURRILLO</v>
          </cell>
        </row>
        <row r="351">
          <cell r="F351" t="str">
            <v>18247</v>
          </cell>
          <cell r="G351" t="str">
            <v>18</v>
          </cell>
          <cell r="H351" t="str">
            <v>247</v>
          </cell>
          <cell r="I351" t="str">
            <v>EL DONCELLO</v>
          </cell>
        </row>
        <row r="352">
          <cell r="F352" t="str">
            <v>18256</v>
          </cell>
          <cell r="G352" t="str">
            <v>18</v>
          </cell>
          <cell r="H352" t="str">
            <v>256</v>
          </cell>
          <cell r="I352" t="str">
            <v>EL PAUJIL</v>
          </cell>
        </row>
        <row r="353">
          <cell r="F353" t="str">
            <v>18410</v>
          </cell>
          <cell r="G353" t="str">
            <v>18</v>
          </cell>
          <cell r="H353" t="str">
            <v>410</v>
          </cell>
          <cell r="I353" t="str">
            <v>LA MONTAÑITA</v>
          </cell>
        </row>
        <row r="354">
          <cell r="F354" t="str">
            <v>18460</v>
          </cell>
          <cell r="G354" t="str">
            <v>18</v>
          </cell>
          <cell r="H354" t="str">
            <v>460</v>
          </cell>
          <cell r="I354" t="str">
            <v>MILAN</v>
          </cell>
        </row>
        <row r="355">
          <cell r="F355" t="str">
            <v>18479</v>
          </cell>
          <cell r="G355" t="str">
            <v>18</v>
          </cell>
          <cell r="H355" t="str">
            <v>479</v>
          </cell>
          <cell r="I355" t="str">
            <v>MORELIA</v>
          </cell>
        </row>
        <row r="356">
          <cell r="F356" t="str">
            <v>18592</v>
          </cell>
          <cell r="G356" t="str">
            <v>18</v>
          </cell>
          <cell r="H356" t="str">
            <v>592</v>
          </cell>
          <cell r="I356" t="str">
            <v>PUERTO RICO</v>
          </cell>
        </row>
        <row r="357">
          <cell r="F357" t="str">
            <v>18610</v>
          </cell>
          <cell r="G357" t="str">
            <v>18</v>
          </cell>
          <cell r="H357" t="str">
            <v>610</v>
          </cell>
          <cell r="I357" t="str">
            <v>SAN JOSE DE LA FRAGUA</v>
          </cell>
        </row>
        <row r="358">
          <cell r="F358" t="str">
            <v>18753</v>
          </cell>
          <cell r="G358" t="str">
            <v>18</v>
          </cell>
          <cell r="H358" t="str">
            <v>753</v>
          </cell>
          <cell r="I358" t="str">
            <v>SAN VICENTE DEL CAGUAN</v>
          </cell>
        </row>
        <row r="359">
          <cell r="F359" t="str">
            <v>18756</v>
          </cell>
          <cell r="G359" t="str">
            <v>18</v>
          </cell>
          <cell r="H359" t="str">
            <v>756</v>
          </cell>
          <cell r="I359" t="str">
            <v>SOLANO</v>
          </cell>
        </row>
        <row r="360">
          <cell r="F360" t="str">
            <v>18785</v>
          </cell>
          <cell r="G360" t="str">
            <v>18</v>
          </cell>
          <cell r="H360" t="str">
            <v>785</v>
          </cell>
          <cell r="I360" t="str">
            <v>SOLITA</v>
          </cell>
        </row>
        <row r="361">
          <cell r="F361" t="str">
            <v>18860</v>
          </cell>
          <cell r="G361" t="str">
            <v>18</v>
          </cell>
          <cell r="H361" t="str">
            <v>860</v>
          </cell>
          <cell r="I361" t="str">
            <v>VALPARAISO</v>
          </cell>
        </row>
        <row r="362">
          <cell r="F362" t="str">
            <v>19001</v>
          </cell>
          <cell r="G362" t="str">
            <v>19</v>
          </cell>
          <cell r="H362" t="str">
            <v>001</v>
          </cell>
          <cell r="I362" t="str">
            <v>POPAYAN</v>
          </cell>
        </row>
        <row r="363">
          <cell r="F363" t="str">
            <v>19022</v>
          </cell>
          <cell r="G363" t="str">
            <v>19</v>
          </cell>
          <cell r="H363" t="str">
            <v>022</v>
          </cell>
          <cell r="I363" t="str">
            <v>ALMAGUER</v>
          </cell>
        </row>
        <row r="364">
          <cell r="F364" t="str">
            <v>19050</v>
          </cell>
          <cell r="G364" t="str">
            <v>19</v>
          </cell>
          <cell r="H364" t="str">
            <v>050</v>
          </cell>
          <cell r="I364" t="str">
            <v>ARGELIA</v>
          </cell>
        </row>
        <row r="365">
          <cell r="F365" t="str">
            <v>19075</v>
          </cell>
          <cell r="G365" t="str">
            <v>19</v>
          </cell>
          <cell r="H365" t="str">
            <v>075</v>
          </cell>
          <cell r="I365" t="str">
            <v>BALBOA</v>
          </cell>
        </row>
        <row r="366">
          <cell r="F366" t="str">
            <v>19100</v>
          </cell>
          <cell r="G366" t="str">
            <v>19</v>
          </cell>
          <cell r="H366" t="str">
            <v>100</v>
          </cell>
          <cell r="I366" t="str">
            <v>BOLIVAR</v>
          </cell>
        </row>
        <row r="367">
          <cell r="F367" t="str">
            <v>19110</v>
          </cell>
          <cell r="G367" t="str">
            <v>19</v>
          </cell>
          <cell r="H367" t="str">
            <v>110</v>
          </cell>
          <cell r="I367" t="str">
            <v>BUENOS AIRES</v>
          </cell>
        </row>
        <row r="368">
          <cell r="F368" t="str">
            <v>19130</v>
          </cell>
          <cell r="G368" t="str">
            <v>19</v>
          </cell>
          <cell r="H368" t="str">
            <v>130</v>
          </cell>
          <cell r="I368" t="str">
            <v>CAJIBIO</v>
          </cell>
        </row>
        <row r="369">
          <cell r="F369" t="str">
            <v>19137</v>
          </cell>
          <cell r="G369" t="str">
            <v>19</v>
          </cell>
          <cell r="H369" t="str">
            <v>137</v>
          </cell>
          <cell r="I369" t="str">
            <v>CALDONO</v>
          </cell>
        </row>
        <row r="370">
          <cell r="F370" t="str">
            <v>19142</v>
          </cell>
          <cell r="G370" t="str">
            <v>19</v>
          </cell>
          <cell r="H370" t="str">
            <v>142</v>
          </cell>
          <cell r="I370" t="str">
            <v>CALOTO</v>
          </cell>
        </row>
        <row r="371">
          <cell r="F371" t="str">
            <v>19212</v>
          </cell>
          <cell r="G371" t="str">
            <v>19</v>
          </cell>
          <cell r="H371" t="str">
            <v>212</v>
          </cell>
          <cell r="I371" t="str">
            <v>CORINTO</v>
          </cell>
        </row>
        <row r="372">
          <cell r="F372" t="str">
            <v>19256</v>
          </cell>
          <cell r="G372" t="str">
            <v>19</v>
          </cell>
          <cell r="H372" t="str">
            <v>256</v>
          </cell>
          <cell r="I372" t="str">
            <v>EL TAMBO</v>
          </cell>
        </row>
        <row r="373">
          <cell r="F373" t="str">
            <v>19290</v>
          </cell>
          <cell r="G373" t="str">
            <v>19</v>
          </cell>
          <cell r="H373" t="str">
            <v>290</v>
          </cell>
          <cell r="I373" t="str">
            <v>FLORENCIA</v>
          </cell>
        </row>
        <row r="374">
          <cell r="F374" t="str">
            <v>19318</v>
          </cell>
          <cell r="G374" t="str">
            <v>19</v>
          </cell>
          <cell r="H374" t="str">
            <v>318</v>
          </cell>
          <cell r="I374" t="str">
            <v>GUAPI</v>
          </cell>
        </row>
        <row r="375">
          <cell r="F375" t="str">
            <v>19355</v>
          </cell>
          <cell r="G375" t="str">
            <v>19</v>
          </cell>
          <cell r="H375" t="str">
            <v>355</v>
          </cell>
          <cell r="I375" t="str">
            <v>INZA</v>
          </cell>
        </row>
        <row r="376">
          <cell r="F376" t="str">
            <v>19364</v>
          </cell>
          <cell r="G376" t="str">
            <v>19</v>
          </cell>
          <cell r="H376" t="str">
            <v>364</v>
          </cell>
          <cell r="I376" t="str">
            <v>JAMBALO</v>
          </cell>
        </row>
        <row r="377">
          <cell r="F377" t="str">
            <v>19392</v>
          </cell>
          <cell r="G377" t="str">
            <v>19</v>
          </cell>
          <cell r="H377" t="str">
            <v>392</v>
          </cell>
          <cell r="I377" t="str">
            <v>LA SIERRA</v>
          </cell>
        </row>
        <row r="378">
          <cell r="F378" t="str">
            <v>19397</v>
          </cell>
          <cell r="G378" t="str">
            <v>19</v>
          </cell>
          <cell r="H378" t="str">
            <v>397</v>
          </cell>
          <cell r="I378" t="str">
            <v>LA VEGA</v>
          </cell>
        </row>
        <row r="379">
          <cell r="F379" t="str">
            <v>19418</v>
          </cell>
          <cell r="G379" t="str">
            <v>19</v>
          </cell>
          <cell r="H379" t="str">
            <v>418</v>
          </cell>
          <cell r="I379" t="str">
            <v>LOPEZ</v>
          </cell>
        </row>
        <row r="380">
          <cell r="F380" t="str">
            <v>19450</v>
          </cell>
          <cell r="G380" t="str">
            <v>19</v>
          </cell>
          <cell r="H380" t="str">
            <v>450</v>
          </cell>
          <cell r="I380" t="str">
            <v>MERCADERES</v>
          </cell>
        </row>
        <row r="381">
          <cell r="F381" t="str">
            <v>19455</v>
          </cell>
          <cell r="G381" t="str">
            <v>19</v>
          </cell>
          <cell r="H381" t="str">
            <v>455</v>
          </cell>
          <cell r="I381" t="str">
            <v>MIRANDA</v>
          </cell>
        </row>
        <row r="382">
          <cell r="F382" t="str">
            <v>19473</v>
          </cell>
          <cell r="G382" t="str">
            <v>19</v>
          </cell>
          <cell r="H382" t="str">
            <v>473</v>
          </cell>
          <cell r="I382" t="str">
            <v>MORALES</v>
          </cell>
        </row>
        <row r="383">
          <cell r="F383" t="str">
            <v>19513</v>
          </cell>
          <cell r="G383" t="str">
            <v>19</v>
          </cell>
          <cell r="H383" t="str">
            <v>513</v>
          </cell>
          <cell r="I383" t="str">
            <v>PADILLA</v>
          </cell>
        </row>
        <row r="384">
          <cell r="F384" t="str">
            <v>19517</v>
          </cell>
          <cell r="G384" t="str">
            <v>19</v>
          </cell>
          <cell r="H384" t="str">
            <v>517</v>
          </cell>
          <cell r="I384" t="str">
            <v>PAEZ</v>
          </cell>
        </row>
        <row r="385">
          <cell r="F385" t="str">
            <v>19532</v>
          </cell>
          <cell r="G385" t="str">
            <v>19</v>
          </cell>
          <cell r="H385" t="str">
            <v>532</v>
          </cell>
          <cell r="I385" t="str">
            <v>PATIA</v>
          </cell>
        </row>
        <row r="386">
          <cell r="F386" t="str">
            <v>19533</v>
          </cell>
          <cell r="G386" t="str">
            <v>19</v>
          </cell>
          <cell r="H386" t="str">
            <v>533</v>
          </cell>
          <cell r="I386" t="str">
            <v>PIAMONTE</v>
          </cell>
        </row>
        <row r="387">
          <cell r="F387" t="str">
            <v>19548</v>
          </cell>
          <cell r="G387" t="str">
            <v>19</v>
          </cell>
          <cell r="H387" t="str">
            <v>548</v>
          </cell>
          <cell r="I387" t="str">
            <v>PIENDAMO</v>
          </cell>
        </row>
        <row r="388">
          <cell r="F388" t="str">
            <v>19573</v>
          </cell>
          <cell r="G388" t="str">
            <v>19</v>
          </cell>
          <cell r="H388" t="str">
            <v>573</v>
          </cell>
          <cell r="I388" t="str">
            <v>PUERTO TEJADA</v>
          </cell>
        </row>
        <row r="389">
          <cell r="F389" t="str">
            <v>19585</v>
          </cell>
          <cell r="G389" t="str">
            <v>19</v>
          </cell>
          <cell r="H389" t="str">
            <v>585</v>
          </cell>
          <cell r="I389" t="str">
            <v>PURACE</v>
          </cell>
        </row>
        <row r="390">
          <cell r="F390" t="str">
            <v>19622</v>
          </cell>
          <cell r="G390" t="str">
            <v>19</v>
          </cell>
          <cell r="H390" t="str">
            <v>622</v>
          </cell>
          <cell r="I390" t="str">
            <v>ROSAS</v>
          </cell>
        </row>
        <row r="391">
          <cell r="F391" t="str">
            <v>19693</v>
          </cell>
          <cell r="G391" t="str">
            <v>19</v>
          </cell>
          <cell r="H391" t="str">
            <v>693</v>
          </cell>
          <cell r="I391" t="str">
            <v>SAN SEBASTIAN</v>
          </cell>
        </row>
        <row r="392">
          <cell r="F392" t="str">
            <v>19698</v>
          </cell>
          <cell r="G392" t="str">
            <v>19</v>
          </cell>
          <cell r="H392" t="str">
            <v>698</v>
          </cell>
          <cell r="I392" t="str">
            <v>SANTANDER DE QUILICHAO</v>
          </cell>
        </row>
        <row r="393">
          <cell r="F393" t="str">
            <v>19701</v>
          </cell>
          <cell r="G393" t="str">
            <v>19</v>
          </cell>
          <cell r="H393" t="str">
            <v>701</v>
          </cell>
          <cell r="I393" t="str">
            <v>SANTA ROSA</v>
          </cell>
        </row>
        <row r="394">
          <cell r="F394" t="str">
            <v>19743</v>
          </cell>
          <cell r="G394" t="str">
            <v>19</v>
          </cell>
          <cell r="H394" t="str">
            <v>743</v>
          </cell>
          <cell r="I394" t="str">
            <v>SILVIA</v>
          </cell>
        </row>
        <row r="395">
          <cell r="F395" t="str">
            <v>19760</v>
          </cell>
          <cell r="G395" t="str">
            <v>19</v>
          </cell>
          <cell r="H395" t="str">
            <v>760</v>
          </cell>
          <cell r="I395" t="str">
            <v>SOTARA</v>
          </cell>
        </row>
        <row r="396">
          <cell r="F396" t="str">
            <v>19780</v>
          </cell>
          <cell r="G396" t="str">
            <v>19</v>
          </cell>
          <cell r="H396" t="str">
            <v>780</v>
          </cell>
          <cell r="I396" t="str">
            <v>SUAREZ</v>
          </cell>
        </row>
        <row r="397">
          <cell r="F397" t="str">
            <v>19785</v>
          </cell>
          <cell r="G397" t="str">
            <v>19</v>
          </cell>
          <cell r="H397" t="str">
            <v>785</v>
          </cell>
          <cell r="I397" t="str">
            <v>SUCRE</v>
          </cell>
        </row>
        <row r="398">
          <cell r="F398" t="str">
            <v>19807</v>
          </cell>
          <cell r="G398" t="str">
            <v>19</v>
          </cell>
          <cell r="H398" t="str">
            <v>807</v>
          </cell>
          <cell r="I398" t="str">
            <v>TIMBIO</v>
          </cell>
        </row>
        <row r="399">
          <cell r="F399" t="str">
            <v>19809</v>
          </cell>
          <cell r="G399" t="str">
            <v>19</v>
          </cell>
          <cell r="H399" t="str">
            <v>809</v>
          </cell>
          <cell r="I399" t="str">
            <v>TIMBIQUI</v>
          </cell>
        </row>
        <row r="400">
          <cell r="F400" t="str">
            <v>19821</v>
          </cell>
          <cell r="G400" t="str">
            <v>19</v>
          </cell>
          <cell r="H400" t="str">
            <v>821</v>
          </cell>
          <cell r="I400" t="str">
            <v>TORIBIO</v>
          </cell>
        </row>
        <row r="401">
          <cell r="F401" t="str">
            <v>19824</v>
          </cell>
          <cell r="G401" t="str">
            <v>19</v>
          </cell>
          <cell r="H401" t="str">
            <v>824</v>
          </cell>
          <cell r="I401" t="str">
            <v>TOTORO</v>
          </cell>
        </row>
        <row r="402">
          <cell r="F402" t="str">
            <v>19845</v>
          </cell>
          <cell r="G402" t="str">
            <v>19</v>
          </cell>
          <cell r="H402" t="str">
            <v>845</v>
          </cell>
          <cell r="I402" t="str">
            <v>VILLA RICA</v>
          </cell>
        </row>
        <row r="403">
          <cell r="F403" t="str">
            <v>20001</v>
          </cell>
          <cell r="G403" t="str">
            <v>20</v>
          </cell>
          <cell r="H403" t="str">
            <v>001</v>
          </cell>
          <cell r="I403" t="str">
            <v>VALLEDUPAR</v>
          </cell>
        </row>
        <row r="404">
          <cell r="F404" t="str">
            <v>20011</v>
          </cell>
          <cell r="G404" t="str">
            <v>20</v>
          </cell>
          <cell r="H404" t="str">
            <v>011</v>
          </cell>
          <cell r="I404" t="str">
            <v>AGUACHICA</v>
          </cell>
        </row>
        <row r="405">
          <cell r="F405" t="str">
            <v>20013</v>
          </cell>
          <cell r="G405" t="str">
            <v>20</v>
          </cell>
          <cell r="H405" t="str">
            <v>013</v>
          </cell>
          <cell r="I405" t="str">
            <v>AGUSTIN CODAZZI</v>
          </cell>
        </row>
        <row r="406">
          <cell r="F406" t="str">
            <v>20032</v>
          </cell>
          <cell r="G406" t="str">
            <v>20</v>
          </cell>
          <cell r="H406" t="str">
            <v>032</v>
          </cell>
          <cell r="I406" t="str">
            <v>ASTREA</v>
          </cell>
        </row>
        <row r="407">
          <cell r="F407" t="str">
            <v>20045</v>
          </cell>
          <cell r="G407" t="str">
            <v>20</v>
          </cell>
          <cell r="H407" t="str">
            <v>045</v>
          </cell>
          <cell r="I407" t="str">
            <v>BECERRIL</v>
          </cell>
        </row>
        <row r="408">
          <cell r="F408" t="str">
            <v>20060</v>
          </cell>
          <cell r="G408" t="str">
            <v>20</v>
          </cell>
          <cell r="H408" t="str">
            <v>060</v>
          </cell>
          <cell r="I408" t="str">
            <v>BOSCONIA</v>
          </cell>
        </row>
        <row r="409">
          <cell r="F409" t="str">
            <v>20175</v>
          </cell>
          <cell r="G409" t="str">
            <v>20</v>
          </cell>
          <cell r="H409" t="str">
            <v>175</v>
          </cell>
          <cell r="I409" t="str">
            <v>CHIMICHAGUA</v>
          </cell>
        </row>
        <row r="410">
          <cell r="F410" t="str">
            <v>20178</v>
          </cell>
          <cell r="G410" t="str">
            <v>20</v>
          </cell>
          <cell r="H410" t="str">
            <v>178</v>
          </cell>
          <cell r="I410" t="str">
            <v>CHIRIGUANA</v>
          </cell>
        </row>
        <row r="411">
          <cell r="F411" t="str">
            <v>20228</v>
          </cell>
          <cell r="G411" t="str">
            <v>20</v>
          </cell>
          <cell r="H411" t="str">
            <v>228</v>
          </cell>
          <cell r="I411" t="str">
            <v>CURUMANI</v>
          </cell>
        </row>
        <row r="412">
          <cell r="F412" t="str">
            <v>20238</v>
          </cell>
          <cell r="G412" t="str">
            <v>20</v>
          </cell>
          <cell r="H412" t="str">
            <v>238</v>
          </cell>
          <cell r="I412" t="str">
            <v>EL COPEY</v>
          </cell>
        </row>
        <row r="413">
          <cell r="F413" t="str">
            <v>20250</v>
          </cell>
          <cell r="G413" t="str">
            <v>20</v>
          </cell>
          <cell r="H413" t="str">
            <v>250</v>
          </cell>
          <cell r="I413" t="str">
            <v>EL PASO</v>
          </cell>
        </row>
        <row r="414">
          <cell r="F414" t="str">
            <v>20295</v>
          </cell>
          <cell r="G414" t="str">
            <v>20</v>
          </cell>
          <cell r="H414" t="str">
            <v>295</v>
          </cell>
          <cell r="I414" t="str">
            <v>GAMARRA</v>
          </cell>
        </row>
        <row r="415">
          <cell r="F415" t="str">
            <v>20310</v>
          </cell>
          <cell r="G415" t="str">
            <v>20</v>
          </cell>
          <cell r="H415" t="str">
            <v>310</v>
          </cell>
          <cell r="I415" t="str">
            <v>GONZALEZ</v>
          </cell>
        </row>
        <row r="416">
          <cell r="F416" t="str">
            <v>20383</v>
          </cell>
          <cell r="G416" t="str">
            <v>20</v>
          </cell>
          <cell r="H416" t="str">
            <v>383</v>
          </cell>
          <cell r="I416" t="str">
            <v>LA GLORIA</v>
          </cell>
        </row>
        <row r="417">
          <cell r="F417" t="str">
            <v>20400</v>
          </cell>
          <cell r="G417" t="str">
            <v>20</v>
          </cell>
          <cell r="H417" t="str">
            <v>400</v>
          </cell>
          <cell r="I417" t="str">
            <v>LA JAGUA DE IBIRICO</v>
          </cell>
        </row>
        <row r="418">
          <cell r="F418" t="str">
            <v>20443</v>
          </cell>
          <cell r="G418" t="str">
            <v>20</v>
          </cell>
          <cell r="H418" t="str">
            <v>443</v>
          </cell>
          <cell r="I418" t="str">
            <v>MANAURE</v>
          </cell>
        </row>
        <row r="419">
          <cell r="F419" t="str">
            <v>20517</v>
          </cell>
          <cell r="G419" t="str">
            <v>20</v>
          </cell>
          <cell r="H419" t="str">
            <v>517</v>
          </cell>
          <cell r="I419" t="str">
            <v>PAILITAS</v>
          </cell>
        </row>
        <row r="420">
          <cell r="F420" t="str">
            <v>20550</v>
          </cell>
          <cell r="G420" t="str">
            <v>20</v>
          </cell>
          <cell r="H420" t="str">
            <v>550</v>
          </cell>
          <cell r="I420" t="str">
            <v>PELAYA</v>
          </cell>
        </row>
        <row r="421">
          <cell r="F421" t="str">
            <v>20570</v>
          </cell>
          <cell r="G421" t="str">
            <v>20</v>
          </cell>
          <cell r="H421" t="str">
            <v>570</v>
          </cell>
          <cell r="I421" t="str">
            <v>PUEBLO BELLO</v>
          </cell>
        </row>
        <row r="422">
          <cell r="F422" t="str">
            <v>20614</v>
          </cell>
          <cell r="G422" t="str">
            <v>20</v>
          </cell>
          <cell r="H422" t="str">
            <v>614</v>
          </cell>
          <cell r="I422" t="str">
            <v>RIO DE ORO</v>
          </cell>
        </row>
        <row r="423">
          <cell r="F423" t="str">
            <v>20621</v>
          </cell>
          <cell r="G423" t="str">
            <v>20</v>
          </cell>
          <cell r="H423" t="str">
            <v>621</v>
          </cell>
          <cell r="I423" t="str">
            <v>LA PAZ</v>
          </cell>
        </row>
        <row r="424">
          <cell r="F424" t="str">
            <v>20710</v>
          </cell>
          <cell r="G424" t="str">
            <v>20</v>
          </cell>
          <cell r="H424" t="str">
            <v>710</v>
          </cell>
          <cell r="I424" t="str">
            <v>SAN ALBERTO</v>
          </cell>
        </row>
        <row r="425">
          <cell r="F425" t="str">
            <v>20750</v>
          </cell>
          <cell r="G425" t="str">
            <v>20</v>
          </cell>
          <cell r="H425" t="str">
            <v>750</v>
          </cell>
          <cell r="I425" t="str">
            <v>SAN DIEGO</v>
          </cell>
        </row>
        <row r="426">
          <cell r="F426" t="str">
            <v>20770</v>
          </cell>
          <cell r="G426" t="str">
            <v>20</v>
          </cell>
          <cell r="H426" t="str">
            <v>770</v>
          </cell>
          <cell r="I426" t="str">
            <v>SAN MARTIN</v>
          </cell>
        </row>
        <row r="427">
          <cell r="F427" t="str">
            <v>20787</v>
          </cell>
          <cell r="G427" t="str">
            <v>20</v>
          </cell>
          <cell r="H427" t="str">
            <v>787</v>
          </cell>
          <cell r="I427" t="str">
            <v>TAMALAMEQUE</v>
          </cell>
        </row>
        <row r="428">
          <cell r="F428" t="str">
            <v>23001</v>
          </cell>
          <cell r="G428" t="str">
            <v>23</v>
          </cell>
          <cell r="H428" t="str">
            <v>001</v>
          </cell>
          <cell r="I428" t="str">
            <v>MONTERIA</v>
          </cell>
        </row>
        <row r="429">
          <cell r="F429" t="str">
            <v>23068</v>
          </cell>
          <cell r="G429" t="str">
            <v>23</v>
          </cell>
          <cell r="H429" t="str">
            <v>068</v>
          </cell>
          <cell r="I429" t="str">
            <v>AYAPEL</v>
          </cell>
        </row>
        <row r="430">
          <cell r="F430" t="str">
            <v>23079</v>
          </cell>
          <cell r="G430" t="str">
            <v>23</v>
          </cell>
          <cell r="H430" t="str">
            <v>079</v>
          </cell>
          <cell r="I430" t="str">
            <v>BUENAVISTA</v>
          </cell>
        </row>
        <row r="431">
          <cell r="F431" t="str">
            <v>23090</v>
          </cell>
          <cell r="G431" t="str">
            <v>23</v>
          </cell>
          <cell r="H431" t="str">
            <v>090</v>
          </cell>
          <cell r="I431" t="str">
            <v>CANALETE</v>
          </cell>
        </row>
        <row r="432">
          <cell r="F432" t="str">
            <v>23162</v>
          </cell>
          <cell r="G432" t="str">
            <v>23</v>
          </cell>
          <cell r="H432" t="str">
            <v>162</v>
          </cell>
          <cell r="I432" t="str">
            <v>CERETE</v>
          </cell>
        </row>
        <row r="433">
          <cell r="F433" t="str">
            <v>23168</v>
          </cell>
          <cell r="G433" t="str">
            <v>23</v>
          </cell>
          <cell r="H433" t="str">
            <v>168</v>
          </cell>
          <cell r="I433" t="str">
            <v>CHIMA</v>
          </cell>
        </row>
        <row r="434">
          <cell r="F434" t="str">
            <v>23182</v>
          </cell>
          <cell r="G434" t="str">
            <v>23</v>
          </cell>
          <cell r="H434" t="str">
            <v>182</v>
          </cell>
          <cell r="I434" t="str">
            <v>CHINU</v>
          </cell>
        </row>
        <row r="435">
          <cell r="F435" t="str">
            <v>23189</v>
          </cell>
          <cell r="G435" t="str">
            <v>23</v>
          </cell>
          <cell r="H435" t="str">
            <v>189</v>
          </cell>
          <cell r="I435" t="str">
            <v>CIENAGA DE ORO</v>
          </cell>
        </row>
        <row r="436">
          <cell r="F436" t="str">
            <v>23300</v>
          </cell>
          <cell r="G436" t="str">
            <v>23</v>
          </cell>
          <cell r="H436" t="str">
            <v>300</v>
          </cell>
          <cell r="I436" t="str">
            <v>COTORRA</v>
          </cell>
        </row>
        <row r="437">
          <cell r="F437" t="str">
            <v>23350</v>
          </cell>
          <cell r="G437" t="str">
            <v>23</v>
          </cell>
          <cell r="H437" t="str">
            <v>350</v>
          </cell>
          <cell r="I437" t="str">
            <v>LA APARTADA</v>
          </cell>
        </row>
        <row r="438">
          <cell r="F438" t="str">
            <v>23417</v>
          </cell>
          <cell r="G438" t="str">
            <v>23</v>
          </cell>
          <cell r="H438" t="str">
            <v>417</v>
          </cell>
          <cell r="I438" t="str">
            <v>LORICA</v>
          </cell>
        </row>
        <row r="439">
          <cell r="F439" t="str">
            <v>23419</v>
          </cell>
          <cell r="G439" t="str">
            <v>23</v>
          </cell>
          <cell r="H439" t="str">
            <v>419</v>
          </cell>
          <cell r="I439" t="str">
            <v>LOS CORDOBAS</v>
          </cell>
        </row>
        <row r="440">
          <cell r="F440" t="str">
            <v>23464</v>
          </cell>
          <cell r="G440" t="str">
            <v>23</v>
          </cell>
          <cell r="H440" t="str">
            <v>464</v>
          </cell>
          <cell r="I440" t="str">
            <v>MOMIL</v>
          </cell>
        </row>
        <row r="441">
          <cell r="F441" t="str">
            <v>23466</v>
          </cell>
          <cell r="G441" t="str">
            <v>23</v>
          </cell>
          <cell r="H441" t="str">
            <v>466</v>
          </cell>
          <cell r="I441" t="str">
            <v>MONTELIBANO</v>
          </cell>
        </row>
        <row r="442">
          <cell r="F442" t="str">
            <v>23500</v>
          </cell>
          <cell r="G442" t="str">
            <v>23</v>
          </cell>
          <cell r="H442" t="str">
            <v>500</v>
          </cell>
          <cell r="I442" t="str">
            <v>MOÑITOS</v>
          </cell>
        </row>
        <row r="443">
          <cell r="F443" t="str">
            <v>23555</v>
          </cell>
          <cell r="G443" t="str">
            <v>23</v>
          </cell>
          <cell r="H443" t="str">
            <v>555</v>
          </cell>
          <cell r="I443" t="str">
            <v>PLANETA RICA</v>
          </cell>
        </row>
        <row r="444">
          <cell r="F444" t="str">
            <v>23570</v>
          </cell>
          <cell r="G444" t="str">
            <v>23</v>
          </cell>
          <cell r="H444" t="str">
            <v>570</v>
          </cell>
          <cell r="I444" t="str">
            <v>PUEBLO NUEVO</v>
          </cell>
        </row>
        <row r="445">
          <cell r="F445" t="str">
            <v>23574</v>
          </cell>
          <cell r="G445" t="str">
            <v>23</v>
          </cell>
          <cell r="H445" t="str">
            <v>574</v>
          </cell>
          <cell r="I445" t="str">
            <v>PUERTO ESCONDIDO</v>
          </cell>
        </row>
        <row r="446">
          <cell r="F446" t="str">
            <v>23580</v>
          </cell>
          <cell r="G446" t="str">
            <v>23</v>
          </cell>
          <cell r="H446" t="str">
            <v>580</v>
          </cell>
          <cell r="I446" t="str">
            <v>PUERTO LIBERTADOR</v>
          </cell>
        </row>
        <row r="447">
          <cell r="F447" t="str">
            <v>23586</v>
          </cell>
          <cell r="G447" t="str">
            <v>23</v>
          </cell>
          <cell r="H447" t="str">
            <v>586</v>
          </cell>
          <cell r="I447" t="str">
            <v>PURISIMA</v>
          </cell>
        </row>
        <row r="448">
          <cell r="F448" t="str">
            <v>23660</v>
          </cell>
          <cell r="G448" t="str">
            <v>23</v>
          </cell>
          <cell r="H448" t="str">
            <v>660</v>
          </cell>
          <cell r="I448" t="str">
            <v>SAHAGUN</v>
          </cell>
        </row>
        <row r="449">
          <cell r="F449" t="str">
            <v>23670</v>
          </cell>
          <cell r="G449" t="str">
            <v>23</v>
          </cell>
          <cell r="H449" t="str">
            <v>670</v>
          </cell>
          <cell r="I449" t="str">
            <v>SAN ANDRES DE SOTAVENTO</v>
          </cell>
        </row>
        <row r="450">
          <cell r="F450" t="str">
            <v>23672</v>
          </cell>
          <cell r="G450" t="str">
            <v>23</v>
          </cell>
          <cell r="H450" t="str">
            <v>672</v>
          </cell>
          <cell r="I450" t="str">
            <v>SAN ANTERO</v>
          </cell>
        </row>
        <row r="451">
          <cell r="F451" t="str">
            <v>23675</v>
          </cell>
          <cell r="G451" t="str">
            <v>23</v>
          </cell>
          <cell r="H451" t="str">
            <v>675</v>
          </cell>
          <cell r="I451" t="str">
            <v>SAN BERNARDO DEL VIENTO</v>
          </cell>
        </row>
        <row r="452">
          <cell r="F452" t="str">
            <v>23678</v>
          </cell>
          <cell r="G452" t="str">
            <v>23</v>
          </cell>
          <cell r="H452" t="str">
            <v>678</v>
          </cell>
          <cell r="I452" t="str">
            <v>SAN CARLOS</v>
          </cell>
        </row>
        <row r="453">
          <cell r="F453" t="str">
            <v>23686</v>
          </cell>
          <cell r="G453" t="str">
            <v>23</v>
          </cell>
          <cell r="H453" t="str">
            <v>686</v>
          </cell>
          <cell r="I453" t="str">
            <v>SAN PELAYO</v>
          </cell>
        </row>
        <row r="454">
          <cell r="F454" t="str">
            <v>23807</v>
          </cell>
          <cell r="G454" t="str">
            <v>23</v>
          </cell>
          <cell r="H454" t="str">
            <v>807</v>
          </cell>
          <cell r="I454" t="str">
            <v>TIERRALTA</v>
          </cell>
        </row>
        <row r="455">
          <cell r="F455" t="str">
            <v>23855</v>
          </cell>
          <cell r="G455" t="str">
            <v>23</v>
          </cell>
          <cell r="H455" t="str">
            <v>855</v>
          </cell>
          <cell r="I455" t="str">
            <v>VALENCIA</v>
          </cell>
        </row>
        <row r="456">
          <cell r="F456" t="str">
            <v>25001</v>
          </cell>
          <cell r="G456" t="str">
            <v>25</v>
          </cell>
          <cell r="H456" t="str">
            <v>001</v>
          </cell>
          <cell r="I456" t="str">
            <v>AGUA DE DIOS</v>
          </cell>
        </row>
        <row r="457">
          <cell r="F457" t="str">
            <v>25019</v>
          </cell>
          <cell r="G457" t="str">
            <v>25</v>
          </cell>
          <cell r="H457" t="str">
            <v>019</v>
          </cell>
          <cell r="I457" t="str">
            <v>ALBAN</v>
          </cell>
        </row>
        <row r="458">
          <cell r="F458" t="str">
            <v>25035</v>
          </cell>
          <cell r="G458" t="str">
            <v>25</v>
          </cell>
          <cell r="H458" t="str">
            <v>035</v>
          </cell>
          <cell r="I458" t="str">
            <v>ANAPOIMA</v>
          </cell>
        </row>
        <row r="459">
          <cell r="F459" t="str">
            <v>25040</v>
          </cell>
          <cell r="G459" t="str">
            <v>25</v>
          </cell>
          <cell r="H459" t="str">
            <v>040</v>
          </cell>
          <cell r="I459" t="str">
            <v>ANOLAIMA</v>
          </cell>
        </row>
        <row r="460">
          <cell r="F460" t="str">
            <v>25053</v>
          </cell>
          <cell r="G460" t="str">
            <v>25</v>
          </cell>
          <cell r="H460" t="str">
            <v>053</v>
          </cell>
          <cell r="I460" t="str">
            <v>ARBELAEZ</v>
          </cell>
        </row>
        <row r="461">
          <cell r="F461" t="str">
            <v>25086</v>
          </cell>
          <cell r="G461" t="str">
            <v>25</v>
          </cell>
          <cell r="H461" t="str">
            <v>086</v>
          </cell>
          <cell r="I461" t="str">
            <v>BELTRAN</v>
          </cell>
        </row>
        <row r="462">
          <cell r="F462" t="str">
            <v>25095</v>
          </cell>
          <cell r="G462" t="str">
            <v>25</v>
          </cell>
          <cell r="H462" t="str">
            <v>095</v>
          </cell>
          <cell r="I462" t="str">
            <v>BITUIMA</v>
          </cell>
        </row>
        <row r="463">
          <cell r="F463" t="str">
            <v>25099</v>
          </cell>
          <cell r="G463" t="str">
            <v>25</v>
          </cell>
          <cell r="H463" t="str">
            <v>099</v>
          </cell>
          <cell r="I463" t="str">
            <v>BOJACA</v>
          </cell>
        </row>
        <row r="464">
          <cell r="F464" t="str">
            <v>25120</v>
          </cell>
          <cell r="G464" t="str">
            <v>25</v>
          </cell>
          <cell r="H464" t="str">
            <v>120</v>
          </cell>
          <cell r="I464" t="str">
            <v>CABRERA</v>
          </cell>
        </row>
        <row r="465">
          <cell r="F465" t="str">
            <v>25123</v>
          </cell>
          <cell r="G465" t="str">
            <v>25</v>
          </cell>
          <cell r="H465" t="str">
            <v>123</v>
          </cell>
          <cell r="I465" t="str">
            <v>CACHIPAY</v>
          </cell>
        </row>
        <row r="466">
          <cell r="F466" t="str">
            <v>25126</v>
          </cell>
          <cell r="G466" t="str">
            <v>25</v>
          </cell>
          <cell r="H466" t="str">
            <v>126</v>
          </cell>
          <cell r="I466" t="str">
            <v>CAJICA</v>
          </cell>
        </row>
        <row r="467">
          <cell r="F467" t="str">
            <v>25148</v>
          </cell>
          <cell r="G467" t="str">
            <v>25</v>
          </cell>
          <cell r="H467" t="str">
            <v>148</v>
          </cell>
          <cell r="I467" t="str">
            <v>CAPARRAPI</v>
          </cell>
        </row>
        <row r="468">
          <cell r="F468" t="str">
            <v>25151</v>
          </cell>
          <cell r="G468" t="str">
            <v>25</v>
          </cell>
          <cell r="H468" t="str">
            <v>151</v>
          </cell>
          <cell r="I468" t="str">
            <v>CAQUEZA</v>
          </cell>
        </row>
        <row r="469">
          <cell r="F469" t="str">
            <v>25154</v>
          </cell>
          <cell r="G469" t="str">
            <v>25</v>
          </cell>
          <cell r="H469" t="str">
            <v>154</v>
          </cell>
          <cell r="I469" t="str">
            <v>CARMEN DE CARUPA</v>
          </cell>
        </row>
        <row r="470">
          <cell r="F470" t="str">
            <v>25168</v>
          </cell>
          <cell r="G470" t="str">
            <v>25</v>
          </cell>
          <cell r="H470" t="str">
            <v>168</v>
          </cell>
          <cell r="I470" t="str">
            <v>CHAGUANI</v>
          </cell>
        </row>
        <row r="471">
          <cell r="F471" t="str">
            <v>25175</v>
          </cell>
          <cell r="G471" t="str">
            <v>25</v>
          </cell>
          <cell r="H471" t="str">
            <v>175</v>
          </cell>
          <cell r="I471" t="str">
            <v>CHIA</v>
          </cell>
        </row>
        <row r="472">
          <cell r="F472" t="str">
            <v>25178</v>
          </cell>
          <cell r="G472" t="str">
            <v>25</v>
          </cell>
          <cell r="H472" t="str">
            <v>178</v>
          </cell>
          <cell r="I472" t="str">
            <v>CHIPAQUE</v>
          </cell>
        </row>
        <row r="473">
          <cell r="F473" t="str">
            <v>25181</v>
          </cell>
          <cell r="G473" t="str">
            <v>25</v>
          </cell>
          <cell r="H473" t="str">
            <v>181</v>
          </cell>
          <cell r="I473" t="str">
            <v>CHOACHI</v>
          </cell>
        </row>
        <row r="474">
          <cell r="F474" t="str">
            <v>25183</v>
          </cell>
          <cell r="G474" t="str">
            <v>25</v>
          </cell>
          <cell r="H474" t="str">
            <v>183</v>
          </cell>
          <cell r="I474" t="str">
            <v>CHOCONTA</v>
          </cell>
        </row>
        <row r="475">
          <cell r="F475" t="str">
            <v>25200</v>
          </cell>
          <cell r="G475" t="str">
            <v>25</v>
          </cell>
          <cell r="H475" t="str">
            <v>200</v>
          </cell>
          <cell r="I475" t="str">
            <v>COGUA</v>
          </cell>
        </row>
        <row r="476">
          <cell r="F476" t="str">
            <v>25214</v>
          </cell>
          <cell r="G476" t="str">
            <v>25</v>
          </cell>
          <cell r="H476" t="str">
            <v>214</v>
          </cell>
          <cell r="I476" t="str">
            <v>COTA</v>
          </cell>
        </row>
        <row r="477">
          <cell r="F477" t="str">
            <v>25224</v>
          </cell>
          <cell r="G477" t="str">
            <v>25</v>
          </cell>
          <cell r="H477" t="str">
            <v>224</v>
          </cell>
          <cell r="I477" t="str">
            <v>CUCUNUBA</v>
          </cell>
        </row>
        <row r="478">
          <cell r="F478" t="str">
            <v>25245</v>
          </cell>
          <cell r="G478" t="str">
            <v>25</v>
          </cell>
          <cell r="H478" t="str">
            <v>245</v>
          </cell>
          <cell r="I478" t="str">
            <v>EL COLEGIO</v>
          </cell>
        </row>
        <row r="479">
          <cell r="F479" t="str">
            <v>25258</v>
          </cell>
          <cell r="G479" t="str">
            <v>25</v>
          </cell>
          <cell r="H479" t="str">
            <v>258</v>
          </cell>
          <cell r="I479" t="str">
            <v>EL PEÑON</v>
          </cell>
        </row>
        <row r="480">
          <cell r="F480" t="str">
            <v>25260</v>
          </cell>
          <cell r="G480" t="str">
            <v>25</v>
          </cell>
          <cell r="H480" t="str">
            <v>260</v>
          </cell>
          <cell r="I480" t="str">
            <v>EL ROSAL</v>
          </cell>
        </row>
        <row r="481">
          <cell r="F481" t="str">
            <v>25269</v>
          </cell>
          <cell r="G481" t="str">
            <v>25</v>
          </cell>
          <cell r="H481" t="str">
            <v>269</v>
          </cell>
          <cell r="I481" t="str">
            <v>FACATATIVA</v>
          </cell>
        </row>
        <row r="482">
          <cell r="F482" t="str">
            <v>25279</v>
          </cell>
          <cell r="G482" t="str">
            <v>25</v>
          </cell>
          <cell r="H482" t="str">
            <v>279</v>
          </cell>
          <cell r="I482" t="str">
            <v>FOMEQUE</v>
          </cell>
        </row>
        <row r="483">
          <cell r="F483" t="str">
            <v>25281</v>
          </cell>
          <cell r="G483" t="str">
            <v>25</v>
          </cell>
          <cell r="H483" t="str">
            <v>281</v>
          </cell>
          <cell r="I483" t="str">
            <v>FOSCA</v>
          </cell>
        </row>
        <row r="484">
          <cell r="F484" t="str">
            <v>25286</v>
          </cell>
          <cell r="G484" t="str">
            <v>25</v>
          </cell>
          <cell r="H484" t="str">
            <v>286</v>
          </cell>
          <cell r="I484" t="str">
            <v>FUNZA</v>
          </cell>
        </row>
        <row r="485">
          <cell r="F485" t="str">
            <v>25288</v>
          </cell>
          <cell r="G485" t="str">
            <v>25</v>
          </cell>
          <cell r="H485" t="str">
            <v>288</v>
          </cell>
          <cell r="I485" t="str">
            <v>FUQUENE</v>
          </cell>
        </row>
        <row r="486">
          <cell r="F486" t="str">
            <v>25290</v>
          </cell>
          <cell r="G486" t="str">
            <v>25</v>
          </cell>
          <cell r="H486" t="str">
            <v>290</v>
          </cell>
          <cell r="I486" t="str">
            <v>FUSAGASUGA</v>
          </cell>
        </row>
        <row r="487">
          <cell r="F487" t="str">
            <v>25293</v>
          </cell>
          <cell r="G487" t="str">
            <v>25</v>
          </cell>
          <cell r="H487" t="str">
            <v>293</v>
          </cell>
          <cell r="I487" t="str">
            <v>GACHALA</v>
          </cell>
        </row>
        <row r="488">
          <cell r="F488" t="str">
            <v>25295</v>
          </cell>
          <cell r="G488" t="str">
            <v>25</v>
          </cell>
          <cell r="H488" t="str">
            <v>295</v>
          </cell>
          <cell r="I488" t="str">
            <v>GACHANCIPA</v>
          </cell>
        </row>
        <row r="489">
          <cell r="F489" t="str">
            <v>25297</v>
          </cell>
          <cell r="G489" t="str">
            <v>25</v>
          </cell>
          <cell r="H489" t="str">
            <v>297</v>
          </cell>
          <cell r="I489" t="str">
            <v>GACHETA</v>
          </cell>
        </row>
        <row r="490">
          <cell r="F490" t="str">
            <v>25299</v>
          </cell>
          <cell r="G490" t="str">
            <v>25</v>
          </cell>
          <cell r="H490" t="str">
            <v>299</v>
          </cell>
          <cell r="I490" t="str">
            <v>GAMA</v>
          </cell>
        </row>
        <row r="491">
          <cell r="F491" t="str">
            <v>25307</v>
          </cell>
          <cell r="G491" t="str">
            <v>25</v>
          </cell>
          <cell r="H491" t="str">
            <v>307</v>
          </cell>
          <cell r="I491" t="str">
            <v>GIRARDOT</v>
          </cell>
        </row>
        <row r="492">
          <cell r="F492" t="str">
            <v>25312</v>
          </cell>
          <cell r="G492" t="str">
            <v>25</v>
          </cell>
          <cell r="H492" t="str">
            <v>312</v>
          </cell>
          <cell r="I492" t="str">
            <v>GRANADA</v>
          </cell>
        </row>
        <row r="493">
          <cell r="F493" t="str">
            <v>25317</v>
          </cell>
          <cell r="G493" t="str">
            <v>25</v>
          </cell>
          <cell r="H493" t="str">
            <v>317</v>
          </cell>
          <cell r="I493" t="str">
            <v>GUACHETA</v>
          </cell>
        </row>
        <row r="494">
          <cell r="F494" t="str">
            <v>25320</v>
          </cell>
          <cell r="G494" t="str">
            <v>25</v>
          </cell>
          <cell r="H494" t="str">
            <v>320</v>
          </cell>
          <cell r="I494" t="str">
            <v>GUADUAS</v>
          </cell>
        </row>
        <row r="495">
          <cell r="F495" t="str">
            <v>25322</v>
          </cell>
          <cell r="G495" t="str">
            <v>25</v>
          </cell>
          <cell r="H495" t="str">
            <v>322</v>
          </cell>
          <cell r="I495" t="str">
            <v>GUASCA</v>
          </cell>
        </row>
        <row r="496">
          <cell r="F496" t="str">
            <v>25324</v>
          </cell>
          <cell r="G496" t="str">
            <v>25</v>
          </cell>
          <cell r="H496" t="str">
            <v>324</v>
          </cell>
          <cell r="I496" t="str">
            <v>GUATAQUI</v>
          </cell>
        </row>
        <row r="497">
          <cell r="F497" t="str">
            <v>25326</v>
          </cell>
          <cell r="G497" t="str">
            <v>25</v>
          </cell>
          <cell r="H497" t="str">
            <v>326</v>
          </cell>
          <cell r="I497" t="str">
            <v>GUATAVITA</v>
          </cell>
        </row>
        <row r="498">
          <cell r="F498" t="str">
            <v>25328</v>
          </cell>
          <cell r="G498" t="str">
            <v>25</v>
          </cell>
          <cell r="H498" t="str">
            <v>328</v>
          </cell>
          <cell r="I498" t="str">
            <v>GUAYABAL DE SIQUIMA</v>
          </cell>
        </row>
        <row r="499">
          <cell r="F499" t="str">
            <v>25335</v>
          </cell>
          <cell r="G499" t="str">
            <v>25</v>
          </cell>
          <cell r="H499" t="str">
            <v>335</v>
          </cell>
          <cell r="I499" t="str">
            <v>GUAYABETAL</v>
          </cell>
        </row>
        <row r="500">
          <cell r="F500" t="str">
            <v>25339</v>
          </cell>
          <cell r="G500" t="str">
            <v>25</v>
          </cell>
          <cell r="H500" t="str">
            <v>339</v>
          </cell>
          <cell r="I500" t="str">
            <v>GUTIERREZ</v>
          </cell>
        </row>
        <row r="501">
          <cell r="F501" t="str">
            <v>25368</v>
          </cell>
          <cell r="G501" t="str">
            <v>25</v>
          </cell>
          <cell r="H501" t="str">
            <v>368</v>
          </cell>
          <cell r="I501" t="str">
            <v>JERUSALEN</v>
          </cell>
        </row>
        <row r="502">
          <cell r="F502" t="str">
            <v>25372</v>
          </cell>
          <cell r="G502" t="str">
            <v>25</v>
          </cell>
          <cell r="H502" t="str">
            <v>372</v>
          </cell>
          <cell r="I502" t="str">
            <v>JUNIN</v>
          </cell>
        </row>
        <row r="503">
          <cell r="F503" t="str">
            <v>25377</v>
          </cell>
          <cell r="G503" t="str">
            <v>25</v>
          </cell>
          <cell r="H503" t="str">
            <v>377</v>
          </cell>
          <cell r="I503" t="str">
            <v>LA CALERA</v>
          </cell>
        </row>
        <row r="504">
          <cell r="F504" t="str">
            <v>25386</v>
          </cell>
          <cell r="G504" t="str">
            <v>25</v>
          </cell>
          <cell r="H504" t="str">
            <v>386</v>
          </cell>
          <cell r="I504" t="str">
            <v>LA MESA</v>
          </cell>
        </row>
        <row r="505">
          <cell r="F505" t="str">
            <v>25394</v>
          </cell>
          <cell r="G505" t="str">
            <v>25</v>
          </cell>
          <cell r="H505" t="str">
            <v>394</v>
          </cell>
          <cell r="I505" t="str">
            <v>LA PALMA</v>
          </cell>
        </row>
        <row r="506">
          <cell r="F506" t="str">
            <v>25398</v>
          </cell>
          <cell r="G506" t="str">
            <v>25</v>
          </cell>
          <cell r="H506" t="str">
            <v>398</v>
          </cell>
          <cell r="I506" t="str">
            <v>LA PEÑA</v>
          </cell>
        </row>
        <row r="507">
          <cell r="F507" t="str">
            <v>25402</v>
          </cell>
          <cell r="G507" t="str">
            <v>25</v>
          </cell>
          <cell r="H507" t="str">
            <v>402</v>
          </cell>
          <cell r="I507" t="str">
            <v>LA VEGA</v>
          </cell>
        </row>
        <row r="508">
          <cell r="F508" t="str">
            <v>25407</v>
          </cell>
          <cell r="G508" t="str">
            <v>25</v>
          </cell>
          <cell r="H508" t="str">
            <v>407</v>
          </cell>
          <cell r="I508" t="str">
            <v>LENGUAZAQUE</v>
          </cell>
        </row>
        <row r="509">
          <cell r="F509" t="str">
            <v>25426</v>
          </cell>
          <cell r="G509" t="str">
            <v>25</v>
          </cell>
          <cell r="H509" t="str">
            <v>426</v>
          </cell>
          <cell r="I509" t="str">
            <v>MACHETA</v>
          </cell>
        </row>
        <row r="510">
          <cell r="F510" t="str">
            <v>25430</v>
          </cell>
          <cell r="G510" t="str">
            <v>25</v>
          </cell>
          <cell r="H510" t="str">
            <v>430</v>
          </cell>
          <cell r="I510" t="str">
            <v>MADRID</v>
          </cell>
        </row>
        <row r="511">
          <cell r="F511" t="str">
            <v>25436</v>
          </cell>
          <cell r="G511" t="str">
            <v>25</v>
          </cell>
          <cell r="H511" t="str">
            <v>436</v>
          </cell>
          <cell r="I511" t="str">
            <v>MANTA</v>
          </cell>
        </row>
        <row r="512">
          <cell r="F512" t="str">
            <v>25438</v>
          </cell>
          <cell r="G512" t="str">
            <v>25</v>
          </cell>
          <cell r="H512" t="str">
            <v>438</v>
          </cell>
          <cell r="I512" t="str">
            <v>MEDINA</v>
          </cell>
        </row>
        <row r="513">
          <cell r="F513" t="str">
            <v>25473</v>
          </cell>
          <cell r="G513" t="str">
            <v>25</v>
          </cell>
          <cell r="H513" t="str">
            <v>473</v>
          </cell>
          <cell r="I513" t="str">
            <v>MOSQUERA</v>
          </cell>
        </row>
        <row r="514">
          <cell r="F514" t="str">
            <v>25483</v>
          </cell>
          <cell r="G514" t="str">
            <v>25</v>
          </cell>
          <cell r="H514" t="str">
            <v>483</v>
          </cell>
          <cell r="I514" t="str">
            <v>NARIÑO</v>
          </cell>
        </row>
        <row r="515">
          <cell r="F515" t="str">
            <v>25486</v>
          </cell>
          <cell r="G515" t="str">
            <v>25</v>
          </cell>
          <cell r="H515" t="str">
            <v>486</v>
          </cell>
          <cell r="I515" t="str">
            <v>NEMOCON</v>
          </cell>
        </row>
        <row r="516">
          <cell r="F516" t="str">
            <v>25488</v>
          </cell>
          <cell r="G516" t="str">
            <v>25</v>
          </cell>
          <cell r="H516" t="str">
            <v>488</v>
          </cell>
          <cell r="I516" t="str">
            <v>NILO</v>
          </cell>
        </row>
        <row r="517">
          <cell r="F517" t="str">
            <v>25489</v>
          </cell>
          <cell r="G517" t="str">
            <v>25</v>
          </cell>
          <cell r="H517" t="str">
            <v>489</v>
          </cell>
          <cell r="I517" t="str">
            <v>NIMAIMA</v>
          </cell>
        </row>
        <row r="518">
          <cell r="F518" t="str">
            <v>25491</v>
          </cell>
          <cell r="G518" t="str">
            <v>25</v>
          </cell>
          <cell r="H518" t="str">
            <v>491</v>
          </cell>
          <cell r="I518" t="str">
            <v>NOCAIMA</v>
          </cell>
        </row>
        <row r="519">
          <cell r="F519" t="str">
            <v>25506</v>
          </cell>
          <cell r="G519" t="str">
            <v>25</v>
          </cell>
          <cell r="H519" t="str">
            <v>506</v>
          </cell>
          <cell r="I519" t="str">
            <v>VENECIA</v>
          </cell>
        </row>
        <row r="520">
          <cell r="F520" t="str">
            <v>25513</v>
          </cell>
          <cell r="G520" t="str">
            <v>25</v>
          </cell>
          <cell r="H520" t="str">
            <v>513</v>
          </cell>
          <cell r="I520" t="str">
            <v>PACHO</v>
          </cell>
        </row>
        <row r="521">
          <cell r="F521" t="str">
            <v>25518</v>
          </cell>
          <cell r="G521" t="str">
            <v>25</v>
          </cell>
          <cell r="H521" t="str">
            <v>518</v>
          </cell>
          <cell r="I521" t="str">
            <v>PAIME</v>
          </cell>
        </row>
        <row r="522">
          <cell r="F522" t="str">
            <v>25524</v>
          </cell>
          <cell r="G522" t="str">
            <v>25</v>
          </cell>
          <cell r="H522" t="str">
            <v>524</v>
          </cell>
          <cell r="I522" t="str">
            <v>PANDI</v>
          </cell>
        </row>
        <row r="523">
          <cell r="F523" t="str">
            <v>25530</v>
          </cell>
          <cell r="G523" t="str">
            <v>25</v>
          </cell>
          <cell r="H523" t="str">
            <v>530</v>
          </cell>
          <cell r="I523" t="str">
            <v>PARATEBUENO</v>
          </cell>
        </row>
        <row r="524">
          <cell r="F524" t="str">
            <v>25535</v>
          </cell>
          <cell r="G524" t="str">
            <v>25</v>
          </cell>
          <cell r="H524" t="str">
            <v>535</v>
          </cell>
          <cell r="I524" t="str">
            <v>PASCA</v>
          </cell>
        </row>
        <row r="525">
          <cell r="F525" t="str">
            <v>25572</v>
          </cell>
          <cell r="G525" t="str">
            <v>25</v>
          </cell>
          <cell r="H525" t="str">
            <v>572</v>
          </cell>
          <cell r="I525" t="str">
            <v>PUERTO SALGAR</v>
          </cell>
        </row>
        <row r="526">
          <cell r="F526" t="str">
            <v>25580</v>
          </cell>
          <cell r="G526" t="str">
            <v>25</v>
          </cell>
          <cell r="H526" t="str">
            <v>580</v>
          </cell>
          <cell r="I526" t="str">
            <v>PULI</v>
          </cell>
        </row>
        <row r="527">
          <cell r="F527" t="str">
            <v>25592</v>
          </cell>
          <cell r="G527" t="str">
            <v>25</v>
          </cell>
          <cell r="H527" t="str">
            <v>592</v>
          </cell>
          <cell r="I527" t="str">
            <v>QUEBRADANEGRA</v>
          </cell>
        </row>
        <row r="528">
          <cell r="F528" t="str">
            <v>25594</v>
          </cell>
          <cell r="G528" t="str">
            <v>25</v>
          </cell>
          <cell r="H528" t="str">
            <v>594</v>
          </cell>
          <cell r="I528" t="str">
            <v>QUETAME</v>
          </cell>
        </row>
        <row r="529">
          <cell r="F529" t="str">
            <v>25596</v>
          </cell>
          <cell r="G529" t="str">
            <v>25</v>
          </cell>
          <cell r="H529" t="str">
            <v>596</v>
          </cell>
          <cell r="I529" t="str">
            <v>QUIPILE</v>
          </cell>
        </row>
        <row r="530">
          <cell r="F530" t="str">
            <v>25599</v>
          </cell>
          <cell r="G530" t="str">
            <v>25</v>
          </cell>
          <cell r="H530" t="str">
            <v>599</v>
          </cell>
          <cell r="I530" t="str">
            <v>APULO</v>
          </cell>
        </row>
        <row r="531">
          <cell r="F531" t="str">
            <v>25612</v>
          </cell>
          <cell r="G531" t="str">
            <v>25</v>
          </cell>
          <cell r="H531" t="str">
            <v>612</v>
          </cell>
          <cell r="I531" t="str">
            <v>RICAURTE</v>
          </cell>
        </row>
        <row r="532">
          <cell r="F532" t="str">
            <v>25645</v>
          </cell>
          <cell r="G532" t="str">
            <v>25</v>
          </cell>
          <cell r="H532" t="str">
            <v>645</v>
          </cell>
          <cell r="I532" t="str">
            <v>SAN ANTONIO DE TEQUENDAMA</v>
          </cell>
        </row>
        <row r="533">
          <cell r="F533" t="str">
            <v>25649</v>
          </cell>
          <cell r="G533" t="str">
            <v>25</v>
          </cell>
          <cell r="H533" t="str">
            <v>649</v>
          </cell>
          <cell r="I533" t="str">
            <v>SAN BERNARDO</v>
          </cell>
        </row>
        <row r="534">
          <cell r="F534" t="str">
            <v>25653</v>
          </cell>
          <cell r="G534" t="str">
            <v>25</v>
          </cell>
          <cell r="H534" t="str">
            <v>653</v>
          </cell>
          <cell r="I534" t="str">
            <v>SAN CAYETANO</v>
          </cell>
        </row>
        <row r="535">
          <cell r="F535" t="str">
            <v>25658</v>
          </cell>
          <cell r="G535" t="str">
            <v>25</v>
          </cell>
          <cell r="H535" t="str">
            <v>658</v>
          </cell>
          <cell r="I535" t="str">
            <v>SAN FRANCISCO</v>
          </cell>
        </row>
        <row r="536">
          <cell r="F536" t="str">
            <v>25662</v>
          </cell>
          <cell r="G536" t="str">
            <v>25</v>
          </cell>
          <cell r="H536" t="str">
            <v>662</v>
          </cell>
          <cell r="I536" t="str">
            <v>SAN JUAN DE RIOSECO</v>
          </cell>
        </row>
        <row r="537">
          <cell r="F537" t="str">
            <v>25718</v>
          </cell>
          <cell r="G537" t="str">
            <v>25</v>
          </cell>
          <cell r="H537" t="str">
            <v>718</v>
          </cell>
          <cell r="I537" t="str">
            <v>SASAIMA</v>
          </cell>
        </row>
        <row r="538">
          <cell r="F538" t="str">
            <v>25736</v>
          </cell>
          <cell r="G538" t="str">
            <v>25</v>
          </cell>
          <cell r="H538" t="str">
            <v>736</v>
          </cell>
          <cell r="I538" t="str">
            <v>SESQUILE</v>
          </cell>
        </row>
        <row r="539">
          <cell r="F539" t="str">
            <v>25740</v>
          </cell>
          <cell r="G539" t="str">
            <v>25</v>
          </cell>
          <cell r="H539" t="str">
            <v>740</v>
          </cell>
          <cell r="I539" t="str">
            <v>SIBATE</v>
          </cell>
        </row>
        <row r="540">
          <cell r="F540" t="str">
            <v>25743</v>
          </cell>
          <cell r="G540" t="str">
            <v>25</v>
          </cell>
          <cell r="H540" t="str">
            <v>743</v>
          </cell>
          <cell r="I540" t="str">
            <v>SILVANIA</v>
          </cell>
        </row>
        <row r="541">
          <cell r="F541" t="str">
            <v>25745</v>
          </cell>
          <cell r="G541" t="str">
            <v>25</v>
          </cell>
          <cell r="H541" t="str">
            <v>745</v>
          </cell>
          <cell r="I541" t="str">
            <v>SIMIJACA</v>
          </cell>
        </row>
        <row r="542">
          <cell r="F542" t="str">
            <v>25754</v>
          </cell>
          <cell r="G542" t="str">
            <v>25</v>
          </cell>
          <cell r="H542" t="str">
            <v>754</v>
          </cell>
          <cell r="I542" t="str">
            <v>SOACHA</v>
          </cell>
        </row>
        <row r="543">
          <cell r="F543" t="str">
            <v>25758</v>
          </cell>
          <cell r="G543" t="str">
            <v>25</v>
          </cell>
          <cell r="H543" t="str">
            <v>758</v>
          </cell>
          <cell r="I543" t="str">
            <v>SOPO</v>
          </cell>
        </row>
        <row r="544">
          <cell r="F544" t="str">
            <v>25769</v>
          </cell>
          <cell r="G544" t="str">
            <v>25</v>
          </cell>
          <cell r="H544" t="str">
            <v>769</v>
          </cell>
          <cell r="I544" t="str">
            <v>SUBACHOQUE</v>
          </cell>
        </row>
        <row r="545">
          <cell r="F545" t="str">
            <v>25772</v>
          </cell>
          <cell r="G545" t="str">
            <v>25</v>
          </cell>
          <cell r="H545" t="str">
            <v>772</v>
          </cell>
          <cell r="I545" t="str">
            <v>SUESCA</v>
          </cell>
        </row>
        <row r="546">
          <cell r="F546" t="str">
            <v>25777</v>
          </cell>
          <cell r="G546" t="str">
            <v>25</v>
          </cell>
          <cell r="H546" t="str">
            <v>777</v>
          </cell>
          <cell r="I546" t="str">
            <v>SUPATA</v>
          </cell>
        </row>
        <row r="547">
          <cell r="F547" t="str">
            <v>25779</v>
          </cell>
          <cell r="G547" t="str">
            <v>25</v>
          </cell>
          <cell r="H547" t="str">
            <v>779</v>
          </cell>
          <cell r="I547" t="str">
            <v>SUSA</v>
          </cell>
        </row>
        <row r="548">
          <cell r="F548" t="str">
            <v>25781</v>
          </cell>
          <cell r="G548" t="str">
            <v>25</v>
          </cell>
          <cell r="H548" t="str">
            <v>781</v>
          </cell>
          <cell r="I548" t="str">
            <v>SUTATAUSA</v>
          </cell>
        </row>
        <row r="549">
          <cell r="F549" t="str">
            <v>25785</v>
          </cell>
          <cell r="G549" t="str">
            <v>25</v>
          </cell>
          <cell r="H549" t="str">
            <v>785</v>
          </cell>
          <cell r="I549" t="str">
            <v>TABIO</v>
          </cell>
        </row>
        <row r="550">
          <cell r="F550" t="str">
            <v>25793</v>
          </cell>
          <cell r="G550" t="str">
            <v>25</v>
          </cell>
          <cell r="H550" t="str">
            <v>793</v>
          </cell>
          <cell r="I550" t="str">
            <v>TAUSA</v>
          </cell>
        </row>
        <row r="551">
          <cell r="F551" t="str">
            <v>25797</v>
          </cell>
          <cell r="G551" t="str">
            <v>25</v>
          </cell>
          <cell r="H551" t="str">
            <v>797</v>
          </cell>
          <cell r="I551" t="str">
            <v>TENA</v>
          </cell>
        </row>
        <row r="552">
          <cell r="F552" t="str">
            <v>25799</v>
          </cell>
          <cell r="G552" t="str">
            <v>25</v>
          </cell>
          <cell r="H552" t="str">
            <v>799</v>
          </cell>
          <cell r="I552" t="str">
            <v>TENJO</v>
          </cell>
        </row>
        <row r="553">
          <cell r="F553" t="str">
            <v>25805</v>
          </cell>
          <cell r="G553" t="str">
            <v>25</v>
          </cell>
          <cell r="H553" t="str">
            <v>805</v>
          </cell>
          <cell r="I553" t="str">
            <v>TIBACUY</v>
          </cell>
        </row>
        <row r="554">
          <cell r="F554" t="str">
            <v>25807</v>
          </cell>
          <cell r="G554" t="str">
            <v>25</v>
          </cell>
          <cell r="H554" t="str">
            <v>807</v>
          </cell>
          <cell r="I554" t="str">
            <v>TIBIRITA</v>
          </cell>
        </row>
        <row r="555">
          <cell r="F555" t="str">
            <v>25815</v>
          </cell>
          <cell r="G555" t="str">
            <v>25</v>
          </cell>
          <cell r="H555" t="str">
            <v>815</v>
          </cell>
          <cell r="I555" t="str">
            <v>TOCAIMA</v>
          </cell>
        </row>
        <row r="556">
          <cell r="F556" t="str">
            <v>25817</v>
          </cell>
          <cell r="G556" t="str">
            <v>25</v>
          </cell>
          <cell r="H556" t="str">
            <v>817</v>
          </cell>
          <cell r="I556" t="str">
            <v>TOCANCIPA</v>
          </cell>
        </row>
        <row r="557">
          <cell r="F557" t="str">
            <v>25823</v>
          </cell>
          <cell r="G557" t="str">
            <v>25</v>
          </cell>
          <cell r="H557" t="str">
            <v>823</v>
          </cell>
          <cell r="I557" t="str">
            <v>TOPAIPI</v>
          </cell>
        </row>
        <row r="558">
          <cell r="F558" t="str">
            <v>25839</v>
          </cell>
          <cell r="G558" t="str">
            <v>25</v>
          </cell>
          <cell r="H558" t="str">
            <v>839</v>
          </cell>
          <cell r="I558" t="str">
            <v>UBALA</v>
          </cell>
        </row>
        <row r="559">
          <cell r="F559" t="str">
            <v>25841</v>
          </cell>
          <cell r="G559" t="str">
            <v>25</v>
          </cell>
          <cell r="H559" t="str">
            <v>841</v>
          </cell>
          <cell r="I559" t="str">
            <v>UBAQUE</v>
          </cell>
        </row>
        <row r="560">
          <cell r="F560" t="str">
            <v>25843</v>
          </cell>
          <cell r="G560" t="str">
            <v>25</v>
          </cell>
          <cell r="H560" t="str">
            <v>843</v>
          </cell>
          <cell r="I560" t="str">
            <v>UBATE</v>
          </cell>
        </row>
        <row r="561">
          <cell r="F561" t="str">
            <v>25845</v>
          </cell>
          <cell r="G561" t="str">
            <v>25</v>
          </cell>
          <cell r="H561" t="str">
            <v>845</v>
          </cell>
          <cell r="I561" t="str">
            <v>UNE</v>
          </cell>
        </row>
        <row r="562">
          <cell r="F562" t="str">
            <v>25851</v>
          </cell>
          <cell r="G562" t="str">
            <v>25</v>
          </cell>
          <cell r="H562" t="str">
            <v>851</v>
          </cell>
          <cell r="I562" t="str">
            <v>UTICA</v>
          </cell>
        </row>
        <row r="563">
          <cell r="F563" t="str">
            <v>25862</v>
          </cell>
          <cell r="G563" t="str">
            <v>25</v>
          </cell>
          <cell r="H563" t="str">
            <v>862</v>
          </cell>
          <cell r="I563" t="str">
            <v>VERGARA</v>
          </cell>
        </row>
        <row r="564">
          <cell r="F564" t="str">
            <v>25867</v>
          </cell>
          <cell r="G564" t="str">
            <v>25</v>
          </cell>
          <cell r="H564" t="str">
            <v>867</v>
          </cell>
          <cell r="I564" t="str">
            <v>VIANI</v>
          </cell>
        </row>
        <row r="565">
          <cell r="F565" t="str">
            <v>25871</v>
          </cell>
          <cell r="G565" t="str">
            <v>25</v>
          </cell>
          <cell r="H565" t="str">
            <v>871</v>
          </cell>
          <cell r="I565" t="str">
            <v>VILLAGOMEZ</v>
          </cell>
        </row>
        <row r="566">
          <cell r="F566" t="str">
            <v>25873</v>
          </cell>
          <cell r="G566" t="str">
            <v>25</v>
          </cell>
          <cell r="H566" t="str">
            <v>873</v>
          </cell>
          <cell r="I566" t="str">
            <v>VILLAPINZON</v>
          </cell>
        </row>
        <row r="567">
          <cell r="F567" t="str">
            <v>25875</v>
          </cell>
          <cell r="G567" t="str">
            <v>25</v>
          </cell>
          <cell r="H567" t="str">
            <v>875</v>
          </cell>
          <cell r="I567" t="str">
            <v>VILLETA</v>
          </cell>
        </row>
        <row r="568">
          <cell r="F568" t="str">
            <v>25878</v>
          </cell>
          <cell r="G568" t="str">
            <v>25</v>
          </cell>
          <cell r="H568" t="str">
            <v>878</v>
          </cell>
          <cell r="I568" t="str">
            <v>VIOTA</v>
          </cell>
        </row>
        <row r="569">
          <cell r="F569" t="str">
            <v>25885</v>
          </cell>
          <cell r="G569" t="str">
            <v>25</v>
          </cell>
          <cell r="H569" t="str">
            <v>885</v>
          </cell>
          <cell r="I569" t="str">
            <v>YACOPI</v>
          </cell>
        </row>
        <row r="570">
          <cell r="F570" t="str">
            <v>25898</v>
          </cell>
          <cell r="G570" t="str">
            <v>25</v>
          </cell>
          <cell r="H570" t="str">
            <v>898</v>
          </cell>
          <cell r="I570" t="str">
            <v>ZIPACON</v>
          </cell>
        </row>
        <row r="571">
          <cell r="F571" t="str">
            <v>25899</v>
          </cell>
          <cell r="G571" t="str">
            <v>25</v>
          </cell>
          <cell r="H571" t="str">
            <v>899</v>
          </cell>
          <cell r="I571" t="str">
            <v>ZIPAQUIRA</v>
          </cell>
        </row>
        <row r="572">
          <cell r="F572" t="str">
            <v>27001</v>
          </cell>
          <cell r="G572" t="str">
            <v>27</v>
          </cell>
          <cell r="H572" t="str">
            <v>001</v>
          </cell>
          <cell r="I572" t="str">
            <v>QUIBDO</v>
          </cell>
        </row>
        <row r="573">
          <cell r="F573" t="str">
            <v>27006</v>
          </cell>
          <cell r="G573" t="str">
            <v>27</v>
          </cell>
          <cell r="H573" t="str">
            <v>006</v>
          </cell>
          <cell r="I573" t="str">
            <v>ACANDI</v>
          </cell>
        </row>
        <row r="574">
          <cell r="F574" t="str">
            <v>27025</v>
          </cell>
          <cell r="G574" t="str">
            <v>27</v>
          </cell>
          <cell r="H574" t="str">
            <v>025</v>
          </cell>
          <cell r="I574" t="str">
            <v>ALTO BAUDO</v>
          </cell>
        </row>
        <row r="575">
          <cell r="F575" t="str">
            <v>27050</v>
          </cell>
          <cell r="G575" t="str">
            <v>27</v>
          </cell>
          <cell r="H575" t="str">
            <v>050</v>
          </cell>
          <cell r="I575" t="str">
            <v>ATRATO</v>
          </cell>
        </row>
        <row r="576">
          <cell r="F576" t="str">
            <v>27073</v>
          </cell>
          <cell r="G576" t="str">
            <v>27</v>
          </cell>
          <cell r="H576" t="str">
            <v>073</v>
          </cell>
          <cell r="I576" t="str">
            <v>BAGADO</v>
          </cell>
        </row>
        <row r="577">
          <cell r="F577" t="str">
            <v>27075</v>
          </cell>
          <cell r="G577" t="str">
            <v>27</v>
          </cell>
          <cell r="H577" t="str">
            <v>075</v>
          </cell>
          <cell r="I577" t="str">
            <v>BAHIA SOLANO</v>
          </cell>
        </row>
        <row r="578">
          <cell r="F578" t="str">
            <v>27077</v>
          </cell>
          <cell r="G578" t="str">
            <v>27</v>
          </cell>
          <cell r="H578" t="str">
            <v>077</v>
          </cell>
          <cell r="I578" t="str">
            <v>BAJO BAUDO</v>
          </cell>
        </row>
        <row r="579">
          <cell r="F579" t="str">
            <v>27086</v>
          </cell>
          <cell r="G579" t="str">
            <v>27</v>
          </cell>
          <cell r="H579" t="str">
            <v>086</v>
          </cell>
          <cell r="I579" t="str">
            <v>BLEN DE BAJIRA</v>
          </cell>
        </row>
        <row r="580">
          <cell r="F580" t="str">
            <v>27099</v>
          </cell>
          <cell r="G580" t="str">
            <v>27</v>
          </cell>
          <cell r="H580" t="str">
            <v>099</v>
          </cell>
          <cell r="I580" t="str">
            <v>BOJAYA</v>
          </cell>
        </row>
        <row r="581">
          <cell r="F581" t="str">
            <v>27135</v>
          </cell>
          <cell r="G581" t="str">
            <v>27</v>
          </cell>
          <cell r="H581" t="str">
            <v>135</v>
          </cell>
          <cell r="I581" t="str">
            <v>CANTON DE SAN PABLO</v>
          </cell>
        </row>
        <row r="582">
          <cell r="F582" t="str">
            <v>27150</v>
          </cell>
          <cell r="G582" t="str">
            <v>27</v>
          </cell>
          <cell r="H582" t="str">
            <v>150</v>
          </cell>
          <cell r="I582" t="str">
            <v>CARMEN DEL DARIEN</v>
          </cell>
        </row>
        <row r="583">
          <cell r="F583" t="str">
            <v>27160</v>
          </cell>
          <cell r="G583" t="str">
            <v>27</v>
          </cell>
          <cell r="H583" t="str">
            <v>160</v>
          </cell>
          <cell r="I583" t="str">
            <v>CERTEGUI</v>
          </cell>
        </row>
        <row r="584">
          <cell r="F584" t="str">
            <v>27205</v>
          </cell>
          <cell r="G584" t="str">
            <v>27</v>
          </cell>
          <cell r="H584" t="str">
            <v>205</v>
          </cell>
          <cell r="I584" t="str">
            <v>CONDOTO</v>
          </cell>
        </row>
        <row r="585">
          <cell r="F585" t="str">
            <v>27245</v>
          </cell>
          <cell r="G585" t="str">
            <v>27</v>
          </cell>
          <cell r="H585" t="str">
            <v>245</v>
          </cell>
          <cell r="I585" t="str">
            <v>EL CARMEN DE ATRATO</v>
          </cell>
        </row>
        <row r="586">
          <cell r="F586" t="str">
            <v>27250</v>
          </cell>
          <cell r="G586" t="str">
            <v>27</v>
          </cell>
          <cell r="H586" t="str">
            <v>250</v>
          </cell>
          <cell r="I586" t="str">
            <v>EL LITORAL DEL SAN JUAN</v>
          </cell>
        </row>
        <row r="587">
          <cell r="F587" t="str">
            <v>27361</v>
          </cell>
          <cell r="G587" t="str">
            <v>27</v>
          </cell>
          <cell r="H587" t="str">
            <v>361</v>
          </cell>
          <cell r="I587" t="str">
            <v>ITSMINA</v>
          </cell>
        </row>
        <row r="588">
          <cell r="F588" t="str">
            <v>27372</v>
          </cell>
          <cell r="G588" t="str">
            <v>27</v>
          </cell>
          <cell r="H588" t="str">
            <v>372</v>
          </cell>
          <cell r="I588" t="str">
            <v>JURADO</v>
          </cell>
        </row>
        <row r="589">
          <cell r="F589" t="str">
            <v>27413</v>
          </cell>
          <cell r="G589" t="str">
            <v>27</v>
          </cell>
          <cell r="H589" t="str">
            <v>413</v>
          </cell>
          <cell r="I589" t="str">
            <v>LLORO</v>
          </cell>
        </row>
        <row r="590">
          <cell r="F590" t="str">
            <v>27425</v>
          </cell>
          <cell r="G590" t="str">
            <v>27</v>
          </cell>
          <cell r="H590" t="str">
            <v>425</v>
          </cell>
          <cell r="I590" t="str">
            <v>MEDIO ATRATO</v>
          </cell>
        </row>
        <row r="591">
          <cell r="F591" t="str">
            <v>27430</v>
          </cell>
          <cell r="G591" t="str">
            <v>27</v>
          </cell>
          <cell r="H591" t="str">
            <v>430</v>
          </cell>
          <cell r="I591" t="str">
            <v>MEDIO BAUDO</v>
          </cell>
        </row>
        <row r="592">
          <cell r="F592" t="str">
            <v>27450</v>
          </cell>
          <cell r="G592" t="str">
            <v>27</v>
          </cell>
          <cell r="H592" t="str">
            <v>450</v>
          </cell>
          <cell r="I592" t="str">
            <v>MEDIO SAN JUAN</v>
          </cell>
        </row>
        <row r="593">
          <cell r="F593" t="str">
            <v>27491</v>
          </cell>
          <cell r="G593" t="str">
            <v>27</v>
          </cell>
          <cell r="H593" t="str">
            <v>491</v>
          </cell>
          <cell r="I593" t="str">
            <v>NOVITA</v>
          </cell>
        </row>
        <row r="594">
          <cell r="F594" t="str">
            <v>27495</v>
          </cell>
          <cell r="G594" t="str">
            <v>27</v>
          </cell>
          <cell r="H594" t="str">
            <v>495</v>
          </cell>
          <cell r="I594" t="str">
            <v>NUQUI</v>
          </cell>
        </row>
        <row r="595">
          <cell r="F595" t="str">
            <v>27580</v>
          </cell>
          <cell r="G595" t="str">
            <v>27</v>
          </cell>
          <cell r="H595" t="str">
            <v>580</v>
          </cell>
          <cell r="I595" t="str">
            <v>RIO IRO</v>
          </cell>
        </row>
        <row r="596">
          <cell r="F596" t="str">
            <v>27600</v>
          </cell>
          <cell r="G596" t="str">
            <v>27</v>
          </cell>
          <cell r="H596" t="str">
            <v>600</v>
          </cell>
          <cell r="I596" t="str">
            <v>RIO QUITO</v>
          </cell>
        </row>
        <row r="597">
          <cell r="F597" t="str">
            <v>27615</v>
          </cell>
          <cell r="G597" t="str">
            <v>27</v>
          </cell>
          <cell r="H597" t="str">
            <v>615</v>
          </cell>
          <cell r="I597" t="str">
            <v>RIOSUCIO</v>
          </cell>
        </row>
        <row r="598">
          <cell r="F598" t="str">
            <v>27660</v>
          </cell>
          <cell r="G598" t="str">
            <v>27</v>
          </cell>
          <cell r="H598" t="str">
            <v>660</v>
          </cell>
          <cell r="I598" t="str">
            <v>SAN JOSE DEL PALMAR</v>
          </cell>
        </row>
        <row r="599">
          <cell r="F599" t="str">
            <v>27745</v>
          </cell>
          <cell r="G599" t="str">
            <v>27</v>
          </cell>
          <cell r="H599" t="str">
            <v>745</v>
          </cell>
          <cell r="I599" t="str">
            <v>SIPI</v>
          </cell>
        </row>
        <row r="600">
          <cell r="F600" t="str">
            <v>27787</v>
          </cell>
          <cell r="G600" t="str">
            <v>27</v>
          </cell>
          <cell r="H600" t="str">
            <v>787</v>
          </cell>
          <cell r="I600" t="str">
            <v>TADO</v>
          </cell>
        </row>
        <row r="601">
          <cell r="F601" t="str">
            <v>27800</v>
          </cell>
          <cell r="G601" t="str">
            <v>27</v>
          </cell>
          <cell r="H601" t="str">
            <v>800</v>
          </cell>
          <cell r="I601" t="str">
            <v>UNGUIA</v>
          </cell>
        </row>
        <row r="602">
          <cell r="F602" t="str">
            <v>27810</v>
          </cell>
          <cell r="G602" t="str">
            <v>27</v>
          </cell>
          <cell r="H602" t="str">
            <v>810</v>
          </cell>
          <cell r="I602" t="str">
            <v>UNION PANAMERICANA</v>
          </cell>
        </row>
        <row r="603">
          <cell r="F603" t="str">
            <v>41001</v>
          </cell>
          <cell r="G603" t="str">
            <v>41</v>
          </cell>
          <cell r="H603" t="str">
            <v>001</v>
          </cell>
          <cell r="I603" t="str">
            <v>NEIVA</v>
          </cell>
        </row>
        <row r="604">
          <cell r="F604" t="str">
            <v>41006</v>
          </cell>
          <cell r="G604" t="str">
            <v>41</v>
          </cell>
          <cell r="H604" t="str">
            <v>006</v>
          </cell>
          <cell r="I604" t="str">
            <v>ACEVEDO</v>
          </cell>
        </row>
        <row r="605">
          <cell r="F605" t="str">
            <v>41013</v>
          </cell>
          <cell r="G605" t="str">
            <v>41</v>
          </cell>
          <cell r="H605" t="str">
            <v>013</v>
          </cell>
          <cell r="I605" t="str">
            <v>AGRADO</v>
          </cell>
        </row>
        <row r="606">
          <cell r="F606" t="str">
            <v>41016</v>
          </cell>
          <cell r="G606" t="str">
            <v>41</v>
          </cell>
          <cell r="H606" t="str">
            <v>016</v>
          </cell>
          <cell r="I606" t="str">
            <v>AIPE</v>
          </cell>
        </row>
        <row r="607">
          <cell r="F607" t="str">
            <v>41020</v>
          </cell>
          <cell r="G607" t="str">
            <v>41</v>
          </cell>
          <cell r="H607" t="str">
            <v>020</v>
          </cell>
          <cell r="I607" t="str">
            <v>ALGECIRAS</v>
          </cell>
        </row>
        <row r="608">
          <cell r="F608" t="str">
            <v>41026</v>
          </cell>
          <cell r="G608" t="str">
            <v>41</v>
          </cell>
          <cell r="H608" t="str">
            <v>026</v>
          </cell>
          <cell r="I608" t="str">
            <v>ALTAMIRA</v>
          </cell>
        </row>
        <row r="609">
          <cell r="F609" t="str">
            <v>41078</v>
          </cell>
          <cell r="G609" t="str">
            <v>41</v>
          </cell>
          <cell r="H609" t="str">
            <v>078</v>
          </cell>
          <cell r="I609" t="str">
            <v>BARAYA</v>
          </cell>
        </row>
        <row r="610">
          <cell r="F610" t="str">
            <v>41132</v>
          </cell>
          <cell r="G610" t="str">
            <v>41</v>
          </cell>
          <cell r="H610" t="str">
            <v>132</v>
          </cell>
          <cell r="I610" t="str">
            <v>CAMPOALEGRE</v>
          </cell>
        </row>
        <row r="611">
          <cell r="F611" t="str">
            <v>41206</v>
          </cell>
          <cell r="G611" t="str">
            <v>41</v>
          </cell>
          <cell r="H611" t="str">
            <v>206</v>
          </cell>
          <cell r="I611" t="str">
            <v>COLOMBIA</v>
          </cell>
        </row>
        <row r="612">
          <cell r="F612" t="str">
            <v>41244</v>
          </cell>
          <cell r="G612" t="str">
            <v>41</v>
          </cell>
          <cell r="H612" t="str">
            <v>244</v>
          </cell>
          <cell r="I612" t="str">
            <v>ELIAS</v>
          </cell>
        </row>
        <row r="613">
          <cell r="F613" t="str">
            <v>41298</v>
          </cell>
          <cell r="G613" t="str">
            <v>41</v>
          </cell>
          <cell r="H613" t="str">
            <v>298</v>
          </cell>
          <cell r="I613" t="str">
            <v>GARZON</v>
          </cell>
        </row>
        <row r="614">
          <cell r="F614" t="str">
            <v>41306</v>
          </cell>
          <cell r="G614" t="str">
            <v>41</v>
          </cell>
          <cell r="H614" t="str">
            <v>306</v>
          </cell>
          <cell r="I614" t="str">
            <v>GIGANTE</v>
          </cell>
        </row>
        <row r="615">
          <cell r="F615" t="str">
            <v>41319</v>
          </cell>
          <cell r="G615" t="str">
            <v>41</v>
          </cell>
          <cell r="H615" t="str">
            <v>319</v>
          </cell>
          <cell r="I615" t="str">
            <v>GUADALUPE</v>
          </cell>
        </row>
        <row r="616">
          <cell r="F616" t="str">
            <v>41349</v>
          </cell>
          <cell r="G616" t="str">
            <v>41</v>
          </cell>
          <cell r="H616" t="str">
            <v>349</v>
          </cell>
          <cell r="I616" t="str">
            <v>HOBO</v>
          </cell>
        </row>
        <row r="617">
          <cell r="F617" t="str">
            <v>41357</v>
          </cell>
          <cell r="G617" t="str">
            <v>41</v>
          </cell>
          <cell r="H617" t="str">
            <v>357</v>
          </cell>
          <cell r="I617" t="str">
            <v>IQUIRA</v>
          </cell>
        </row>
        <row r="618">
          <cell r="F618" t="str">
            <v>41359</v>
          </cell>
          <cell r="G618" t="str">
            <v>41</v>
          </cell>
          <cell r="H618" t="str">
            <v>359</v>
          </cell>
          <cell r="I618" t="str">
            <v>ISNOS</v>
          </cell>
        </row>
        <row r="619">
          <cell r="F619" t="str">
            <v>41378</v>
          </cell>
          <cell r="G619" t="str">
            <v>41</v>
          </cell>
          <cell r="H619" t="str">
            <v>378</v>
          </cell>
          <cell r="I619" t="str">
            <v>LA ARGENTINA</v>
          </cell>
        </row>
        <row r="620">
          <cell r="F620" t="str">
            <v>41396</v>
          </cell>
          <cell r="G620" t="str">
            <v>41</v>
          </cell>
          <cell r="H620" t="str">
            <v>396</v>
          </cell>
          <cell r="I620" t="str">
            <v>LA PLATA</v>
          </cell>
        </row>
        <row r="621">
          <cell r="F621" t="str">
            <v>41483</v>
          </cell>
          <cell r="G621" t="str">
            <v>41</v>
          </cell>
          <cell r="H621" t="str">
            <v>483</v>
          </cell>
          <cell r="I621" t="str">
            <v>NATAGA</v>
          </cell>
        </row>
        <row r="622">
          <cell r="F622" t="str">
            <v>41503</v>
          </cell>
          <cell r="G622" t="str">
            <v>41</v>
          </cell>
          <cell r="H622" t="str">
            <v>503</v>
          </cell>
          <cell r="I622" t="str">
            <v>OPORAPA</v>
          </cell>
        </row>
        <row r="623">
          <cell r="F623" t="str">
            <v>41518</v>
          </cell>
          <cell r="G623" t="str">
            <v>41</v>
          </cell>
          <cell r="H623" t="str">
            <v>518</v>
          </cell>
          <cell r="I623" t="str">
            <v>PAICOL</v>
          </cell>
        </row>
        <row r="624">
          <cell r="F624" t="str">
            <v>41524</v>
          </cell>
          <cell r="G624" t="str">
            <v>41</v>
          </cell>
          <cell r="H624" t="str">
            <v>524</v>
          </cell>
          <cell r="I624" t="str">
            <v>PALERMO</v>
          </cell>
        </row>
        <row r="625">
          <cell r="F625" t="str">
            <v>41530</v>
          </cell>
          <cell r="G625" t="str">
            <v>41</v>
          </cell>
          <cell r="H625" t="str">
            <v>530</v>
          </cell>
          <cell r="I625" t="str">
            <v>PALESTINA</v>
          </cell>
        </row>
        <row r="626">
          <cell r="F626" t="str">
            <v>41548</v>
          </cell>
          <cell r="G626" t="str">
            <v>41</v>
          </cell>
          <cell r="H626" t="str">
            <v>548</v>
          </cell>
          <cell r="I626" t="str">
            <v>PITAL</v>
          </cell>
        </row>
        <row r="627">
          <cell r="F627" t="str">
            <v>41551</v>
          </cell>
          <cell r="G627" t="str">
            <v>41</v>
          </cell>
          <cell r="H627" t="str">
            <v>551</v>
          </cell>
          <cell r="I627" t="str">
            <v>PITALITO</v>
          </cell>
        </row>
        <row r="628">
          <cell r="F628" t="str">
            <v>41615</v>
          </cell>
          <cell r="G628" t="str">
            <v>41</v>
          </cell>
          <cell r="H628" t="str">
            <v>615</v>
          </cell>
          <cell r="I628" t="str">
            <v>RIVERA</v>
          </cell>
        </row>
        <row r="629">
          <cell r="F629" t="str">
            <v>41660</v>
          </cell>
          <cell r="G629" t="str">
            <v>41</v>
          </cell>
          <cell r="H629" t="str">
            <v>660</v>
          </cell>
          <cell r="I629" t="str">
            <v>SALADOBLANCO</v>
          </cell>
        </row>
        <row r="630">
          <cell r="F630" t="str">
            <v>41668</v>
          </cell>
          <cell r="G630" t="str">
            <v>41</v>
          </cell>
          <cell r="H630" t="str">
            <v>668</v>
          </cell>
          <cell r="I630" t="str">
            <v>SAN AGUSTIN</v>
          </cell>
        </row>
        <row r="631">
          <cell r="F631" t="str">
            <v>41676</v>
          </cell>
          <cell r="G631" t="str">
            <v>41</v>
          </cell>
          <cell r="H631" t="str">
            <v>676</v>
          </cell>
          <cell r="I631" t="str">
            <v>SANTA MARIA</v>
          </cell>
        </row>
        <row r="632">
          <cell r="F632" t="str">
            <v>41770</v>
          </cell>
          <cell r="G632" t="str">
            <v>41</v>
          </cell>
          <cell r="H632" t="str">
            <v>770</v>
          </cell>
          <cell r="I632" t="str">
            <v>SUAZA</v>
          </cell>
        </row>
        <row r="633">
          <cell r="F633" t="str">
            <v>41791</v>
          </cell>
          <cell r="G633" t="str">
            <v>41</v>
          </cell>
          <cell r="H633" t="str">
            <v>791</v>
          </cell>
          <cell r="I633" t="str">
            <v>TARQUI</v>
          </cell>
        </row>
        <row r="634">
          <cell r="F634" t="str">
            <v>41797</v>
          </cell>
          <cell r="G634" t="str">
            <v>41</v>
          </cell>
          <cell r="H634" t="str">
            <v>797</v>
          </cell>
          <cell r="I634" t="str">
            <v>TESALIA</v>
          </cell>
        </row>
        <row r="635">
          <cell r="F635" t="str">
            <v>41799</v>
          </cell>
          <cell r="G635" t="str">
            <v>41</v>
          </cell>
          <cell r="H635" t="str">
            <v>799</v>
          </cell>
          <cell r="I635" t="str">
            <v>TELLO</v>
          </cell>
        </row>
        <row r="636">
          <cell r="F636" t="str">
            <v>41801</v>
          </cell>
          <cell r="G636" t="str">
            <v>41</v>
          </cell>
          <cell r="H636" t="str">
            <v>801</v>
          </cell>
          <cell r="I636" t="str">
            <v>TERUEL</v>
          </cell>
        </row>
        <row r="637">
          <cell r="F637" t="str">
            <v>41807</v>
          </cell>
          <cell r="G637" t="str">
            <v>41</v>
          </cell>
          <cell r="H637" t="str">
            <v>807</v>
          </cell>
          <cell r="I637" t="str">
            <v>TIMANA</v>
          </cell>
        </row>
        <row r="638">
          <cell r="F638" t="str">
            <v>41872</v>
          </cell>
          <cell r="G638" t="str">
            <v>41</v>
          </cell>
          <cell r="H638" t="str">
            <v>872</v>
          </cell>
          <cell r="I638" t="str">
            <v>VILLAVIEJA</v>
          </cell>
        </row>
        <row r="639">
          <cell r="F639" t="str">
            <v>41885</v>
          </cell>
          <cell r="G639" t="str">
            <v>41</v>
          </cell>
          <cell r="H639" t="str">
            <v>885</v>
          </cell>
          <cell r="I639" t="str">
            <v>YAGUARA</v>
          </cell>
        </row>
        <row r="640">
          <cell r="F640" t="str">
            <v>44001</v>
          </cell>
          <cell r="G640" t="str">
            <v>44</v>
          </cell>
          <cell r="H640" t="str">
            <v>001</v>
          </cell>
          <cell r="I640" t="str">
            <v>RIOHACHA</v>
          </cell>
        </row>
        <row r="641">
          <cell r="F641" t="str">
            <v>44035</v>
          </cell>
          <cell r="G641" t="str">
            <v>44</v>
          </cell>
          <cell r="H641" t="str">
            <v>035</v>
          </cell>
          <cell r="I641" t="str">
            <v>ALBANIA</v>
          </cell>
        </row>
        <row r="642">
          <cell r="F642" t="str">
            <v>44078</v>
          </cell>
          <cell r="G642" t="str">
            <v>44</v>
          </cell>
          <cell r="H642" t="str">
            <v>078</v>
          </cell>
          <cell r="I642" t="str">
            <v>BARRANCAS</v>
          </cell>
        </row>
        <row r="643">
          <cell r="F643" t="str">
            <v>44090</v>
          </cell>
          <cell r="G643" t="str">
            <v>44</v>
          </cell>
          <cell r="H643" t="str">
            <v>090</v>
          </cell>
          <cell r="I643" t="str">
            <v>DIBULLA</v>
          </cell>
        </row>
        <row r="644">
          <cell r="F644" t="str">
            <v>44098</v>
          </cell>
          <cell r="G644" t="str">
            <v>44</v>
          </cell>
          <cell r="H644" t="str">
            <v>098</v>
          </cell>
          <cell r="I644" t="str">
            <v>DISTRACCION</v>
          </cell>
        </row>
        <row r="645">
          <cell r="F645" t="str">
            <v>44110</v>
          </cell>
          <cell r="G645" t="str">
            <v>44</v>
          </cell>
          <cell r="H645" t="str">
            <v>110</v>
          </cell>
          <cell r="I645" t="str">
            <v>EL MOLINO</v>
          </cell>
        </row>
        <row r="646">
          <cell r="F646" t="str">
            <v>44279</v>
          </cell>
          <cell r="G646" t="str">
            <v>44</v>
          </cell>
          <cell r="H646" t="str">
            <v>279</v>
          </cell>
          <cell r="I646" t="str">
            <v>FONSECA</v>
          </cell>
        </row>
        <row r="647">
          <cell r="F647" t="str">
            <v>44378</v>
          </cell>
          <cell r="G647" t="str">
            <v>44</v>
          </cell>
          <cell r="H647" t="str">
            <v>378</v>
          </cell>
          <cell r="I647" t="str">
            <v>HATONUEVO</v>
          </cell>
        </row>
        <row r="648">
          <cell r="F648" t="str">
            <v>44420</v>
          </cell>
          <cell r="G648" t="str">
            <v>44</v>
          </cell>
          <cell r="H648" t="str">
            <v>420</v>
          </cell>
          <cell r="I648" t="str">
            <v>LA JAGUA DEL PILAR</v>
          </cell>
        </row>
        <row r="649">
          <cell r="F649" t="str">
            <v>44430</v>
          </cell>
          <cell r="G649" t="str">
            <v>44</v>
          </cell>
          <cell r="H649" t="str">
            <v>430</v>
          </cell>
          <cell r="I649" t="str">
            <v>MAICAO</v>
          </cell>
        </row>
        <row r="650">
          <cell r="F650" t="str">
            <v>44560</v>
          </cell>
          <cell r="G650" t="str">
            <v>44</v>
          </cell>
          <cell r="H650" t="str">
            <v>560</v>
          </cell>
          <cell r="I650" t="str">
            <v>MANAURE</v>
          </cell>
        </row>
        <row r="651">
          <cell r="F651" t="str">
            <v>44650</v>
          </cell>
          <cell r="G651" t="str">
            <v>44</v>
          </cell>
          <cell r="H651" t="str">
            <v>650</v>
          </cell>
          <cell r="I651" t="str">
            <v>SAN JUAN DEL CESAR</v>
          </cell>
        </row>
        <row r="652">
          <cell r="F652" t="str">
            <v>44847</v>
          </cell>
          <cell r="G652" t="str">
            <v>44</v>
          </cell>
          <cell r="H652" t="str">
            <v>847</v>
          </cell>
          <cell r="I652" t="str">
            <v>URIBIA</v>
          </cell>
        </row>
        <row r="653">
          <cell r="F653" t="str">
            <v>44855</v>
          </cell>
          <cell r="G653" t="str">
            <v>44</v>
          </cell>
          <cell r="H653" t="str">
            <v>855</v>
          </cell>
          <cell r="I653" t="str">
            <v>URUMITA</v>
          </cell>
        </row>
        <row r="654">
          <cell r="F654" t="str">
            <v>44874</v>
          </cell>
          <cell r="G654" t="str">
            <v>44</v>
          </cell>
          <cell r="H654" t="str">
            <v>874</v>
          </cell>
          <cell r="I654" t="str">
            <v>VILLANUEVA</v>
          </cell>
        </row>
        <row r="655">
          <cell r="F655" t="str">
            <v>47001</v>
          </cell>
          <cell r="G655" t="str">
            <v>47</v>
          </cell>
          <cell r="H655" t="str">
            <v>001</v>
          </cell>
          <cell r="I655" t="str">
            <v>SANTA MARTA</v>
          </cell>
        </row>
        <row r="656">
          <cell r="F656" t="str">
            <v>47030</v>
          </cell>
          <cell r="G656" t="str">
            <v>47</v>
          </cell>
          <cell r="H656" t="str">
            <v>030</v>
          </cell>
          <cell r="I656" t="str">
            <v>ALGARROBO</v>
          </cell>
        </row>
        <row r="657">
          <cell r="F657" t="str">
            <v>47053</v>
          </cell>
          <cell r="G657" t="str">
            <v>47</v>
          </cell>
          <cell r="H657" t="str">
            <v>053</v>
          </cell>
          <cell r="I657" t="str">
            <v>ARACATACA</v>
          </cell>
        </row>
        <row r="658">
          <cell r="F658" t="str">
            <v>47058</v>
          </cell>
          <cell r="G658" t="str">
            <v>47</v>
          </cell>
          <cell r="H658" t="str">
            <v>058</v>
          </cell>
          <cell r="I658" t="str">
            <v>ARIGUANI</v>
          </cell>
        </row>
        <row r="659">
          <cell r="F659" t="str">
            <v>47161</v>
          </cell>
          <cell r="G659" t="str">
            <v>47</v>
          </cell>
          <cell r="H659" t="str">
            <v>161</v>
          </cell>
          <cell r="I659" t="str">
            <v>CERRO SAN ANTONIO</v>
          </cell>
        </row>
        <row r="660">
          <cell r="F660" t="str">
            <v>47170</v>
          </cell>
          <cell r="G660" t="str">
            <v>47</v>
          </cell>
          <cell r="H660" t="str">
            <v>170</v>
          </cell>
          <cell r="I660" t="str">
            <v>CHIVOLO</v>
          </cell>
        </row>
        <row r="661">
          <cell r="F661" t="str">
            <v>47189</v>
          </cell>
          <cell r="G661" t="str">
            <v>47</v>
          </cell>
          <cell r="H661" t="str">
            <v>189</v>
          </cell>
          <cell r="I661" t="str">
            <v>CIENAGA</v>
          </cell>
        </row>
        <row r="662">
          <cell r="F662" t="str">
            <v>47205</v>
          </cell>
          <cell r="G662" t="str">
            <v>47</v>
          </cell>
          <cell r="H662" t="str">
            <v>205</v>
          </cell>
          <cell r="I662" t="str">
            <v>CONCORDIA</v>
          </cell>
        </row>
        <row r="663">
          <cell r="F663" t="str">
            <v>47245</v>
          </cell>
          <cell r="G663" t="str">
            <v>47</v>
          </cell>
          <cell r="H663" t="str">
            <v>245</v>
          </cell>
          <cell r="I663" t="str">
            <v>EL BANCO</v>
          </cell>
        </row>
        <row r="664">
          <cell r="F664" t="str">
            <v>47258</v>
          </cell>
          <cell r="G664" t="str">
            <v>47</v>
          </cell>
          <cell r="H664" t="str">
            <v>258</v>
          </cell>
          <cell r="I664" t="str">
            <v>EL PIÑON</v>
          </cell>
        </row>
        <row r="665">
          <cell r="F665" t="str">
            <v>47268</v>
          </cell>
          <cell r="G665" t="str">
            <v>47</v>
          </cell>
          <cell r="H665" t="str">
            <v>268</v>
          </cell>
          <cell r="I665" t="str">
            <v>EL RETEN</v>
          </cell>
        </row>
        <row r="666">
          <cell r="F666" t="str">
            <v>47288</v>
          </cell>
          <cell r="G666" t="str">
            <v>47</v>
          </cell>
          <cell r="H666" t="str">
            <v>288</v>
          </cell>
          <cell r="I666" t="str">
            <v>FUNDACION</v>
          </cell>
        </row>
        <row r="667">
          <cell r="F667" t="str">
            <v>47318</v>
          </cell>
          <cell r="G667" t="str">
            <v>47</v>
          </cell>
          <cell r="H667" t="str">
            <v>318</v>
          </cell>
          <cell r="I667" t="str">
            <v>GUAMAL</v>
          </cell>
        </row>
        <row r="668">
          <cell r="F668" t="str">
            <v>47460</v>
          </cell>
          <cell r="G668" t="str">
            <v>47</v>
          </cell>
          <cell r="H668" t="str">
            <v>460</v>
          </cell>
          <cell r="I668" t="str">
            <v>NUEVA GRANADA</v>
          </cell>
        </row>
        <row r="669">
          <cell r="F669" t="str">
            <v>47541</v>
          </cell>
          <cell r="G669" t="str">
            <v>47</v>
          </cell>
          <cell r="H669" t="str">
            <v>541</v>
          </cell>
          <cell r="I669" t="str">
            <v>PEDRAZA</v>
          </cell>
        </row>
        <row r="670">
          <cell r="F670" t="str">
            <v>47545</v>
          </cell>
          <cell r="G670" t="str">
            <v>47</v>
          </cell>
          <cell r="H670" t="str">
            <v>545</v>
          </cell>
          <cell r="I670" t="str">
            <v>PIJINO DEL CARMEN</v>
          </cell>
        </row>
        <row r="671">
          <cell r="F671" t="str">
            <v>47551</v>
          </cell>
          <cell r="G671" t="str">
            <v>47</v>
          </cell>
          <cell r="H671" t="str">
            <v>551</v>
          </cell>
          <cell r="I671" t="str">
            <v>PIVIJAY</v>
          </cell>
        </row>
        <row r="672">
          <cell r="F672" t="str">
            <v>47555</v>
          </cell>
          <cell r="G672" t="str">
            <v>47</v>
          </cell>
          <cell r="H672" t="str">
            <v>555</v>
          </cell>
          <cell r="I672" t="str">
            <v>PLATO</v>
          </cell>
        </row>
        <row r="673">
          <cell r="F673" t="str">
            <v>47570</v>
          </cell>
          <cell r="G673" t="str">
            <v>47</v>
          </cell>
          <cell r="H673" t="str">
            <v>570</v>
          </cell>
          <cell r="I673" t="str">
            <v>PUEBLOVIEJO</v>
          </cell>
        </row>
        <row r="674">
          <cell r="F674" t="str">
            <v>47605</v>
          </cell>
          <cell r="G674" t="str">
            <v>47</v>
          </cell>
          <cell r="H674" t="str">
            <v>605</v>
          </cell>
          <cell r="I674" t="str">
            <v>REMOLINO</v>
          </cell>
        </row>
        <row r="675">
          <cell r="F675" t="str">
            <v>47660</v>
          </cell>
          <cell r="G675" t="str">
            <v>47</v>
          </cell>
          <cell r="H675" t="str">
            <v>660</v>
          </cell>
          <cell r="I675" t="str">
            <v>SABANAS DE SAN ANGEL</v>
          </cell>
        </row>
        <row r="676">
          <cell r="F676" t="str">
            <v>47675</v>
          </cell>
          <cell r="G676" t="str">
            <v>47</v>
          </cell>
          <cell r="H676" t="str">
            <v>675</v>
          </cell>
          <cell r="I676" t="str">
            <v>SALAMINA</v>
          </cell>
        </row>
        <row r="677">
          <cell r="F677" t="str">
            <v>47692</v>
          </cell>
          <cell r="G677" t="str">
            <v>47</v>
          </cell>
          <cell r="H677" t="str">
            <v>692</v>
          </cell>
          <cell r="I677" t="str">
            <v>SAN SEBASTIAN DE BUENAVISTA</v>
          </cell>
        </row>
        <row r="678">
          <cell r="F678" t="str">
            <v>47703</v>
          </cell>
          <cell r="G678" t="str">
            <v>47</v>
          </cell>
          <cell r="H678" t="str">
            <v>703</v>
          </cell>
          <cell r="I678" t="str">
            <v>SAN ZENON</v>
          </cell>
        </row>
        <row r="679">
          <cell r="F679" t="str">
            <v>47707</v>
          </cell>
          <cell r="G679" t="str">
            <v>47</v>
          </cell>
          <cell r="H679" t="str">
            <v>707</v>
          </cell>
          <cell r="I679" t="str">
            <v>SANTA ANA</v>
          </cell>
        </row>
        <row r="680">
          <cell r="F680" t="str">
            <v>47720</v>
          </cell>
          <cell r="G680" t="str">
            <v>47</v>
          </cell>
          <cell r="H680" t="str">
            <v>720</v>
          </cell>
          <cell r="I680" t="str">
            <v>SANTA BARBARA DE PINTO</v>
          </cell>
        </row>
        <row r="681">
          <cell r="F681" t="str">
            <v>47745</v>
          </cell>
          <cell r="G681" t="str">
            <v>47</v>
          </cell>
          <cell r="H681" t="str">
            <v>745</v>
          </cell>
          <cell r="I681" t="str">
            <v>SITIONUEVO</v>
          </cell>
        </row>
        <row r="682">
          <cell r="F682" t="str">
            <v>47798</v>
          </cell>
          <cell r="G682" t="str">
            <v>47</v>
          </cell>
          <cell r="H682" t="str">
            <v>798</v>
          </cell>
          <cell r="I682" t="str">
            <v>TENERIFE</v>
          </cell>
        </row>
        <row r="683">
          <cell r="F683" t="str">
            <v>47960</v>
          </cell>
          <cell r="G683" t="str">
            <v>47</v>
          </cell>
          <cell r="H683" t="str">
            <v>960</v>
          </cell>
          <cell r="I683" t="str">
            <v>ZAPAYAN</v>
          </cell>
        </row>
        <row r="684">
          <cell r="F684" t="str">
            <v>47980</v>
          </cell>
          <cell r="G684" t="str">
            <v>47</v>
          </cell>
          <cell r="H684" t="str">
            <v>980</v>
          </cell>
          <cell r="I684" t="str">
            <v>ZONA BANANERA</v>
          </cell>
        </row>
        <row r="685">
          <cell r="F685" t="str">
            <v>50001</v>
          </cell>
          <cell r="G685" t="str">
            <v>50</v>
          </cell>
          <cell r="H685" t="str">
            <v>001</v>
          </cell>
          <cell r="I685" t="str">
            <v>VILLAVICENCIO</v>
          </cell>
        </row>
        <row r="686">
          <cell r="F686" t="str">
            <v>50006</v>
          </cell>
          <cell r="G686" t="str">
            <v>50</v>
          </cell>
          <cell r="H686" t="str">
            <v>006</v>
          </cell>
          <cell r="I686" t="str">
            <v>ACACIAS</v>
          </cell>
        </row>
        <row r="687">
          <cell r="F687" t="str">
            <v>50110</v>
          </cell>
          <cell r="G687" t="str">
            <v>50</v>
          </cell>
          <cell r="H687" t="str">
            <v>110</v>
          </cell>
          <cell r="I687" t="str">
            <v>BARRANCA DE UPIA</v>
          </cell>
        </row>
        <row r="688">
          <cell r="F688" t="str">
            <v>50124</v>
          </cell>
          <cell r="G688" t="str">
            <v>50</v>
          </cell>
          <cell r="H688" t="str">
            <v>124</v>
          </cell>
          <cell r="I688" t="str">
            <v>CABUYARO</v>
          </cell>
        </row>
        <row r="689">
          <cell r="F689" t="str">
            <v>50150</v>
          </cell>
          <cell r="G689" t="str">
            <v>50</v>
          </cell>
          <cell r="H689" t="str">
            <v>150</v>
          </cell>
          <cell r="I689" t="str">
            <v>CASTILLA LA NUEVA</v>
          </cell>
        </row>
        <row r="690">
          <cell r="F690" t="str">
            <v>50223</v>
          </cell>
          <cell r="G690" t="str">
            <v>50</v>
          </cell>
          <cell r="H690" t="str">
            <v>223</v>
          </cell>
          <cell r="I690" t="str">
            <v>SAN LUIS DE CUBARRAL</v>
          </cell>
        </row>
        <row r="691">
          <cell r="F691" t="str">
            <v>50226</v>
          </cell>
          <cell r="G691" t="str">
            <v>50</v>
          </cell>
          <cell r="H691" t="str">
            <v>226</v>
          </cell>
          <cell r="I691" t="str">
            <v>CUMARAL</v>
          </cell>
        </row>
        <row r="692">
          <cell r="F692" t="str">
            <v>50245</v>
          </cell>
          <cell r="G692" t="str">
            <v>50</v>
          </cell>
          <cell r="H692" t="str">
            <v>245</v>
          </cell>
          <cell r="I692" t="str">
            <v>EL CALVARIO</v>
          </cell>
        </row>
        <row r="693">
          <cell r="F693" t="str">
            <v>50251</v>
          </cell>
          <cell r="G693" t="str">
            <v>50</v>
          </cell>
          <cell r="H693" t="str">
            <v>251</v>
          </cell>
          <cell r="I693" t="str">
            <v>EL CASTILLO</v>
          </cell>
        </row>
        <row r="694">
          <cell r="F694" t="str">
            <v>50270</v>
          </cell>
          <cell r="G694" t="str">
            <v>50</v>
          </cell>
          <cell r="H694" t="str">
            <v>270</v>
          </cell>
          <cell r="I694" t="str">
            <v>EL DORADO</v>
          </cell>
        </row>
        <row r="695">
          <cell r="F695" t="str">
            <v>50287</v>
          </cell>
          <cell r="G695" t="str">
            <v>50</v>
          </cell>
          <cell r="H695" t="str">
            <v>287</v>
          </cell>
          <cell r="I695" t="str">
            <v>FUENTE DE ORO</v>
          </cell>
        </row>
        <row r="696">
          <cell r="F696" t="str">
            <v>50313</v>
          </cell>
          <cell r="G696" t="str">
            <v>50</v>
          </cell>
          <cell r="H696" t="str">
            <v>313</v>
          </cell>
          <cell r="I696" t="str">
            <v>GRANADA</v>
          </cell>
        </row>
        <row r="697">
          <cell r="F697" t="str">
            <v>50318</v>
          </cell>
          <cell r="G697" t="str">
            <v>50</v>
          </cell>
          <cell r="H697" t="str">
            <v>318</v>
          </cell>
          <cell r="I697" t="str">
            <v>GUAMAL</v>
          </cell>
        </row>
        <row r="698">
          <cell r="F698" t="str">
            <v>50325</v>
          </cell>
          <cell r="G698" t="str">
            <v>50</v>
          </cell>
          <cell r="H698" t="str">
            <v>325</v>
          </cell>
          <cell r="I698" t="str">
            <v>MAPIRIPAN</v>
          </cell>
        </row>
        <row r="699">
          <cell r="F699" t="str">
            <v>50330</v>
          </cell>
          <cell r="G699" t="str">
            <v>50</v>
          </cell>
          <cell r="H699" t="str">
            <v>330</v>
          </cell>
          <cell r="I699" t="str">
            <v>MESETAS</v>
          </cell>
        </row>
        <row r="700">
          <cell r="F700" t="str">
            <v>50350</v>
          </cell>
          <cell r="G700" t="str">
            <v>50</v>
          </cell>
          <cell r="H700" t="str">
            <v>350</v>
          </cell>
          <cell r="I700" t="str">
            <v>LA MACARENA</v>
          </cell>
        </row>
        <row r="701">
          <cell r="F701" t="str">
            <v>50370</v>
          </cell>
          <cell r="G701" t="str">
            <v>50</v>
          </cell>
          <cell r="H701" t="str">
            <v>370</v>
          </cell>
          <cell r="I701" t="str">
            <v>LA URIBE</v>
          </cell>
        </row>
        <row r="702">
          <cell r="F702" t="str">
            <v>50400</v>
          </cell>
          <cell r="G702" t="str">
            <v>50</v>
          </cell>
          <cell r="H702" t="str">
            <v>400</v>
          </cell>
          <cell r="I702" t="str">
            <v>LEJANIAS</v>
          </cell>
        </row>
        <row r="703">
          <cell r="F703" t="str">
            <v>50450</v>
          </cell>
          <cell r="G703" t="str">
            <v>50</v>
          </cell>
          <cell r="H703" t="str">
            <v>450</v>
          </cell>
          <cell r="I703" t="str">
            <v>PUERTO CONCORDIA</v>
          </cell>
        </row>
        <row r="704">
          <cell r="F704" t="str">
            <v>50568</v>
          </cell>
          <cell r="G704" t="str">
            <v>50</v>
          </cell>
          <cell r="H704" t="str">
            <v>568</v>
          </cell>
          <cell r="I704" t="str">
            <v>PUERTO GAITAN</v>
          </cell>
        </row>
        <row r="705">
          <cell r="F705" t="str">
            <v>50573</v>
          </cell>
          <cell r="G705" t="str">
            <v>50</v>
          </cell>
          <cell r="H705" t="str">
            <v>573</v>
          </cell>
          <cell r="I705" t="str">
            <v>PUERTO LOPEZ</v>
          </cell>
        </row>
        <row r="706">
          <cell r="F706" t="str">
            <v>50577</v>
          </cell>
          <cell r="G706" t="str">
            <v>50</v>
          </cell>
          <cell r="H706" t="str">
            <v>577</v>
          </cell>
          <cell r="I706" t="str">
            <v>PUERTO LLERAS</v>
          </cell>
        </row>
        <row r="707">
          <cell r="F707" t="str">
            <v>50590</v>
          </cell>
          <cell r="G707" t="str">
            <v>50</v>
          </cell>
          <cell r="H707" t="str">
            <v>590</v>
          </cell>
          <cell r="I707" t="str">
            <v>PUERTO RICO</v>
          </cell>
        </row>
        <row r="708">
          <cell r="F708" t="str">
            <v>50606</v>
          </cell>
          <cell r="G708" t="str">
            <v>50</v>
          </cell>
          <cell r="H708" t="str">
            <v>606</v>
          </cell>
          <cell r="I708" t="str">
            <v>RESTREPO</v>
          </cell>
        </row>
        <row r="709">
          <cell r="F709" t="str">
            <v>50680</v>
          </cell>
          <cell r="G709" t="str">
            <v>50</v>
          </cell>
          <cell r="H709" t="str">
            <v>680</v>
          </cell>
          <cell r="I709" t="str">
            <v>SAN CARLOS GUAROA</v>
          </cell>
        </row>
        <row r="710">
          <cell r="F710" t="str">
            <v>50683</v>
          </cell>
          <cell r="G710" t="str">
            <v>50</v>
          </cell>
          <cell r="H710" t="str">
            <v>683</v>
          </cell>
          <cell r="I710" t="str">
            <v>SAN JUAN DE ARAMA</v>
          </cell>
        </row>
        <row r="711">
          <cell r="F711" t="str">
            <v>50686</v>
          </cell>
          <cell r="G711" t="str">
            <v>50</v>
          </cell>
          <cell r="H711" t="str">
            <v>686</v>
          </cell>
          <cell r="I711" t="str">
            <v>SAN JUANITO</v>
          </cell>
        </row>
        <row r="712">
          <cell r="F712" t="str">
            <v>50689</v>
          </cell>
          <cell r="G712" t="str">
            <v>50</v>
          </cell>
          <cell r="H712" t="str">
            <v>689</v>
          </cell>
          <cell r="I712" t="str">
            <v>SAN MARTIN</v>
          </cell>
        </row>
        <row r="713">
          <cell r="F713" t="str">
            <v>50711</v>
          </cell>
          <cell r="G713" t="str">
            <v>50</v>
          </cell>
          <cell r="H713" t="str">
            <v>711</v>
          </cell>
          <cell r="I713" t="str">
            <v>VISTA HERMOSA</v>
          </cell>
        </row>
        <row r="714">
          <cell r="F714" t="str">
            <v>52001</v>
          </cell>
          <cell r="G714" t="str">
            <v>52</v>
          </cell>
          <cell r="H714" t="str">
            <v>001</v>
          </cell>
          <cell r="I714" t="str">
            <v>PASTO</v>
          </cell>
        </row>
        <row r="715">
          <cell r="F715" t="str">
            <v>52019</v>
          </cell>
          <cell r="G715" t="str">
            <v>52</v>
          </cell>
          <cell r="H715" t="str">
            <v>019</v>
          </cell>
          <cell r="I715" t="str">
            <v>ALBAN</v>
          </cell>
        </row>
        <row r="716">
          <cell r="F716" t="str">
            <v>52022</v>
          </cell>
          <cell r="G716" t="str">
            <v>52</v>
          </cell>
          <cell r="H716" t="str">
            <v>022</v>
          </cell>
          <cell r="I716" t="str">
            <v>ALDANA</v>
          </cell>
        </row>
        <row r="717">
          <cell r="F717" t="str">
            <v>52036</v>
          </cell>
          <cell r="G717" t="str">
            <v>52</v>
          </cell>
          <cell r="H717" t="str">
            <v>036</v>
          </cell>
          <cell r="I717" t="str">
            <v>ANCUYA</v>
          </cell>
        </row>
        <row r="718">
          <cell r="F718" t="str">
            <v>52051</v>
          </cell>
          <cell r="G718" t="str">
            <v>52</v>
          </cell>
          <cell r="H718" t="str">
            <v>051</v>
          </cell>
          <cell r="I718" t="str">
            <v>ARBOLEDA</v>
          </cell>
        </row>
        <row r="719">
          <cell r="F719" t="str">
            <v>52079</v>
          </cell>
          <cell r="G719" t="str">
            <v>52</v>
          </cell>
          <cell r="H719" t="str">
            <v>079</v>
          </cell>
          <cell r="I719" t="str">
            <v>BARBACOAS</v>
          </cell>
        </row>
        <row r="720">
          <cell r="F720" t="str">
            <v>52083</v>
          </cell>
          <cell r="G720" t="str">
            <v>52</v>
          </cell>
          <cell r="H720" t="str">
            <v>083</v>
          </cell>
          <cell r="I720" t="str">
            <v>BELEN</v>
          </cell>
        </row>
        <row r="721">
          <cell r="F721" t="str">
            <v>52110</v>
          </cell>
          <cell r="G721" t="str">
            <v>52</v>
          </cell>
          <cell r="H721" t="str">
            <v>110</v>
          </cell>
          <cell r="I721" t="str">
            <v>BUESACO</v>
          </cell>
        </row>
        <row r="722">
          <cell r="F722" t="str">
            <v>52203</v>
          </cell>
          <cell r="G722" t="str">
            <v>52</v>
          </cell>
          <cell r="H722" t="str">
            <v>203</v>
          </cell>
          <cell r="I722" t="str">
            <v>COLON</v>
          </cell>
        </row>
        <row r="723">
          <cell r="F723" t="str">
            <v>52207</v>
          </cell>
          <cell r="G723" t="str">
            <v>52</v>
          </cell>
          <cell r="H723" t="str">
            <v>207</v>
          </cell>
          <cell r="I723" t="str">
            <v>CONSACA</v>
          </cell>
        </row>
        <row r="724">
          <cell r="F724" t="str">
            <v>52210</v>
          </cell>
          <cell r="G724" t="str">
            <v>52</v>
          </cell>
          <cell r="H724" t="str">
            <v>210</v>
          </cell>
          <cell r="I724" t="str">
            <v>CONTADERO</v>
          </cell>
        </row>
        <row r="725">
          <cell r="F725" t="str">
            <v>52215</v>
          </cell>
          <cell r="G725" t="str">
            <v>52</v>
          </cell>
          <cell r="H725" t="str">
            <v>215</v>
          </cell>
          <cell r="I725" t="str">
            <v>CORDOBA</v>
          </cell>
        </row>
        <row r="726">
          <cell r="F726" t="str">
            <v>52224</v>
          </cell>
          <cell r="G726" t="str">
            <v>52</v>
          </cell>
          <cell r="H726" t="str">
            <v>224</v>
          </cell>
          <cell r="I726" t="str">
            <v>CUASPUD</v>
          </cell>
        </row>
        <row r="727">
          <cell r="F727" t="str">
            <v>52227</v>
          </cell>
          <cell r="G727" t="str">
            <v>52</v>
          </cell>
          <cell r="H727" t="str">
            <v>227</v>
          </cell>
          <cell r="I727" t="str">
            <v>CUMBAL</v>
          </cell>
        </row>
        <row r="728">
          <cell r="F728" t="str">
            <v>52233</v>
          </cell>
          <cell r="G728" t="str">
            <v>52</v>
          </cell>
          <cell r="H728" t="str">
            <v>233</v>
          </cell>
          <cell r="I728" t="str">
            <v>CUMBITARA</v>
          </cell>
        </row>
        <row r="729">
          <cell r="F729" t="str">
            <v>52240</v>
          </cell>
          <cell r="G729" t="str">
            <v>52</v>
          </cell>
          <cell r="H729" t="str">
            <v>240</v>
          </cell>
          <cell r="I729" t="str">
            <v>CHACHAGUI</v>
          </cell>
        </row>
        <row r="730">
          <cell r="F730" t="str">
            <v>52250</v>
          </cell>
          <cell r="G730" t="str">
            <v>52</v>
          </cell>
          <cell r="H730" t="str">
            <v>250</v>
          </cell>
          <cell r="I730" t="str">
            <v>EL CHARCO</v>
          </cell>
        </row>
        <row r="731">
          <cell r="F731" t="str">
            <v>52254</v>
          </cell>
          <cell r="G731" t="str">
            <v>52</v>
          </cell>
          <cell r="H731" t="str">
            <v>254</v>
          </cell>
          <cell r="I731" t="str">
            <v>EL PENOL</v>
          </cell>
        </row>
        <row r="732">
          <cell r="F732" t="str">
            <v>52256</v>
          </cell>
          <cell r="G732" t="str">
            <v>52</v>
          </cell>
          <cell r="H732" t="str">
            <v>256</v>
          </cell>
          <cell r="I732" t="str">
            <v>EL ROSARIO</v>
          </cell>
        </row>
        <row r="733">
          <cell r="F733" t="str">
            <v>52258</v>
          </cell>
          <cell r="G733" t="str">
            <v>52</v>
          </cell>
          <cell r="H733" t="str">
            <v>258</v>
          </cell>
          <cell r="I733" t="str">
            <v>EL TABLON</v>
          </cell>
        </row>
        <row r="734">
          <cell r="F734" t="str">
            <v>52260</v>
          </cell>
          <cell r="G734" t="str">
            <v>52</v>
          </cell>
          <cell r="H734" t="str">
            <v>260</v>
          </cell>
          <cell r="I734" t="str">
            <v>EL TAMBO</v>
          </cell>
        </row>
        <row r="735">
          <cell r="F735" t="str">
            <v>52287</v>
          </cell>
          <cell r="G735" t="str">
            <v>52</v>
          </cell>
          <cell r="H735" t="str">
            <v>287</v>
          </cell>
          <cell r="I735" t="str">
            <v>FUNES</v>
          </cell>
        </row>
        <row r="736">
          <cell r="F736" t="str">
            <v>52317</v>
          </cell>
          <cell r="G736" t="str">
            <v>52</v>
          </cell>
          <cell r="H736" t="str">
            <v>317</v>
          </cell>
          <cell r="I736" t="str">
            <v>GUACHUCAL</v>
          </cell>
        </row>
        <row r="737">
          <cell r="F737" t="str">
            <v>52320</v>
          </cell>
          <cell r="G737" t="str">
            <v>52</v>
          </cell>
          <cell r="H737" t="str">
            <v>320</v>
          </cell>
          <cell r="I737" t="str">
            <v>GUAITARILLA</v>
          </cell>
        </row>
        <row r="738">
          <cell r="F738" t="str">
            <v>52323</v>
          </cell>
          <cell r="G738" t="str">
            <v>52</v>
          </cell>
          <cell r="H738" t="str">
            <v>323</v>
          </cell>
          <cell r="I738" t="str">
            <v>GUALMATAN</v>
          </cell>
        </row>
        <row r="739">
          <cell r="F739" t="str">
            <v>52352</v>
          </cell>
          <cell r="G739" t="str">
            <v>52</v>
          </cell>
          <cell r="H739" t="str">
            <v>352</v>
          </cell>
          <cell r="I739" t="str">
            <v>ILES</v>
          </cell>
        </row>
        <row r="740">
          <cell r="F740" t="str">
            <v>52354</v>
          </cell>
          <cell r="G740" t="str">
            <v>52</v>
          </cell>
          <cell r="H740" t="str">
            <v>354</v>
          </cell>
          <cell r="I740" t="str">
            <v>IMUES</v>
          </cell>
        </row>
        <row r="741">
          <cell r="F741" t="str">
            <v>52356</v>
          </cell>
          <cell r="G741" t="str">
            <v>52</v>
          </cell>
          <cell r="H741" t="str">
            <v>356</v>
          </cell>
          <cell r="I741" t="str">
            <v>IPIALES</v>
          </cell>
        </row>
        <row r="742">
          <cell r="F742" t="str">
            <v>52378</v>
          </cell>
          <cell r="G742" t="str">
            <v>52</v>
          </cell>
          <cell r="H742" t="str">
            <v>378</v>
          </cell>
          <cell r="I742" t="str">
            <v>LA CRUZ</v>
          </cell>
        </row>
        <row r="743">
          <cell r="F743" t="str">
            <v>52381</v>
          </cell>
          <cell r="G743" t="str">
            <v>52</v>
          </cell>
          <cell r="H743" t="str">
            <v>381</v>
          </cell>
          <cell r="I743" t="str">
            <v>LA FLORIDA</v>
          </cell>
        </row>
        <row r="744">
          <cell r="F744" t="str">
            <v>52385</v>
          </cell>
          <cell r="G744" t="str">
            <v>52</v>
          </cell>
          <cell r="H744" t="str">
            <v>385</v>
          </cell>
          <cell r="I744" t="str">
            <v>LA LLANADA</v>
          </cell>
        </row>
        <row r="745">
          <cell r="F745" t="str">
            <v>52390</v>
          </cell>
          <cell r="G745" t="str">
            <v>52</v>
          </cell>
          <cell r="H745" t="str">
            <v>390</v>
          </cell>
          <cell r="I745" t="str">
            <v>LA TOLA</v>
          </cell>
        </row>
        <row r="746">
          <cell r="F746" t="str">
            <v>52399</v>
          </cell>
          <cell r="G746" t="str">
            <v>52</v>
          </cell>
          <cell r="H746" t="str">
            <v>399</v>
          </cell>
          <cell r="I746" t="str">
            <v>LA UNION</v>
          </cell>
        </row>
        <row r="747">
          <cell r="F747" t="str">
            <v>52405</v>
          </cell>
          <cell r="G747" t="str">
            <v>52</v>
          </cell>
          <cell r="H747" t="str">
            <v>405</v>
          </cell>
          <cell r="I747" t="str">
            <v>LEIVA</v>
          </cell>
        </row>
        <row r="748">
          <cell r="F748" t="str">
            <v>52411</v>
          </cell>
          <cell r="G748" t="str">
            <v>52</v>
          </cell>
          <cell r="H748" t="str">
            <v>411</v>
          </cell>
          <cell r="I748" t="str">
            <v>LINARES</v>
          </cell>
        </row>
        <row r="749">
          <cell r="F749" t="str">
            <v>52418</v>
          </cell>
          <cell r="G749" t="str">
            <v>52</v>
          </cell>
          <cell r="H749" t="str">
            <v>418</v>
          </cell>
          <cell r="I749" t="str">
            <v>LOS ANDES</v>
          </cell>
        </row>
        <row r="750">
          <cell r="F750" t="str">
            <v>52427</v>
          </cell>
          <cell r="G750" t="str">
            <v>52</v>
          </cell>
          <cell r="H750" t="str">
            <v>427</v>
          </cell>
          <cell r="I750" t="str">
            <v>MAGUI</v>
          </cell>
        </row>
        <row r="751">
          <cell r="F751" t="str">
            <v>52435</v>
          </cell>
          <cell r="G751" t="str">
            <v>52</v>
          </cell>
          <cell r="H751" t="str">
            <v>435</v>
          </cell>
          <cell r="I751" t="str">
            <v>MALLAMA</v>
          </cell>
        </row>
        <row r="752">
          <cell r="F752" t="str">
            <v>52473</v>
          </cell>
          <cell r="G752" t="str">
            <v>52</v>
          </cell>
          <cell r="H752" t="str">
            <v>473</v>
          </cell>
          <cell r="I752" t="str">
            <v>MOSQUERA</v>
          </cell>
        </row>
        <row r="753">
          <cell r="F753" t="str">
            <v>52490</v>
          </cell>
          <cell r="G753" t="str">
            <v>52</v>
          </cell>
          <cell r="H753" t="str">
            <v>490</v>
          </cell>
          <cell r="I753" t="str">
            <v>OLAYA HERRERA</v>
          </cell>
        </row>
        <row r="754">
          <cell r="F754" t="str">
            <v>52506</v>
          </cell>
          <cell r="G754" t="str">
            <v>52</v>
          </cell>
          <cell r="H754" t="str">
            <v>506</v>
          </cell>
          <cell r="I754" t="str">
            <v>OSPINA</v>
          </cell>
        </row>
        <row r="755">
          <cell r="F755" t="str">
            <v>52520</v>
          </cell>
          <cell r="G755" t="str">
            <v>52</v>
          </cell>
          <cell r="H755" t="str">
            <v>520</v>
          </cell>
          <cell r="I755" t="str">
            <v>FRANCISCO PIZARRO</v>
          </cell>
        </row>
        <row r="756">
          <cell r="F756" t="str">
            <v>52540</v>
          </cell>
          <cell r="G756" t="str">
            <v>52</v>
          </cell>
          <cell r="H756" t="str">
            <v>540</v>
          </cell>
          <cell r="I756" t="str">
            <v>POLICARPA</v>
          </cell>
        </row>
        <row r="757">
          <cell r="F757" t="str">
            <v>52560</v>
          </cell>
          <cell r="G757" t="str">
            <v>52</v>
          </cell>
          <cell r="H757" t="str">
            <v>560</v>
          </cell>
          <cell r="I757" t="str">
            <v>POTOSI</v>
          </cell>
        </row>
        <row r="758">
          <cell r="F758" t="str">
            <v>52565</v>
          </cell>
          <cell r="G758" t="str">
            <v>52</v>
          </cell>
          <cell r="H758" t="str">
            <v>565</v>
          </cell>
          <cell r="I758" t="str">
            <v>PROVIDENCIA</v>
          </cell>
        </row>
        <row r="759">
          <cell r="F759" t="str">
            <v>52573</v>
          </cell>
          <cell r="G759" t="str">
            <v>52</v>
          </cell>
          <cell r="H759" t="str">
            <v>573</v>
          </cell>
          <cell r="I759" t="str">
            <v>PUERRES</v>
          </cell>
        </row>
        <row r="760">
          <cell r="F760" t="str">
            <v>52585</v>
          </cell>
          <cell r="G760" t="str">
            <v>52</v>
          </cell>
          <cell r="H760" t="str">
            <v>585</v>
          </cell>
          <cell r="I760" t="str">
            <v>PUPIALES</v>
          </cell>
        </row>
        <row r="761">
          <cell r="F761" t="str">
            <v>52612</v>
          </cell>
          <cell r="G761" t="str">
            <v>52</v>
          </cell>
          <cell r="H761" t="str">
            <v>612</v>
          </cell>
          <cell r="I761" t="str">
            <v>RICAURTE</v>
          </cell>
        </row>
        <row r="762">
          <cell r="F762" t="str">
            <v>52621</v>
          </cell>
          <cell r="G762" t="str">
            <v>52</v>
          </cell>
          <cell r="H762" t="str">
            <v>621</v>
          </cell>
          <cell r="I762" t="str">
            <v>ROBERTO PAYAN</v>
          </cell>
        </row>
        <row r="763">
          <cell r="F763" t="str">
            <v>52678</v>
          </cell>
          <cell r="G763" t="str">
            <v>52</v>
          </cell>
          <cell r="H763" t="str">
            <v>678</v>
          </cell>
          <cell r="I763" t="str">
            <v>SAMANIEGO</v>
          </cell>
        </row>
        <row r="764">
          <cell r="F764" t="str">
            <v>52683</v>
          </cell>
          <cell r="G764" t="str">
            <v>52</v>
          </cell>
          <cell r="H764" t="str">
            <v>683</v>
          </cell>
          <cell r="I764" t="str">
            <v>SANDONA</v>
          </cell>
        </row>
        <row r="765">
          <cell r="F765" t="str">
            <v>52685</v>
          </cell>
          <cell r="G765" t="str">
            <v>52</v>
          </cell>
          <cell r="H765" t="str">
            <v>685</v>
          </cell>
          <cell r="I765" t="str">
            <v>SAN BERNARDO</v>
          </cell>
        </row>
        <row r="766">
          <cell r="F766" t="str">
            <v>52687</v>
          </cell>
          <cell r="G766" t="str">
            <v>52</v>
          </cell>
          <cell r="H766" t="str">
            <v>687</v>
          </cell>
          <cell r="I766" t="str">
            <v>SAN LORENZO</v>
          </cell>
        </row>
        <row r="767">
          <cell r="F767" t="str">
            <v>52693</v>
          </cell>
          <cell r="G767" t="str">
            <v>52</v>
          </cell>
          <cell r="H767" t="str">
            <v>693</v>
          </cell>
          <cell r="I767" t="str">
            <v>SAN PABLO</v>
          </cell>
        </row>
        <row r="768">
          <cell r="F768" t="str">
            <v>52694</v>
          </cell>
          <cell r="G768" t="str">
            <v>52</v>
          </cell>
          <cell r="H768" t="str">
            <v>694</v>
          </cell>
          <cell r="I768" t="str">
            <v>SAN PEDRO DE CARTAGO</v>
          </cell>
        </row>
        <row r="769">
          <cell r="F769" t="str">
            <v>52696</v>
          </cell>
          <cell r="G769" t="str">
            <v>52</v>
          </cell>
          <cell r="H769" t="str">
            <v>696</v>
          </cell>
          <cell r="I769" t="str">
            <v>SANTA BARBARA</v>
          </cell>
        </row>
        <row r="770">
          <cell r="F770" t="str">
            <v>52699</v>
          </cell>
          <cell r="G770" t="str">
            <v>52</v>
          </cell>
          <cell r="H770" t="str">
            <v>699</v>
          </cell>
          <cell r="I770" t="str">
            <v>SANTACRUZ</v>
          </cell>
        </row>
        <row r="771">
          <cell r="F771" t="str">
            <v>52720</v>
          </cell>
          <cell r="G771" t="str">
            <v>52</v>
          </cell>
          <cell r="H771" t="str">
            <v>720</v>
          </cell>
          <cell r="I771" t="str">
            <v>SAPUYES</v>
          </cell>
        </row>
        <row r="772">
          <cell r="F772" t="str">
            <v>52786</v>
          </cell>
          <cell r="G772" t="str">
            <v>52</v>
          </cell>
          <cell r="H772" t="str">
            <v>786</v>
          </cell>
          <cell r="I772" t="str">
            <v>TAMINANGO</v>
          </cell>
        </row>
        <row r="773">
          <cell r="F773" t="str">
            <v>52788</v>
          </cell>
          <cell r="G773" t="str">
            <v>52</v>
          </cell>
          <cell r="H773" t="str">
            <v>788</v>
          </cell>
          <cell r="I773" t="str">
            <v>TANGUA</v>
          </cell>
        </row>
        <row r="774">
          <cell r="F774" t="str">
            <v>52835</v>
          </cell>
          <cell r="G774" t="str">
            <v>52</v>
          </cell>
          <cell r="H774" t="str">
            <v>835</v>
          </cell>
          <cell r="I774" t="str">
            <v>TUMACO</v>
          </cell>
        </row>
        <row r="775">
          <cell r="F775" t="str">
            <v>52838</v>
          </cell>
          <cell r="G775" t="str">
            <v>52</v>
          </cell>
          <cell r="H775" t="str">
            <v>838</v>
          </cell>
          <cell r="I775" t="str">
            <v>TUQUERRES</v>
          </cell>
        </row>
        <row r="776">
          <cell r="F776" t="str">
            <v>52885</v>
          </cell>
          <cell r="G776" t="str">
            <v>52</v>
          </cell>
          <cell r="H776" t="str">
            <v>885</v>
          </cell>
          <cell r="I776" t="str">
            <v>YACUANQUER</v>
          </cell>
        </row>
        <row r="777">
          <cell r="F777" t="str">
            <v>54001</v>
          </cell>
          <cell r="G777" t="str">
            <v>54</v>
          </cell>
          <cell r="H777" t="str">
            <v>001</v>
          </cell>
          <cell r="I777" t="str">
            <v>CUCUTA</v>
          </cell>
        </row>
        <row r="778">
          <cell r="F778" t="str">
            <v>54003</v>
          </cell>
          <cell r="G778" t="str">
            <v>54</v>
          </cell>
          <cell r="H778" t="str">
            <v>003</v>
          </cell>
          <cell r="I778" t="str">
            <v>ABREGO</v>
          </cell>
        </row>
        <row r="779">
          <cell r="F779" t="str">
            <v>54051</v>
          </cell>
          <cell r="G779" t="str">
            <v>54</v>
          </cell>
          <cell r="H779" t="str">
            <v>051</v>
          </cell>
          <cell r="I779" t="str">
            <v>ARBOLEDAS</v>
          </cell>
        </row>
        <row r="780">
          <cell r="F780" t="str">
            <v>54099</v>
          </cell>
          <cell r="G780" t="str">
            <v>54</v>
          </cell>
          <cell r="H780" t="str">
            <v>099</v>
          </cell>
          <cell r="I780" t="str">
            <v>BOCHALEMA</v>
          </cell>
        </row>
        <row r="781">
          <cell r="F781" t="str">
            <v>54109</v>
          </cell>
          <cell r="G781" t="str">
            <v>54</v>
          </cell>
          <cell r="H781" t="str">
            <v>109</v>
          </cell>
          <cell r="I781" t="str">
            <v>BUCARASICA</v>
          </cell>
        </row>
        <row r="782">
          <cell r="F782" t="str">
            <v>54125</v>
          </cell>
          <cell r="G782" t="str">
            <v>54</v>
          </cell>
          <cell r="H782" t="str">
            <v>125</v>
          </cell>
          <cell r="I782" t="str">
            <v>CACOTA</v>
          </cell>
        </row>
        <row r="783">
          <cell r="F783" t="str">
            <v>54128</v>
          </cell>
          <cell r="G783" t="str">
            <v>54</v>
          </cell>
          <cell r="H783" t="str">
            <v>128</v>
          </cell>
          <cell r="I783" t="str">
            <v>CACHIRA</v>
          </cell>
        </row>
        <row r="784">
          <cell r="F784" t="str">
            <v>54172</v>
          </cell>
          <cell r="G784" t="str">
            <v>54</v>
          </cell>
          <cell r="H784" t="str">
            <v>172</v>
          </cell>
          <cell r="I784" t="str">
            <v>CHINACOTA</v>
          </cell>
        </row>
        <row r="785">
          <cell r="F785" t="str">
            <v>54174</v>
          </cell>
          <cell r="G785" t="str">
            <v>54</v>
          </cell>
          <cell r="H785" t="str">
            <v>174</v>
          </cell>
          <cell r="I785" t="str">
            <v>CHITAGA</v>
          </cell>
        </row>
        <row r="786">
          <cell r="F786" t="str">
            <v>54206</v>
          </cell>
          <cell r="G786" t="str">
            <v>54</v>
          </cell>
          <cell r="H786" t="str">
            <v>206</v>
          </cell>
          <cell r="I786" t="str">
            <v>CONVENCION</v>
          </cell>
        </row>
        <row r="787">
          <cell r="F787" t="str">
            <v>54223</v>
          </cell>
          <cell r="G787" t="str">
            <v>54</v>
          </cell>
          <cell r="H787" t="str">
            <v>223</v>
          </cell>
          <cell r="I787" t="str">
            <v>CUCUTILLA</v>
          </cell>
        </row>
        <row r="788">
          <cell r="F788" t="str">
            <v>54239</v>
          </cell>
          <cell r="G788" t="str">
            <v>54</v>
          </cell>
          <cell r="H788" t="str">
            <v>239</v>
          </cell>
          <cell r="I788" t="str">
            <v>DURANIA</v>
          </cell>
        </row>
        <row r="789">
          <cell r="F789" t="str">
            <v>54245</v>
          </cell>
          <cell r="G789" t="str">
            <v>54</v>
          </cell>
          <cell r="H789" t="str">
            <v>245</v>
          </cell>
          <cell r="I789" t="str">
            <v>EL CARMEN</v>
          </cell>
        </row>
        <row r="790">
          <cell r="F790" t="str">
            <v>54250</v>
          </cell>
          <cell r="G790" t="str">
            <v>54</v>
          </cell>
          <cell r="H790" t="str">
            <v>250</v>
          </cell>
          <cell r="I790" t="str">
            <v>EL TARRA</v>
          </cell>
        </row>
        <row r="791">
          <cell r="F791" t="str">
            <v>54261</v>
          </cell>
          <cell r="G791" t="str">
            <v>54</v>
          </cell>
          <cell r="H791" t="str">
            <v>261</v>
          </cell>
          <cell r="I791" t="str">
            <v>EL ZULIA</v>
          </cell>
        </row>
        <row r="792">
          <cell r="F792" t="str">
            <v>54313</v>
          </cell>
          <cell r="G792" t="str">
            <v>54</v>
          </cell>
          <cell r="H792" t="str">
            <v>313</v>
          </cell>
          <cell r="I792" t="str">
            <v>GRAMALOTE</v>
          </cell>
        </row>
        <row r="793">
          <cell r="F793" t="str">
            <v>54344</v>
          </cell>
          <cell r="G793" t="str">
            <v>54</v>
          </cell>
          <cell r="H793" t="str">
            <v>344</v>
          </cell>
          <cell r="I793" t="str">
            <v>HACARI</v>
          </cell>
        </row>
        <row r="794">
          <cell r="F794" t="str">
            <v>54347</v>
          </cell>
          <cell r="G794" t="str">
            <v>54</v>
          </cell>
          <cell r="H794" t="str">
            <v>347</v>
          </cell>
          <cell r="I794" t="str">
            <v>HERRAN</v>
          </cell>
        </row>
        <row r="795">
          <cell r="F795" t="str">
            <v>54377</v>
          </cell>
          <cell r="G795" t="str">
            <v>54</v>
          </cell>
          <cell r="H795" t="str">
            <v>377</v>
          </cell>
          <cell r="I795" t="str">
            <v>LABATECA</v>
          </cell>
        </row>
        <row r="796">
          <cell r="F796" t="str">
            <v>54385</v>
          </cell>
          <cell r="G796" t="str">
            <v>54</v>
          </cell>
          <cell r="H796" t="str">
            <v>385</v>
          </cell>
          <cell r="I796" t="str">
            <v>LA ESPERANZA</v>
          </cell>
        </row>
        <row r="797">
          <cell r="F797" t="str">
            <v>54398</v>
          </cell>
          <cell r="G797" t="str">
            <v>54</v>
          </cell>
          <cell r="H797" t="str">
            <v>398</v>
          </cell>
          <cell r="I797" t="str">
            <v>LA PLAYA</v>
          </cell>
        </row>
        <row r="798">
          <cell r="F798" t="str">
            <v>54405</v>
          </cell>
          <cell r="G798" t="str">
            <v>54</v>
          </cell>
          <cell r="H798" t="str">
            <v>405</v>
          </cell>
          <cell r="I798" t="str">
            <v>LOS PATIOS</v>
          </cell>
        </row>
        <row r="799">
          <cell r="F799" t="str">
            <v>54418</v>
          </cell>
          <cell r="G799" t="str">
            <v>54</v>
          </cell>
          <cell r="H799" t="str">
            <v>418</v>
          </cell>
          <cell r="I799" t="str">
            <v>LOURDES</v>
          </cell>
        </row>
        <row r="800">
          <cell r="F800" t="str">
            <v>54480</v>
          </cell>
          <cell r="G800" t="str">
            <v>54</v>
          </cell>
          <cell r="H800" t="str">
            <v>480</v>
          </cell>
          <cell r="I800" t="str">
            <v>MUTISCUA</v>
          </cell>
        </row>
        <row r="801">
          <cell r="F801" t="str">
            <v>54498</v>
          </cell>
          <cell r="G801" t="str">
            <v>54</v>
          </cell>
          <cell r="H801" t="str">
            <v>498</v>
          </cell>
          <cell r="I801" t="str">
            <v>OCAÑA</v>
          </cell>
        </row>
        <row r="802">
          <cell r="F802" t="str">
            <v>54518</v>
          </cell>
          <cell r="G802" t="str">
            <v>54</v>
          </cell>
          <cell r="H802" t="str">
            <v>518</v>
          </cell>
          <cell r="I802" t="str">
            <v>PAMPLONA</v>
          </cell>
        </row>
        <row r="803">
          <cell r="F803" t="str">
            <v>54520</v>
          </cell>
          <cell r="G803" t="str">
            <v>54</v>
          </cell>
          <cell r="H803" t="str">
            <v>520</v>
          </cell>
          <cell r="I803" t="str">
            <v>PAMPLONITA</v>
          </cell>
        </row>
        <row r="804">
          <cell r="F804" t="str">
            <v>54553</v>
          </cell>
          <cell r="G804" t="str">
            <v>54</v>
          </cell>
          <cell r="H804" t="str">
            <v>553</v>
          </cell>
          <cell r="I804" t="str">
            <v>PUERTO SANTANDER</v>
          </cell>
        </row>
        <row r="805">
          <cell r="F805" t="str">
            <v>54599</v>
          </cell>
          <cell r="G805" t="str">
            <v>54</v>
          </cell>
          <cell r="H805" t="str">
            <v>599</v>
          </cell>
          <cell r="I805" t="str">
            <v>RAGONVALIA</v>
          </cell>
        </row>
        <row r="806">
          <cell r="F806" t="str">
            <v>54660</v>
          </cell>
          <cell r="G806" t="str">
            <v>54</v>
          </cell>
          <cell r="H806" t="str">
            <v>660</v>
          </cell>
          <cell r="I806" t="str">
            <v>SALAZAR</v>
          </cell>
        </row>
        <row r="807">
          <cell r="F807" t="str">
            <v>54670</v>
          </cell>
          <cell r="G807" t="str">
            <v>54</v>
          </cell>
          <cell r="H807" t="str">
            <v>670</v>
          </cell>
          <cell r="I807" t="str">
            <v>SAN CALIXTO</v>
          </cell>
        </row>
        <row r="808">
          <cell r="F808" t="str">
            <v>54673</v>
          </cell>
          <cell r="G808" t="str">
            <v>54</v>
          </cell>
          <cell r="H808" t="str">
            <v>673</v>
          </cell>
          <cell r="I808" t="str">
            <v>SAN CAYETANO</v>
          </cell>
        </row>
        <row r="809">
          <cell r="F809" t="str">
            <v>54680</v>
          </cell>
          <cell r="G809" t="str">
            <v>54</v>
          </cell>
          <cell r="H809" t="str">
            <v>680</v>
          </cell>
          <cell r="I809" t="str">
            <v>SANTIAGO</v>
          </cell>
        </row>
        <row r="810">
          <cell r="F810" t="str">
            <v>54720</v>
          </cell>
          <cell r="G810" t="str">
            <v>54</v>
          </cell>
          <cell r="H810" t="str">
            <v>720</v>
          </cell>
          <cell r="I810" t="str">
            <v>SARDINATA</v>
          </cell>
        </row>
        <row r="811">
          <cell r="F811" t="str">
            <v>54743</v>
          </cell>
          <cell r="G811" t="str">
            <v>54</v>
          </cell>
          <cell r="H811" t="str">
            <v>743</v>
          </cell>
          <cell r="I811" t="str">
            <v>SILOS</v>
          </cell>
        </row>
        <row r="812">
          <cell r="F812" t="str">
            <v>54800</v>
          </cell>
          <cell r="G812" t="str">
            <v>54</v>
          </cell>
          <cell r="H812" t="str">
            <v>800</v>
          </cell>
          <cell r="I812" t="str">
            <v>TEORAMA</v>
          </cell>
        </row>
        <row r="813">
          <cell r="F813" t="str">
            <v>54810</v>
          </cell>
          <cell r="G813" t="str">
            <v>54</v>
          </cell>
          <cell r="H813" t="str">
            <v>810</v>
          </cell>
          <cell r="I813" t="str">
            <v>TIBU</v>
          </cell>
        </row>
        <row r="814">
          <cell r="F814" t="str">
            <v>54820</v>
          </cell>
          <cell r="G814" t="str">
            <v>54</v>
          </cell>
          <cell r="H814" t="str">
            <v>820</v>
          </cell>
          <cell r="I814" t="str">
            <v>TOLEDO</v>
          </cell>
        </row>
        <row r="815">
          <cell r="F815" t="str">
            <v>54871</v>
          </cell>
          <cell r="G815" t="str">
            <v>54</v>
          </cell>
          <cell r="H815" t="str">
            <v>871</v>
          </cell>
          <cell r="I815" t="str">
            <v>VILLA CARO</v>
          </cell>
        </row>
        <row r="816">
          <cell r="F816" t="str">
            <v>54874</v>
          </cell>
          <cell r="G816" t="str">
            <v>54</v>
          </cell>
          <cell r="H816" t="str">
            <v>874</v>
          </cell>
          <cell r="I816" t="str">
            <v>VILLA DEL ROSARIO</v>
          </cell>
        </row>
        <row r="817">
          <cell r="F817" t="str">
            <v>63001</v>
          </cell>
          <cell r="G817" t="str">
            <v>63</v>
          </cell>
          <cell r="H817" t="str">
            <v>001</v>
          </cell>
          <cell r="I817" t="str">
            <v>ARMENIA</v>
          </cell>
        </row>
        <row r="818">
          <cell r="F818" t="str">
            <v>63111</v>
          </cell>
          <cell r="G818" t="str">
            <v>63</v>
          </cell>
          <cell r="H818" t="str">
            <v>111</v>
          </cell>
          <cell r="I818" t="str">
            <v>BUENAVISTA</v>
          </cell>
        </row>
        <row r="819">
          <cell r="F819" t="str">
            <v>63130</v>
          </cell>
          <cell r="G819" t="str">
            <v>63</v>
          </cell>
          <cell r="H819" t="str">
            <v>130</v>
          </cell>
          <cell r="I819" t="str">
            <v>CALARCA</v>
          </cell>
        </row>
        <row r="820">
          <cell r="F820" t="str">
            <v>63190</v>
          </cell>
          <cell r="G820" t="str">
            <v>63</v>
          </cell>
          <cell r="H820" t="str">
            <v>190</v>
          </cell>
          <cell r="I820" t="str">
            <v>CIRCASIA</v>
          </cell>
        </row>
        <row r="821">
          <cell r="F821" t="str">
            <v>63212</v>
          </cell>
          <cell r="G821" t="str">
            <v>63</v>
          </cell>
          <cell r="H821" t="str">
            <v>212</v>
          </cell>
          <cell r="I821" t="str">
            <v>CORDOBA</v>
          </cell>
        </row>
        <row r="822">
          <cell r="F822" t="str">
            <v>63272</v>
          </cell>
          <cell r="G822" t="str">
            <v>63</v>
          </cell>
          <cell r="H822" t="str">
            <v>272</v>
          </cell>
          <cell r="I822" t="str">
            <v>FILANDIA</v>
          </cell>
        </row>
        <row r="823">
          <cell r="F823" t="str">
            <v>63302</v>
          </cell>
          <cell r="G823" t="str">
            <v>63</v>
          </cell>
          <cell r="H823" t="str">
            <v>302</v>
          </cell>
          <cell r="I823" t="str">
            <v>GENOVA</v>
          </cell>
        </row>
        <row r="824">
          <cell r="F824" t="str">
            <v>63401</v>
          </cell>
          <cell r="G824" t="str">
            <v>63</v>
          </cell>
          <cell r="H824" t="str">
            <v>401</v>
          </cell>
          <cell r="I824" t="str">
            <v>LA TEBAIDA</v>
          </cell>
        </row>
        <row r="825">
          <cell r="F825" t="str">
            <v>63470</v>
          </cell>
          <cell r="G825" t="str">
            <v>63</v>
          </cell>
          <cell r="H825" t="str">
            <v>470</v>
          </cell>
          <cell r="I825" t="str">
            <v>MONTENEGRO</v>
          </cell>
        </row>
        <row r="826">
          <cell r="F826" t="str">
            <v>63548</v>
          </cell>
          <cell r="G826" t="str">
            <v>63</v>
          </cell>
          <cell r="H826" t="str">
            <v>548</v>
          </cell>
          <cell r="I826" t="str">
            <v>PIJAO</v>
          </cell>
        </row>
        <row r="827">
          <cell r="F827" t="str">
            <v>63594</v>
          </cell>
          <cell r="G827" t="str">
            <v>63</v>
          </cell>
          <cell r="H827" t="str">
            <v>594</v>
          </cell>
          <cell r="I827" t="str">
            <v>QUIMBAYA</v>
          </cell>
        </row>
        <row r="828">
          <cell r="F828" t="str">
            <v>63690</v>
          </cell>
          <cell r="G828" t="str">
            <v>63</v>
          </cell>
          <cell r="H828" t="str">
            <v>690</v>
          </cell>
          <cell r="I828" t="str">
            <v>SALENTO</v>
          </cell>
        </row>
        <row r="829">
          <cell r="F829" t="str">
            <v>66001</v>
          </cell>
          <cell r="G829" t="str">
            <v>66</v>
          </cell>
          <cell r="H829" t="str">
            <v>001</v>
          </cell>
          <cell r="I829" t="str">
            <v>PEREIRA</v>
          </cell>
        </row>
        <row r="830">
          <cell r="F830" t="str">
            <v>66045</v>
          </cell>
          <cell r="G830" t="str">
            <v>66</v>
          </cell>
          <cell r="H830" t="str">
            <v>045</v>
          </cell>
          <cell r="I830" t="str">
            <v>APIA</v>
          </cell>
        </row>
        <row r="831">
          <cell r="F831" t="str">
            <v>66075</v>
          </cell>
          <cell r="G831" t="str">
            <v>66</v>
          </cell>
          <cell r="H831" t="str">
            <v>075</v>
          </cell>
          <cell r="I831" t="str">
            <v>BALBOA</v>
          </cell>
        </row>
        <row r="832">
          <cell r="F832" t="str">
            <v>66088</v>
          </cell>
          <cell r="G832" t="str">
            <v>66</v>
          </cell>
          <cell r="H832" t="str">
            <v>088</v>
          </cell>
          <cell r="I832" t="str">
            <v>BELEN DE UMBRIA</v>
          </cell>
        </row>
        <row r="833">
          <cell r="F833" t="str">
            <v>66170</v>
          </cell>
          <cell r="G833" t="str">
            <v>66</v>
          </cell>
          <cell r="H833" t="str">
            <v>170</v>
          </cell>
          <cell r="I833" t="str">
            <v>DOS QUEBRADAS</v>
          </cell>
        </row>
        <row r="834">
          <cell r="F834" t="str">
            <v>66318</v>
          </cell>
          <cell r="G834" t="str">
            <v>66</v>
          </cell>
          <cell r="H834" t="str">
            <v>318</v>
          </cell>
          <cell r="I834" t="str">
            <v>GUATICA</v>
          </cell>
        </row>
        <row r="835">
          <cell r="F835" t="str">
            <v>66383</v>
          </cell>
          <cell r="G835" t="str">
            <v>66</v>
          </cell>
          <cell r="H835" t="str">
            <v>383</v>
          </cell>
          <cell r="I835" t="str">
            <v>LA CELIA</v>
          </cell>
        </row>
        <row r="836">
          <cell r="F836" t="str">
            <v>66400</v>
          </cell>
          <cell r="G836" t="str">
            <v>66</v>
          </cell>
          <cell r="H836" t="str">
            <v>400</v>
          </cell>
          <cell r="I836" t="str">
            <v>LA VIRGINIA</v>
          </cell>
        </row>
        <row r="837">
          <cell r="F837" t="str">
            <v>66440</v>
          </cell>
          <cell r="G837" t="str">
            <v>66</v>
          </cell>
          <cell r="H837" t="str">
            <v>440</v>
          </cell>
          <cell r="I837" t="str">
            <v>MARSELLA</v>
          </cell>
        </row>
        <row r="838">
          <cell r="F838" t="str">
            <v>66456</v>
          </cell>
          <cell r="G838" t="str">
            <v>66</v>
          </cell>
          <cell r="H838" t="str">
            <v>456</v>
          </cell>
          <cell r="I838" t="str">
            <v>MISTRATO</v>
          </cell>
        </row>
        <row r="839">
          <cell r="F839" t="str">
            <v>66572</v>
          </cell>
          <cell r="G839" t="str">
            <v>66</v>
          </cell>
          <cell r="H839" t="str">
            <v>572</v>
          </cell>
          <cell r="I839" t="str">
            <v>PUEBLO RICO</v>
          </cell>
        </row>
        <row r="840">
          <cell r="F840" t="str">
            <v>66594</v>
          </cell>
          <cell r="G840" t="str">
            <v>66</v>
          </cell>
          <cell r="H840" t="str">
            <v>594</v>
          </cell>
          <cell r="I840" t="str">
            <v>QUINCHIA</v>
          </cell>
        </row>
        <row r="841">
          <cell r="F841" t="str">
            <v>66682</v>
          </cell>
          <cell r="G841" t="str">
            <v>66</v>
          </cell>
          <cell r="H841" t="str">
            <v>682</v>
          </cell>
          <cell r="I841" t="str">
            <v>SANTA ROSA DE CABAL</v>
          </cell>
        </row>
        <row r="842">
          <cell r="F842" t="str">
            <v>66687</v>
          </cell>
          <cell r="G842" t="str">
            <v>66</v>
          </cell>
          <cell r="H842" t="str">
            <v>687</v>
          </cell>
          <cell r="I842" t="str">
            <v>SANTUARIO</v>
          </cell>
        </row>
        <row r="843">
          <cell r="F843" t="str">
            <v>68001</v>
          </cell>
          <cell r="G843" t="str">
            <v>68</v>
          </cell>
          <cell r="H843" t="str">
            <v>001</v>
          </cell>
          <cell r="I843" t="str">
            <v>BUCARAMANGA</v>
          </cell>
        </row>
        <row r="844">
          <cell r="F844" t="str">
            <v>68013</v>
          </cell>
          <cell r="G844" t="str">
            <v>68</v>
          </cell>
          <cell r="H844" t="str">
            <v>013</v>
          </cell>
          <cell r="I844" t="str">
            <v>AGUADA</v>
          </cell>
        </row>
        <row r="845">
          <cell r="F845" t="str">
            <v>68020</v>
          </cell>
          <cell r="G845" t="str">
            <v>68</v>
          </cell>
          <cell r="H845" t="str">
            <v>020</v>
          </cell>
          <cell r="I845" t="str">
            <v>ALBANIA</v>
          </cell>
        </row>
        <row r="846">
          <cell r="F846" t="str">
            <v>68051</v>
          </cell>
          <cell r="G846" t="str">
            <v>68</v>
          </cell>
          <cell r="H846" t="str">
            <v>051</v>
          </cell>
          <cell r="I846" t="str">
            <v>ARATOCA</v>
          </cell>
        </row>
        <row r="847">
          <cell r="F847" t="str">
            <v>68077</v>
          </cell>
          <cell r="G847" t="str">
            <v>68</v>
          </cell>
          <cell r="H847" t="str">
            <v>077</v>
          </cell>
          <cell r="I847" t="str">
            <v>BARBOSA</v>
          </cell>
        </row>
        <row r="848">
          <cell r="F848" t="str">
            <v>68079</v>
          </cell>
          <cell r="G848" t="str">
            <v>68</v>
          </cell>
          <cell r="H848" t="str">
            <v>079</v>
          </cell>
          <cell r="I848" t="str">
            <v>BARICHARA</v>
          </cell>
        </row>
        <row r="849">
          <cell r="F849" t="str">
            <v>68081</v>
          </cell>
          <cell r="G849" t="str">
            <v>68</v>
          </cell>
          <cell r="H849" t="str">
            <v>081</v>
          </cell>
          <cell r="I849" t="str">
            <v>BARRANCABERMEJA</v>
          </cell>
        </row>
        <row r="850">
          <cell r="F850" t="str">
            <v>68092</v>
          </cell>
          <cell r="G850" t="str">
            <v>68</v>
          </cell>
          <cell r="H850" t="str">
            <v>092</v>
          </cell>
          <cell r="I850" t="str">
            <v>BETULIA</v>
          </cell>
        </row>
        <row r="851">
          <cell r="F851" t="str">
            <v>68101</v>
          </cell>
          <cell r="G851" t="str">
            <v>68</v>
          </cell>
          <cell r="H851" t="str">
            <v>101</v>
          </cell>
          <cell r="I851" t="str">
            <v>BOLIVAR</v>
          </cell>
        </row>
        <row r="852">
          <cell r="F852" t="str">
            <v>68121</v>
          </cell>
          <cell r="G852" t="str">
            <v>68</v>
          </cell>
          <cell r="H852" t="str">
            <v>121</v>
          </cell>
          <cell r="I852" t="str">
            <v>CABRERA</v>
          </cell>
        </row>
        <row r="853">
          <cell r="F853" t="str">
            <v>68132</v>
          </cell>
          <cell r="G853" t="str">
            <v>68</v>
          </cell>
          <cell r="H853" t="str">
            <v>132</v>
          </cell>
          <cell r="I853" t="str">
            <v>CALIFORNIA</v>
          </cell>
        </row>
        <row r="854">
          <cell r="F854" t="str">
            <v>68147</v>
          </cell>
          <cell r="G854" t="str">
            <v>68</v>
          </cell>
          <cell r="H854" t="str">
            <v>147</v>
          </cell>
          <cell r="I854" t="str">
            <v>CAPITANEJO</v>
          </cell>
        </row>
        <row r="855">
          <cell r="F855" t="str">
            <v>68152</v>
          </cell>
          <cell r="G855" t="str">
            <v>68</v>
          </cell>
          <cell r="H855" t="str">
            <v>152</v>
          </cell>
          <cell r="I855" t="str">
            <v>CARCASI</v>
          </cell>
        </row>
        <row r="856">
          <cell r="F856" t="str">
            <v>68160</v>
          </cell>
          <cell r="G856" t="str">
            <v>68</v>
          </cell>
          <cell r="H856" t="str">
            <v>160</v>
          </cell>
          <cell r="I856" t="str">
            <v>CEPITA</v>
          </cell>
        </row>
        <row r="857">
          <cell r="F857" t="str">
            <v>68162</v>
          </cell>
          <cell r="G857" t="str">
            <v>68</v>
          </cell>
          <cell r="H857" t="str">
            <v>162</v>
          </cell>
          <cell r="I857" t="str">
            <v>CERRITO</v>
          </cell>
        </row>
        <row r="858">
          <cell r="F858" t="str">
            <v>68167</v>
          </cell>
          <cell r="G858" t="str">
            <v>68</v>
          </cell>
          <cell r="H858" t="str">
            <v>167</v>
          </cell>
          <cell r="I858" t="str">
            <v>CHARALA</v>
          </cell>
        </row>
        <row r="859">
          <cell r="F859" t="str">
            <v>68169</v>
          </cell>
          <cell r="G859" t="str">
            <v>68</v>
          </cell>
          <cell r="H859" t="str">
            <v>169</v>
          </cell>
          <cell r="I859" t="str">
            <v>CHARTA</v>
          </cell>
        </row>
        <row r="860">
          <cell r="F860" t="str">
            <v>68176</v>
          </cell>
          <cell r="G860" t="str">
            <v>68</v>
          </cell>
          <cell r="H860" t="str">
            <v>176</v>
          </cell>
          <cell r="I860" t="str">
            <v>CHIMA</v>
          </cell>
        </row>
        <row r="861">
          <cell r="F861" t="str">
            <v>68179</v>
          </cell>
          <cell r="G861" t="str">
            <v>68</v>
          </cell>
          <cell r="H861" t="str">
            <v>179</v>
          </cell>
          <cell r="I861" t="str">
            <v>CHIPATA</v>
          </cell>
        </row>
        <row r="862">
          <cell r="F862" t="str">
            <v>68190</v>
          </cell>
          <cell r="G862" t="str">
            <v>68</v>
          </cell>
          <cell r="H862" t="str">
            <v>190</v>
          </cell>
          <cell r="I862" t="str">
            <v>CIMITARRA</v>
          </cell>
        </row>
        <row r="863">
          <cell r="F863" t="str">
            <v>68207</v>
          </cell>
          <cell r="G863" t="str">
            <v>68</v>
          </cell>
          <cell r="H863" t="str">
            <v>207</v>
          </cell>
          <cell r="I863" t="str">
            <v>CONCEPCION</v>
          </cell>
        </row>
        <row r="864">
          <cell r="F864" t="str">
            <v>68209</v>
          </cell>
          <cell r="G864" t="str">
            <v>68</v>
          </cell>
          <cell r="H864" t="str">
            <v>209</v>
          </cell>
          <cell r="I864" t="str">
            <v>CONFINES</v>
          </cell>
        </row>
        <row r="865">
          <cell r="F865" t="str">
            <v>68211</v>
          </cell>
          <cell r="G865" t="str">
            <v>68</v>
          </cell>
          <cell r="H865" t="str">
            <v>211</v>
          </cell>
          <cell r="I865" t="str">
            <v>CONTRATACION</v>
          </cell>
        </row>
        <row r="866">
          <cell r="F866" t="str">
            <v>68217</v>
          </cell>
          <cell r="G866" t="str">
            <v>68</v>
          </cell>
          <cell r="H866" t="str">
            <v>217</v>
          </cell>
          <cell r="I866" t="str">
            <v>COROMORO</v>
          </cell>
        </row>
        <row r="867">
          <cell r="F867" t="str">
            <v>68229</v>
          </cell>
          <cell r="G867" t="str">
            <v>68</v>
          </cell>
          <cell r="H867" t="str">
            <v>229</v>
          </cell>
          <cell r="I867" t="str">
            <v>CURITI</v>
          </cell>
        </row>
        <row r="868">
          <cell r="F868" t="str">
            <v>68235</v>
          </cell>
          <cell r="G868" t="str">
            <v>68</v>
          </cell>
          <cell r="H868" t="str">
            <v>235</v>
          </cell>
          <cell r="I868" t="str">
            <v>EL CARMEN DE CHUCURI</v>
          </cell>
        </row>
        <row r="869">
          <cell r="F869" t="str">
            <v>68245</v>
          </cell>
          <cell r="G869" t="str">
            <v>68</v>
          </cell>
          <cell r="H869" t="str">
            <v>245</v>
          </cell>
          <cell r="I869" t="str">
            <v>EL GUACAMAYO</v>
          </cell>
        </row>
        <row r="870">
          <cell r="F870" t="str">
            <v>68250</v>
          </cell>
          <cell r="G870" t="str">
            <v>68</v>
          </cell>
          <cell r="H870" t="str">
            <v>250</v>
          </cell>
          <cell r="I870" t="str">
            <v>EL PEÑON</v>
          </cell>
        </row>
        <row r="871">
          <cell r="F871" t="str">
            <v>68255</v>
          </cell>
          <cell r="G871" t="str">
            <v>68</v>
          </cell>
          <cell r="H871" t="str">
            <v>255</v>
          </cell>
          <cell r="I871" t="str">
            <v>EL PLAYON</v>
          </cell>
        </row>
        <row r="872">
          <cell r="F872" t="str">
            <v>68264</v>
          </cell>
          <cell r="G872" t="str">
            <v>68</v>
          </cell>
          <cell r="H872" t="str">
            <v>264</v>
          </cell>
          <cell r="I872" t="str">
            <v>ENCINO</v>
          </cell>
        </row>
        <row r="873">
          <cell r="F873" t="str">
            <v>68266</v>
          </cell>
          <cell r="G873" t="str">
            <v>68</v>
          </cell>
          <cell r="H873" t="str">
            <v>266</v>
          </cell>
          <cell r="I873" t="str">
            <v>ENCISO</v>
          </cell>
        </row>
        <row r="874">
          <cell r="F874" t="str">
            <v>68271</v>
          </cell>
          <cell r="G874" t="str">
            <v>68</v>
          </cell>
          <cell r="H874" t="str">
            <v>271</v>
          </cell>
          <cell r="I874" t="str">
            <v>EL FLORIAN</v>
          </cell>
        </row>
        <row r="875">
          <cell r="F875" t="str">
            <v>68276</v>
          </cell>
          <cell r="G875" t="str">
            <v>68</v>
          </cell>
          <cell r="H875" t="str">
            <v>276</v>
          </cell>
          <cell r="I875" t="str">
            <v>FLORIDABLANCA</v>
          </cell>
        </row>
        <row r="876">
          <cell r="F876" t="str">
            <v>68296</v>
          </cell>
          <cell r="G876" t="str">
            <v>68</v>
          </cell>
          <cell r="H876" t="str">
            <v>296</v>
          </cell>
          <cell r="I876" t="str">
            <v>GALAN</v>
          </cell>
        </row>
        <row r="877">
          <cell r="F877" t="str">
            <v>68298</v>
          </cell>
          <cell r="G877" t="str">
            <v>68</v>
          </cell>
          <cell r="H877" t="str">
            <v>298</v>
          </cell>
          <cell r="I877" t="str">
            <v>GAMBITA</v>
          </cell>
        </row>
        <row r="878">
          <cell r="F878" t="str">
            <v>68307</v>
          </cell>
          <cell r="G878" t="str">
            <v>68</v>
          </cell>
          <cell r="H878" t="str">
            <v>307</v>
          </cell>
          <cell r="I878" t="str">
            <v>GIRON</v>
          </cell>
        </row>
        <row r="879">
          <cell r="F879" t="str">
            <v>68318</v>
          </cell>
          <cell r="G879" t="str">
            <v>68</v>
          </cell>
          <cell r="H879" t="str">
            <v>318</v>
          </cell>
          <cell r="I879" t="str">
            <v>GUACA</v>
          </cell>
        </row>
        <row r="880">
          <cell r="F880" t="str">
            <v>68320</v>
          </cell>
          <cell r="G880" t="str">
            <v>68</v>
          </cell>
          <cell r="H880" t="str">
            <v>320</v>
          </cell>
          <cell r="I880" t="str">
            <v>GUADALUPE</v>
          </cell>
        </row>
        <row r="881">
          <cell r="F881" t="str">
            <v>68322</v>
          </cell>
          <cell r="G881" t="str">
            <v>68</v>
          </cell>
          <cell r="H881" t="str">
            <v>322</v>
          </cell>
          <cell r="I881" t="str">
            <v>GUAPOTA</v>
          </cell>
        </row>
        <row r="882">
          <cell r="F882" t="str">
            <v>68324</v>
          </cell>
          <cell r="G882" t="str">
            <v>68</v>
          </cell>
          <cell r="H882" t="str">
            <v>324</v>
          </cell>
          <cell r="I882" t="str">
            <v>GUAVATA</v>
          </cell>
        </row>
        <row r="883">
          <cell r="F883" t="str">
            <v>68327</v>
          </cell>
          <cell r="G883" t="str">
            <v>68</v>
          </cell>
          <cell r="H883" t="str">
            <v>327</v>
          </cell>
          <cell r="I883" t="str">
            <v>GUEPSA</v>
          </cell>
        </row>
        <row r="884">
          <cell r="F884" t="str">
            <v>68344</v>
          </cell>
          <cell r="G884" t="str">
            <v>68</v>
          </cell>
          <cell r="H884" t="str">
            <v>344</v>
          </cell>
          <cell r="I884" t="str">
            <v>HATO</v>
          </cell>
        </row>
        <row r="885">
          <cell r="F885" t="str">
            <v>68368</v>
          </cell>
          <cell r="G885" t="str">
            <v>68</v>
          </cell>
          <cell r="H885" t="str">
            <v>368</v>
          </cell>
          <cell r="I885" t="str">
            <v>JESUS MARIA</v>
          </cell>
        </row>
        <row r="886">
          <cell r="F886" t="str">
            <v>68370</v>
          </cell>
          <cell r="G886" t="str">
            <v>68</v>
          </cell>
          <cell r="H886" t="str">
            <v>370</v>
          </cell>
          <cell r="I886" t="str">
            <v>JORDAN</v>
          </cell>
        </row>
        <row r="887">
          <cell r="F887" t="str">
            <v>68377</v>
          </cell>
          <cell r="G887" t="str">
            <v>68</v>
          </cell>
          <cell r="H887" t="str">
            <v>377</v>
          </cell>
          <cell r="I887" t="str">
            <v>LA BELLEZA</v>
          </cell>
        </row>
        <row r="888">
          <cell r="F888" t="str">
            <v>68385</v>
          </cell>
          <cell r="G888" t="str">
            <v>68</v>
          </cell>
          <cell r="H888" t="str">
            <v>385</v>
          </cell>
          <cell r="I888" t="str">
            <v>LANDAZURI</v>
          </cell>
        </row>
        <row r="889">
          <cell r="F889" t="str">
            <v>68397</v>
          </cell>
          <cell r="G889" t="str">
            <v>68</v>
          </cell>
          <cell r="H889" t="str">
            <v>397</v>
          </cell>
          <cell r="I889" t="str">
            <v>LA PAZ</v>
          </cell>
        </row>
        <row r="890">
          <cell r="F890" t="str">
            <v>68406</v>
          </cell>
          <cell r="G890" t="str">
            <v>68</v>
          </cell>
          <cell r="H890" t="str">
            <v>406</v>
          </cell>
          <cell r="I890" t="str">
            <v>LEBRIJA</v>
          </cell>
        </row>
        <row r="891">
          <cell r="F891" t="str">
            <v>68418</v>
          </cell>
          <cell r="G891" t="str">
            <v>68</v>
          </cell>
          <cell r="H891" t="str">
            <v>418</v>
          </cell>
          <cell r="I891" t="str">
            <v>LOS SANTOS</v>
          </cell>
        </row>
        <row r="892">
          <cell r="F892" t="str">
            <v>68425</v>
          </cell>
          <cell r="G892" t="str">
            <v>68</v>
          </cell>
          <cell r="H892" t="str">
            <v>425</v>
          </cell>
          <cell r="I892" t="str">
            <v>MACARAVITA</v>
          </cell>
        </row>
        <row r="893">
          <cell r="F893" t="str">
            <v>68432</v>
          </cell>
          <cell r="G893" t="str">
            <v>68</v>
          </cell>
          <cell r="H893" t="str">
            <v>432</v>
          </cell>
          <cell r="I893" t="str">
            <v>MALAGA</v>
          </cell>
        </row>
        <row r="894">
          <cell r="F894" t="str">
            <v>68444</v>
          </cell>
          <cell r="G894" t="str">
            <v>68</v>
          </cell>
          <cell r="H894" t="str">
            <v>444</v>
          </cell>
          <cell r="I894" t="str">
            <v>MATANZA</v>
          </cell>
        </row>
        <row r="895">
          <cell r="F895" t="str">
            <v>68464</v>
          </cell>
          <cell r="G895" t="str">
            <v>68</v>
          </cell>
          <cell r="H895" t="str">
            <v>464</v>
          </cell>
          <cell r="I895" t="str">
            <v>MOGOTES</v>
          </cell>
        </row>
        <row r="896">
          <cell r="F896" t="str">
            <v>68468</v>
          </cell>
          <cell r="G896" t="str">
            <v>68</v>
          </cell>
          <cell r="H896" t="str">
            <v>468</v>
          </cell>
          <cell r="I896" t="str">
            <v>MOLAGAVITA</v>
          </cell>
        </row>
        <row r="897">
          <cell r="F897" t="str">
            <v>68498</v>
          </cell>
          <cell r="G897" t="str">
            <v>68</v>
          </cell>
          <cell r="H897" t="str">
            <v>498</v>
          </cell>
          <cell r="I897" t="str">
            <v>OCAMONTE</v>
          </cell>
        </row>
        <row r="898">
          <cell r="F898" t="str">
            <v>68500</v>
          </cell>
          <cell r="G898" t="str">
            <v>68</v>
          </cell>
          <cell r="H898" t="str">
            <v>500</v>
          </cell>
          <cell r="I898" t="str">
            <v>OIBA</v>
          </cell>
        </row>
        <row r="899">
          <cell r="F899" t="str">
            <v>68502</v>
          </cell>
          <cell r="G899" t="str">
            <v>68</v>
          </cell>
          <cell r="H899" t="str">
            <v>502</v>
          </cell>
          <cell r="I899" t="str">
            <v>ONZAGA</v>
          </cell>
        </row>
        <row r="900">
          <cell r="F900" t="str">
            <v>68522</v>
          </cell>
          <cell r="G900" t="str">
            <v>68</v>
          </cell>
          <cell r="H900" t="str">
            <v>522</v>
          </cell>
          <cell r="I900" t="str">
            <v>PALMAR</v>
          </cell>
        </row>
        <row r="901">
          <cell r="F901" t="str">
            <v>68524</v>
          </cell>
          <cell r="G901" t="str">
            <v>68</v>
          </cell>
          <cell r="H901" t="str">
            <v>524</v>
          </cell>
          <cell r="I901" t="str">
            <v>PALMAS DEL SOCORRO</v>
          </cell>
        </row>
        <row r="902">
          <cell r="F902" t="str">
            <v>68533</v>
          </cell>
          <cell r="G902" t="str">
            <v>68</v>
          </cell>
          <cell r="H902" t="str">
            <v>533</v>
          </cell>
          <cell r="I902" t="str">
            <v>PARAMO</v>
          </cell>
        </row>
        <row r="903">
          <cell r="F903" t="str">
            <v>68547</v>
          </cell>
          <cell r="G903" t="str">
            <v>68</v>
          </cell>
          <cell r="H903" t="str">
            <v>547</v>
          </cell>
          <cell r="I903" t="str">
            <v>PIEDECUESTA</v>
          </cell>
        </row>
        <row r="904">
          <cell r="F904" t="str">
            <v>68549</v>
          </cell>
          <cell r="G904" t="str">
            <v>68</v>
          </cell>
          <cell r="H904" t="str">
            <v>549</v>
          </cell>
          <cell r="I904" t="str">
            <v>PINCHOTE</v>
          </cell>
        </row>
        <row r="905">
          <cell r="F905" t="str">
            <v>68572</v>
          </cell>
          <cell r="G905" t="str">
            <v>68</v>
          </cell>
          <cell r="H905" t="str">
            <v>572</v>
          </cell>
          <cell r="I905" t="str">
            <v>PUENTE NACIONAL</v>
          </cell>
        </row>
        <row r="906">
          <cell r="F906" t="str">
            <v>68573</v>
          </cell>
          <cell r="G906" t="str">
            <v>68</v>
          </cell>
          <cell r="H906" t="str">
            <v>573</v>
          </cell>
          <cell r="I906" t="str">
            <v>PUERTO PARRA</v>
          </cell>
        </row>
        <row r="907">
          <cell r="F907" t="str">
            <v>68575</v>
          </cell>
          <cell r="G907" t="str">
            <v>68</v>
          </cell>
          <cell r="H907" t="str">
            <v>575</v>
          </cell>
          <cell r="I907" t="str">
            <v>PUERTO WILCHES</v>
          </cell>
        </row>
        <row r="908">
          <cell r="F908" t="str">
            <v>68615</v>
          </cell>
          <cell r="G908" t="str">
            <v>68</v>
          </cell>
          <cell r="H908" t="str">
            <v>615</v>
          </cell>
          <cell r="I908" t="str">
            <v>RIONEGRO</v>
          </cell>
        </row>
        <row r="909">
          <cell r="F909" t="str">
            <v>68655</v>
          </cell>
          <cell r="G909" t="str">
            <v>68</v>
          </cell>
          <cell r="H909" t="str">
            <v>655</v>
          </cell>
          <cell r="I909" t="str">
            <v>SABANA DE TORRES</v>
          </cell>
        </row>
        <row r="910">
          <cell r="F910" t="str">
            <v>68669</v>
          </cell>
          <cell r="G910" t="str">
            <v>68</v>
          </cell>
          <cell r="H910" t="str">
            <v>669</v>
          </cell>
          <cell r="I910" t="str">
            <v>SAN ANDRES</v>
          </cell>
        </row>
        <row r="911">
          <cell r="F911" t="str">
            <v>68673</v>
          </cell>
          <cell r="G911" t="str">
            <v>68</v>
          </cell>
          <cell r="H911" t="str">
            <v>673</v>
          </cell>
          <cell r="I911" t="str">
            <v>SAN BENITO</v>
          </cell>
        </row>
        <row r="912">
          <cell r="F912" t="str">
            <v>68679</v>
          </cell>
          <cell r="G912" t="str">
            <v>68</v>
          </cell>
          <cell r="H912" t="str">
            <v>679</v>
          </cell>
          <cell r="I912" t="str">
            <v>SAN GIL</v>
          </cell>
        </row>
        <row r="913">
          <cell r="F913" t="str">
            <v>68682</v>
          </cell>
          <cell r="G913" t="str">
            <v>68</v>
          </cell>
          <cell r="H913" t="str">
            <v>682</v>
          </cell>
          <cell r="I913" t="str">
            <v>SAN JOAQUIN</v>
          </cell>
        </row>
        <row r="914">
          <cell r="F914" t="str">
            <v>68684</v>
          </cell>
          <cell r="G914" t="str">
            <v>68</v>
          </cell>
          <cell r="H914" t="str">
            <v>684</v>
          </cell>
          <cell r="I914" t="str">
            <v>SAN JOSE DE MIRANDA</v>
          </cell>
        </row>
        <row r="915">
          <cell r="F915" t="str">
            <v>68686</v>
          </cell>
          <cell r="G915" t="str">
            <v>68</v>
          </cell>
          <cell r="H915" t="str">
            <v>686</v>
          </cell>
          <cell r="I915" t="str">
            <v>SAN MIGUEL</v>
          </cell>
        </row>
        <row r="916">
          <cell r="F916" t="str">
            <v>68689</v>
          </cell>
          <cell r="G916" t="str">
            <v>68</v>
          </cell>
          <cell r="H916" t="str">
            <v>689</v>
          </cell>
          <cell r="I916" t="str">
            <v>SAN VICENTE DE CHUCURI</v>
          </cell>
        </row>
        <row r="917">
          <cell r="F917" t="str">
            <v>68705</v>
          </cell>
          <cell r="G917" t="str">
            <v>68</v>
          </cell>
          <cell r="H917" t="str">
            <v>705</v>
          </cell>
          <cell r="I917" t="str">
            <v>SANTA BARBARA</v>
          </cell>
        </row>
        <row r="918">
          <cell r="F918" t="str">
            <v>68720</v>
          </cell>
          <cell r="G918" t="str">
            <v>68</v>
          </cell>
          <cell r="H918" t="str">
            <v>720</v>
          </cell>
          <cell r="I918" t="str">
            <v>SANTA HELENA DEL OPON</v>
          </cell>
        </row>
        <row r="919">
          <cell r="F919" t="str">
            <v>68745</v>
          </cell>
          <cell r="G919" t="str">
            <v>68</v>
          </cell>
          <cell r="H919" t="str">
            <v>745</v>
          </cell>
          <cell r="I919" t="str">
            <v>SIMACOTA</v>
          </cell>
        </row>
        <row r="920">
          <cell r="F920" t="str">
            <v>68755</v>
          </cell>
          <cell r="G920" t="str">
            <v>68</v>
          </cell>
          <cell r="H920" t="str">
            <v>755</v>
          </cell>
          <cell r="I920" t="str">
            <v>SOCORRO</v>
          </cell>
        </row>
        <row r="921">
          <cell r="F921" t="str">
            <v>68770</v>
          </cell>
          <cell r="G921" t="str">
            <v>68</v>
          </cell>
          <cell r="H921" t="str">
            <v>770</v>
          </cell>
          <cell r="I921" t="str">
            <v>SUAITA</v>
          </cell>
        </row>
        <row r="922">
          <cell r="F922" t="str">
            <v>68773</v>
          </cell>
          <cell r="G922" t="str">
            <v>68</v>
          </cell>
          <cell r="H922" t="str">
            <v>773</v>
          </cell>
          <cell r="I922" t="str">
            <v>SUCRE</v>
          </cell>
        </row>
        <row r="923">
          <cell r="F923" t="str">
            <v>68780</v>
          </cell>
          <cell r="G923" t="str">
            <v>68</v>
          </cell>
          <cell r="H923" t="str">
            <v>780</v>
          </cell>
          <cell r="I923" t="str">
            <v>SURATA</v>
          </cell>
        </row>
        <row r="924">
          <cell r="F924" t="str">
            <v>68820</v>
          </cell>
          <cell r="G924" t="str">
            <v>68</v>
          </cell>
          <cell r="H924" t="str">
            <v>820</v>
          </cell>
          <cell r="I924" t="str">
            <v>TONA</v>
          </cell>
        </row>
        <row r="925">
          <cell r="F925" t="str">
            <v>68855</v>
          </cell>
          <cell r="G925" t="str">
            <v>68</v>
          </cell>
          <cell r="H925" t="str">
            <v>855</v>
          </cell>
          <cell r="I925" t="str">
            <v>VALLE SAN JOSE</v>
          </cell>
        </row>
        <row r="926">
          <cell r="F926" t="str">
            <v>68861</v>
          </cell>
          <cell r="G926" t="str">
            <v>68</v>
          </cell>
          <cell r="H926" t="str">
            <v>861</v>
          </cell>
          <cell r="I926" t="str">
            <v>VELEZ</v>
          </cell>
        </row>
        <row r="927">
          <cell r="F927" t="str">
            <v>68867</v>
          </cell>
          <cell r="G927" t="str">
            <v>68</v>
          </cell>
          <cell r="H927" t="str">
            <v>867</v>
          </cell>
          <cell r="I927" t="str">
            <v>VETAS</v>
          </cell>
        </row>
        <row r="928">
          <cell r="F928" t="str">
            <v>68872</v>
          </cell>
          <cell r="G928" t="str">
            <v>68</v>
          </cell>
          <cell r="H928" t="str">
            <v>872</v>
          </cell>
          <cell r="I928" t="str">
            <v>VILLANUEVA</v>
          </cell>
        </row>
        <row r="929">
          <cell r="F929" t="str">
            <v>68895</v>
          </cell>
          <cell r="G929" t="str">
            <v>68</v>
          </cell>
          <cell r="H929" t="str">
            <v>895</v>
          </cell>
          <cell r="I929" t="str">
            <v>ZAPATOCA</v>
          </cell>
        </row>
        <row r="930">
          <cell r="F930" t="str">
            <v>70001</v>
          </cell>
          <cell r="G930" t="str">
            <v>70</v>
          </cell>
          <cell r="H930" t="str">
            <v>001</v>
          </cell>
          <cell r="I930" t="str">
            <v>SINCELEJO</v>
          </cell>
        </row>
        <row r="931">
          <cell r="F931" t="str">
            <v>70110</v>
          </cell>
          <cell r="G931" t="str">
            <v>70</v>
          </cell>
          <cell r="H931" t="str">
            <v>110</v>
          </cell>
          <cell r="I931" t="str">
            <v>BUENAVISTA</v>
          </cell>
        </row>
        <row r="932">
          <cell r="F932" t="str">
            <v>70124</v>
          </cell>
          <cell r="G932" t="str">
            <v>70</v>
          </cell>
          <cell r="H932" t="str">
            <v>124</v>
          </cell>
          <cell r="I932" t="str">
            <v>CAIMITO</v>
          </cell>
        </row>
        <row r="933">
          <cell r="F933" t="str">
            <v>70204</v>
          </cell>
          <cell r="G933" t="str">
            <v>70</v>
          </cell>
          <cell r="H933" t="str">
            <v>204</v>
          </cell>
          <cell r="I933" t="str">
            <v>COLOSO</v>
          </cell>
        </row>
        <row r="934">
          <cell r="F934" t="str">
            <v>70215</v>
          </cell>
          <cell r="G934" t="str">
            <v>70</v>
          </cell>
          <cell r="H934" t="str">
            <v>215</v>
          </cell>
          <cell r="I934" t="str">
            <v>COROZAL</v>
          </cell>
        </row>
        <row r="935">
          <cell r="F935" t="str">
            <v>70230</v>
          </cell>
          <cell r="G935" t="str">
            <v>70</v>
          </cell>
          <cell r="H935" t="str">
            <v>230</v>
          </cell>
          <cell r="I935" t="str">
            <v>CHALAN</v>
          </cell>
        </row>
        <row r="936">
          <cell r="F936" t="str">
            <v>70233</v>
          </cell>
          <cell r="G936" t="str">
            <v>70</v>
          </cell>
          <cell r="H936" t="str">
            <v>233</v>
          </cell>
          <cell r="I936" t="str">
            <v>EL ROBLE</v>
          </cell>
        </row>
        <row r="937">
          <cell r="F937" t="str">
            <v>70235</v>
          </cell>
          <cell r="G937" t="str">
            <v>70</v>
          </cell>
          <cell r="H937" t="str">
            <v>235</v>
          </cell>
          <cell r="I937" t="str">
            <v>GALERAS</v>
          </cell>
        </row>
        <row r="938">
          <cell r="F938" t="str">
            <v>70265</v>
          </cell>
          <cell r="G938" t="str">
            <v>70</v>
          </cell>
          <cell r="H938" t="str">
            <v>265</v>
          </cell>
          <cell r="I938" t="str">
            <v>GUARANDA</v>
          </cell>
        </row>
        <row r="939">
          <cell r="F939" t="str">
            <v>70400</v>
          </cell>
          <cell r="G939" t="str">
            <v>70</v>
          </cell>
          <cell r="H939" t="str">
            <v>400</v>
          </cell>
          <cell r="I939" t="str">
            <v>LA UNION</v>
          </cell>
        </row>
        <row r="940">
          <cell r="F940" t="str">
            <v>70418</v>
          </cell>
          <cell r="G940" t="str">
            <v>70</v>
          </cell>
          <cell r="H940" t="str">
            <v>418</v>
          </cell>
          <cell r="I940" t="str">
            <v>LOS PALMITOS</v>
          </cell>
        </row>
        <row r="941">
          <cell r="F941" t="str">
            <v>70429</v>
          </cell>
          <cell r="G941" t="str">
            <v>70</v>
          </cell>
          <cell r="H941" t="str">
            <v>429</v>
          </cell>
          <cell r="I941" t="str">
            <v>MAJAGUAL</v>
          </cell>
        </row>
        <row r="942">
          <cell r="F942" t="str">
            <v>70473</v>
          </cell>
          <cell r="G942" t="str">
            <v>70</v>
          </cell>
          <cell r="H942" t="str">
            <v>473</v>
          </cell>
          <cell r="I942" t="str">
            <v>MORROA</v>
          </cell>
        </row>
        <row r="943">
          <cell r="F943" t="str">
            <v>70508</v>
          </cell>
          <cell r="G943" t="str">
            <v>70</v>
          </cell>
          <cell r="H943" t="str">
            <v>508</v>
          </cell>
          <cell r="I943" t="str">
            <v>OVEJAS</v>
          </cell>
        </row>
        <row r="944">
          <cell r="F944" t="str">
            <v>70523</v>
          </cell>
          <cell r="G944" t="str">
            <v>70</v>
          </cell>
          <cell r="H944" t="str">
            <v>523</v>
          </cell>
          <cell r="I944" t="str">
            <v>PALMITO</v>
          </cell>
        </row>
        <row r="945">
          <cell r="F945" t="str">
            <v>70670</v>
          </cell>
          <cell r="G945" t="str">
            <v>70</v>
          </cell>
          <cell r="H945" t="str">
            <v>670</v>
          </cell>
          <cell r="I945" t="str">
            <v>SAMPUES</v>
          </cell>
        </row>
        <row r="946">
          <cell r="F946" t="str">
            <v>70678</v>
          </cell>
          <cell r="G946" t="str">
            <v>70</v>
          </cell>
          <cell r="H946" t="str">
            <v>678</v>
          </cell>
          <cell r="I946" t="str">
            <v>SAN BENITO ABAD</v>
          </cell>
        </row>
        <row r="947">
          <cell r="F947" t="str">
            <v>70702</v>
          </cell>
          <cell r="G947" t="str">
            <v>70</v>
          </cell>
          <cell r="H947" t="str">
            <v>702</v>
          </cell>
          <cell r="I947" t="str">
            <v>SAN JUAN BETULIA</v>
          </cell>
        </row>
        <row r="948">
          <cell r="F948" t="str">
            <v>70708</v>
          </cell>
          <cell r="G948" t="str">
            <v>70</v>
          </cell>
          <cell r="H948" t="str">
            <v>708</v>
          </cell>
          <cell r="I948" t="str">
            <v>SAN MARCOS</v>
          </cell>
        </row>
        <row r="949">
          <cell r="F949" t="str">
            <v>70713</v>
          </cell>
          <cell r="G949" t="str">
            <v>70</v>
          </cell>
          <cell r="H949" t="str">
            <v>713</v>
          </cell>
          <cell r="I949" t="str">
            <v>SAN ONOFRE</v>
          </cell>
        </row>
        <row r="950">
          <cell r="F950" t="str">
            <v>70717</v>
          </cell>
          <cell r="G950" t="str">
            <v>70</v>
          </cell>
          <cell r="H950" t="str">
            <v>717</v>
          </cell>
          <cell r="I950" t="str">
            <v>SAN PEDRO</v>
          </cell>
        </row>
        <row r="951">
          <cell r="F951" t="str">
            <v>70742</v>
          </cell>
          <cell r="G951" t="str">
            <v>70</v>
          </cell>
          <cell r="H951" t="str">
            <v>742</v>
          </cell>
          <cell r="I951" t="str">
            <v>SINCE</v>
          </cell>
        </row>
        <row r="952">
          <cell r="F952" t="str">
            <v>70771</v>
          </cell>
          <cell r="G952" t="str">
            <v>70</v>
          </cell>
          <cell r="H952" t="str">
            <v>771</v>
          </cell>
          <cell r="I952" t="str">
            <v>SUCRE</v>
          </cell>
        </row>
        <row r="953">
          <cell r="F953" t="str">
            <v>70820</v>
          </cell>
          <cell r="G953" t="str">
            <v>70</v>
          </cell>
          <cell r="H953" t="str">
            <v>820</v>
          </cell>
          <cell r="I953" t="str">
            <v>TOLU</v>
          </cell>
        </row>
        <row r="954">
          <cell r="F954" t="str">
            <v>70823</v>
          </cell>
          <cell r="G954" t="str">
            <v>70</v>
          </cell>
          <cell r="H954" t="str">
            <v>823</v>
          </cell>
          <cell r="I954" t="str">
            <v>TOLUVIEJO</v>
          </cell>
        </row>
        <row r="955">
          <cell r="F955" t="str">
            <v>73001</v>
          </cell>
          <cell r="G955" t="str">
            <v>73</v>
          </cell>
          <cell r="H955" t="str">
            <v>001</v>
          </cell>
          <cell r="I955" t="str">
            <v>IBAGUE</v>
          </cell>
        </row>
        <row r="956">
          <cell r="F956" t="str">
            <v>73024</v>
          </cell>
          <cell r="G956" t="str">
            <v>73</v>
          </cell>
          <cell r="H956" t="str">
            <v>024</v>
          </cell>
          <cell r="I956" t="str">
            <v>ALPUJARRA</v>
          </cell>
        </row>
        <row r="957">
          <cell r="F957" t="str">
            <v>73026</v>
          </cell>
          <cell r="G957" t="str">
            <v>73</v>
          </cell>
          <cell r="H957" t="str">
            <v>026</v>
          </cell>
          <cell r="I957" t="str">
            <v>ALVARADO</v>
          </cell>
        </row>
        <row r="958">
          <cell r="F958" t="str">
            <v>73030</v>
          </cell>
          <cell r="G958" t="str">
            <v>73</v>
          </cell>
          <cell r="H958" t="str">
            <v>030</v>
          </cell>
          <cell r="I958" t="str">
            <v>AMBALEMA</v>
          </cell>
        </row>
        <row r="959">
          <cell r="F959" t="str">
            <v>73043</v>
          </cell>
          <cell r="G959" t="str">
            <v>73</v>
          </cell>
          <cell r="H959" t="str">
            <v>043</v>
          </cell>
          <cell r="I959" t="str">
            <v>ANZOATEGUI</v>
          </cell>
        </row>
        <row r="960">
          <cell r="F960" t="str">
            <v>73055</v>
          </cell>
          <cell r="G960" t="str">
            <v>73</v>
          </cell>
          <cell r="H960" t="str">
            <v>055</v>
          </cell>
          <cell r="I960" t="str">
            <v>ARMERO</v>
          </cell>
        </row>
        <row r="961">
          <cell r="F961" t="str">
            <v>73067</v>
          </cell>
          <cell r="G961" t="str">
            <v>73</v>
          </cell>
          <cell r="H961" t="str">
            <v>067</v>
          </cell>
          <cell r="I961" t="str">
            <v>ATACO</v>
          </cell>
        </row>
        <row r="962">
          <cell r="F962" t="str">
            <v>73124</v>
          </cell>
          <cell r="G962" t="str">
            <v>73</v>
          </cell>
          <cell r="H962" t="str">
            <v>124</v>
          </cell>
          <cell r="I962" t="str">
            <v>CAJAMARCA</v>
          </cell>
        </row>
        <row r="963">
          <cell r="F963" t="str">
            <v>73148</v>
          </cell>
          <cell r="G963" t="str">
            <v>73</v>
          </cell>
          <cell r="H963" t="str">
            <v>148</v>
          </cell>
          <cell r="I963" t="str">
            <v>CARMEN APICALA</v>
          </cell>
        </row>
        <row r="964">
          <cell r="F964" t="str">
            <v>73152</v>
          </cell>
          <cell r="G964" t="str">
            <v>73</v>
          </cell>
          <cell r="H964" t="str">
            <v>152</v>
          </cell>
          <cell r="I964" t="str">
            <v>CASABIANCA</v>
          </cell>
        </row>
        <row r="965">
          <cell r="F965" t="str">
            <v>73168</v>
          </cell>
          <cell r="G965" t="str">
            <v>73</v>
          </cell>
          <cell r="H965" t="str">
            <v>168</v>
          </cell>
          <cell r="I965" t="str">
            <v>CHAPARRAL</v>
          </cell>
        </row>
        <row r="966">
          <cell r="F966" t="str">
            <v>73200</v>
          </cell>
          <cell r="G966" t="str">
            <v>73</v>
          </cell>
          <cell r="H966" t="str">
            <v>200</v>
          </cell>
          <cell r="I966" t="str">
            <v>COELLO</v>
          </cell>
        </row>
        <row r="967">
          <cell r="F967" t="str">
            <v>73217</v>
          </cell>
          <cell r="G967" t="str">
            <v>73</v>
          </cell>
          <cell r="H967" t="str">
            <v>217</v>
          </cell>
          <cell r="I967" t="str">
            <v>COYAIMA</v>
          </cell>
        </row>
        <row r="968">
          <cell r="F968" t="str">
            <v>73226</v>
          </cell>
          <cell r="G968" t="str">
            <v>73</v>
          </cell>
          <cell r="H968" t="str">
            <v>226</v>
          </cell>
          <cell r="I968" t="str">
            <v>CUNDAY</v>
          </cell>
        </row>
        <row r="969">
          <cell r="F969" t="str">
            <v>73236</v>
          </cell>
          <cell r="G969" t="str">
            <v>73</v>
          </cell>
          <cell r="H969" t="str">
            <v>236</v>
          </cell>
          <cell r="I969" t="str">
            <v>DOLORES</v>
          </cell>
        </row>
        <row r="970">
          <cell r="F970" t="str">
            <v>73268</v>
          </cell>
          <cell r="G970" t="str">
            <v>73</v>
          </cell>
          <cell r="H970" t="str">
            <v>268</v>
          </cell>
          <cell r="I970" t="str">
            <v>ESPINAL</v>
          </cell>
        </row>
        <row r="971">
          <cell r="F971" t="str">
            <v>73270</v>
          </cell>
          <cell r="G971" t="str">
            <v>73</v>
          </cell>
          <cell r="H971" t="str">
            <v>270</v>
          </cell>
          <cell r="I971" t="str">
            <v>FALAN</v>
          </cell>
        </row>
        <row r="972">
          <cell r="F972" t="str">
            <v>73275</v>
          </cell>
          <cell r="G972" t="str">
            <v>73</v>
          </cell>
          <cell r="H972" t="str">
            <v>275</v>
          </cell>
          <cell r="I972" t="str">
            <v>FLANDES</v>
          </cell>
        </row>
        <row r="973">
          <cell r="F973" t="str">
            <v>73283</v>
          </cell>
          <cell r="G973" t="str">
            <v>73</v>
          </cell>
          <cell r="H973" t="str">
            <v>283</v>
          </cell>
          <cell r="I973" t="str">
            <v>FRESNO</v>
          </cell>
        </row>
        <row r="974">
          <cell r="F974" t="str">
            <v>73319</v>
          </cell>
          <cell r="G974" t="str">
            <v>73</v>
          </cell>
          <cell r="H974" t="str">
            <v>319</v>
          </cell>
          <cell r="I974" t="str">
            <v>GUAMO</v>
          </cell>
        </row>
        <row r="975">
          <cell r="F975" t="str">
            <v>73347</v>
          </cell>
          <cell r="G975" t="str">
            <v>73</v>
          </cell>
          <cell r="H975" t="str">
            <v>347</v>
          </cell>
          <cell r="I975" t="str">
            <v>HERVEO</v>
          </cell>
        </row>
        <row r="976">
          <cell r="F976" t="str">
            <v>73349</v>
          </cell>
          <cell r="G976" t="str">
            <v>73</v>
          </cell>
          <cell r="H976" t="str">
            <v>349</v>
          </cell>
          <cell r="I976" t="str">
            <v>HONDA</v>
          </cell>
        </row>
        <row r="977">
          <cell r="F977" t="str">
            <v>73352</v>
          </cell>
          <cell r="G977" t="str">
            <v>73</v>
          </cell>
          <cell r="H977" t="str">
            <v>352</v>
          </cell>
          <cell r="I977" t="str">
            <v>ICONONZO</v>
          </cell>
        </row>
        <row r="978">
          <cell r="F978" t="str">
            <v>73408</v>
          </cell>
          <cell r="G978" t="str">
            <v>73</v>
          </cell>
          <cell r="H978" t="str">
            <v>408</v>
          </cell>
          <cell r="I978" t="str">
            <v>LERIDA</v>
          </cell>
        </row>
        <row r="979">
          <cell r="F979" t="str">
            <v>73411</v>
          </cell>
          <cell r="G979" t="str">
            <v>73</v>
          </cell>
          <cell r="H979" t="str">
            <v>411</v>
          </cell>
          <cell r="I979" t="str">
            <v>LIBANO</v>
          </cell>
        </row>
        <row r="980">
          <cell r="F980" t="str">
            <v>73443</v>
          </cell>
          <cell r="G980" t="str">
            <v>73</v>
          </cell>
          <cell r="H980" t="str">
            <v>443</v>
          </cell>
          <cell r="I980" t="str">
            <v>MARIQUITA</v>
          </cell>
        </row>
        <row r="981">
          <cell r="F981" t="str">
            <v>73449</v>
          </cell>
          <cell r="G981" t="str">
            <v>73</v>
          </cell>
          <cell r="H981" t="str">
            <v>449</v>
          </cell>
          <cell r="I981" t="str">
            <v>MELGAR</v>
          </cell>
        </row>
        <row r="982">
          <cell r="F982" t="str">
            <v>73461</v>
          </cell>
          <cell r="G982" t="str">
            <v>73</v>
          </cell>
          <cell r="H982" t="str">
            <v>461</v>
          </cell>
          <cell r="I982" t="str">
            <v>MURILLO</v>
          </cell>
        </row>
        <row r="983">
          <cell r="F983" t="str">
            <v>73483</v>
          </cell>
          <cell r="G983" t="str">
            <v>73</v>
          </cell>
          <cell r="H983" t="str">
            <v>483</v>
          </cell>
          <cell r="I983" t="str">
            <v>NATAGAIMA</v>
          </cell>
        </row>
        <row r="984">
          <cell r="F984" t="str">
            <v>73504</v>
          </cell>
          <cell r="G984" t="str">
            <v>73</v>
          </cell>
          <cell r="H984" t="str">
            <v>504</v>
          </cell>
          <cell r="I984" t="str">
            <v>ORTEGA</v>
          </cell>
        </row>
        <row r="985">
          <cell r="F985" t="str">
            <v>73520</v>
          </cell>
          <cell r="G985" t="str">
            <v>73</v>
          </cell>
          <cell r="H985" t="str">
            <v>520</v>
          </cell>
          <cell r="I985" t="str">
            <v>PALOCABILDO</v>
          </cell>
        </row>
        <row r="986">
          <cell r="F986" t="str">
            <v>73547</v>
          </cell>
          <cell r="G986" t="str">
            <v>73</v>
          </cell>
          <cell r="H986" t="str">
            <v>547</v>
          </cell>
          <cell r="I986" t="str">
            <v>PIEDRAS</v>
          </cell>
        </row>
        <row r="987">
          <cell r="F987" t="str">
            <v>73555</v>
          </cell>
          <cell r="G987" t="str">
            <v>73</v>
          </cell>
          <cell r="H987" t="str">
            <v>555</v>
          </cell>
          <cell r="I987" t="str">
            <v>PLANADAS</v>
          </cell>
        </row>
        <row r="988">
          <cell r="F988" t="str">
            <v>73563</v>
          </cell>
          <cell r="G988" t="str">
            <v>73</v>
          </cell>
          <cell r="H988" t="str">
            <v>563</v>
          </cell>
          <cell r="I988" t="str">
            <v>PRADO</v>
          </cell>
        </row>
        <row r="989">
          <cell r="F989" t="str">
            <v>73585</v>
          </cell>
          <cell r="G989" t="str">
            <v>73</v>
          </cell>
          <cell r="H989" t="str">
            <v>585</v>
          </cell>
          <cell r="I989" t="str">
            <v>PURIFICACION</v>
          </cell>
        </row>
        <row r="990">
          <cell r="F990" t="str">
            <v>73616</v>
          </cell>
          <cell r="G990" t="str">
            <v>73</v>
          </cell>
          <cell r="H990" t="str">
            <v>616</v>
          </cell>
          <cell r="I990" t="str">
            <v>RIOBLANCO</v>
          </cell>
        </row>
        <row r="991">
          <cell r="F991" t="str">
            <v>73622</v>
          </cell>
          <cell r="G991" t="str">
            <v>73</v>
          </cell>
          <cell r="H991" t="str">
            <v>622</v>
          </cell>
          <cell r="I991" t="str">
            <v>RONCESVALLES</v>
          </cell>
        </row>
        <row r="992">
          <cell r="F992" t="str">
            <v>73624</v>
          </cell>
          <cell r="G992" t="str">
            <v>73</v>
          </cell>
          <cell r="H992" t="str">
            <v>624</v>
          </cell>
          <cell r="I992" t="str">
            <v>ROVIRA</v>
          </cell>
        </row>
        <row r="993">
          <cell r="F993" t="str">
            <v>73671</v>
          </cell>
          <cell r="G993" t="str">
            <v>73</v>
          </cell>
          <cell r="H993" t="str">
            <v>671</v>
          </cell>
          <cell r="I993" t="str">
            <v>SALDAÑA</v>
          </cell>
        </row>
        <row r="994">
          <cell r="F994" t="str">
            <v>73675</v>
          </cell>
          <cell r="G994" t="str">
            <v>73</v>
          </cell>
          <cell r="H994" t="str">
            <v>675</v>
          </cell>
          <cell r="I994" t="str">
            <v>SAN ANTONIO</v>
          </cell>
        </row>
        <row r="995">
          <cell r="F995" t="str">
            <v>73678</v>
          </cell>
          <cell r="G995" t="str">
            <v>73</v>
          </cell>
          <cell r="H995" t="str">
            <v>678</v>
          </cell>
          <cell r="I995" t="str">
            <v>SAN LUIS</v>
          </cell>
        </row>
        <row r="996">
          <cell r="F996" t="str">
            <v>73686</v>
          </cell>
          <cell r="G996" t="str">
            <v>73</v>
          </cell>
          <cell r="H996" t="str">
            <v>686</v>
          </cell>
          <cell r="I996" t="str">
            <v>SANTA ISABEL</v>
          </cell>
        </row>
        <row r="997">
          <cell r="F997" t="str">
            <v>73770</v>
          </cell>
          <cell r="G997" t="str">
            <v>73</v>
          </cell>
          <cell r="H997" t="str">
            <v>770</v>
          </cell>
          <cell r="I997" t="str">
            <v>SUAREZ</v>
          </cell>
        </row>
        <row r="998">
          <cell r="F998" t="str">
            <v>73854</v>
          </cell>
          <cell r="G998" t="str">
            <v>73</v>
          </cell>
          <cell r="H998" t="str">
            <v>854</v>
          </cell>
          <cell r="I998" t="str">
            <v>VALLE DE SAN JUAN</v>
          </cell>
        </row>
        <row r="999">
          <cell r="F999" t="str">
            <v>73861</v>
          </cell>
          <cell r="G999" t="str">
            <v>73</v>
          </cell>
          <cell r="H999" t="str">
            <v>861</v>
          </cell>
          <cell r="I999" t="str">
            <v>VENADILLO</v>
          </cell>
        </row>
        <row r="1000">
          <cell r="F1000" t="str">
            <v>73870</v>
          </cell>
          <cell r="G1000" t="str">
            <v>73</v>
          </cell>
          <cell r="H1000" t="str">
            <v>870</v>
          </cell>
          <cell r="I1000" t="str">
            <v>VILLAHERMOSA</v>
          </cell>
        </row>
        <row r="1001">
          <cell r="F1001" t="str">
            <v>73873</v>
          </cell>
          <cell r="G1001" t="str">
            <v>73</v>
          </cell>
          <cell r="H1001" t="str">
            <v>873</v>
          </cell>
          <cell r="I1001" t="str">
            <v>VILLARRICA</v>
          </cell>
        </row>
        <row r="1002">
          <cell r="F1002" t="str">
            <v>76001</v>
          </cell>
          <cell r="G1002" t="str">
            <v>76</v>
          </cell>
          <cell r="H1002" t="str">
            <v>001</v>
          </cell>
          <cell r="I1002" t="str">
            <v>CALI</v>
          </cell>
        </row>
        <row r="1003">
          <cell r="F1003" t="str">
            <v>76020</v>
          </cell>
          <cell r="G1003" t="str">
            <v>76</v>
          </cell>
          <cell r="H1003" t="str">
            <v>020</v>
          </cell>
          <cell r="I1003" t="str">
            <v>ALCALA</v>
          </cell>
        </row>
        <row r="1004">
          <cell r="F1004" t="str">
            <v>76036</v>
          </cell>
          <cell r="G1004" t="str">
            <v>76</v>
          </cell>
          <cell r="H1004" t="str">
            <v>036</v>
          </cell>
          <cell r="I1004" t="str">
            <v>ANDALUCIA</v>
          </cell>
        </row>
        <row r="1005">
          <cell r="F1005" t="str">
            <v>76041</v>
          </cell>
          <cell r="G1005" t="str">
            <v>76</v>
          </cell>
          <cell r="H1005" t="str">
            <v>041</v>
          </cell>
          <cell r="I1005" t="str">
            <v>ANSERMANUEVO</v>
          </cell>
        </row>
        <row r="1006">
          <cell r="F1006" t="str">
            <v>76054</v>
          </cell>
          <cell r="G1006" t="str">
            <v>76</v>
          </cell>
          <cell r="H1006" t="str">
            <v>054</v>
          </cell>
          <cell r="I1006" t="str">
            <v>ARGELIA</v>
          </cell>
        </row>
        <row r="1007">
          <cell r="F1007" t="str">
            <v>76100</v>
          </cell>
          <cell r="G1007" t="str">
            <v>76</v>
          </cell>
          <cell r="H1007" t="str">
            <v>100</v>
          </cell>
          <cell r="I1007" t="str">
            <v>BOLIVAR</v>
          </cell>
        </row>
        <row r="1008">
          <cell r="F1008" t="str">
            <v>76109</v>
          </cell>
          <cell r="G1008" t="str">
            <v>76</v>
          </cell>
          <cell r="H1008" t="str">
            <v>109</v>
          </cell>
          <cell r="I1008" t="str">
            <v>BUENAVENTURA</v>
          </cell>
        </row>
        <row r="1009">
          <cell r="F1009" t="str">
            <v>76111</v>
          </cell>
          <cell r="G1009" t="str">
            <v>76</v>
          </cell>
          <cell r="H1009" t="str">
            <v>111</v>
          </cell>
          <cell r="I1009" t="str">
            <v>BUGA</v>
          </cell>
        </row>
        <row r="1010">
          <cell r="F1010" t="str">
            <v>76113</v>
          </cell>
          <cell r="G1010" t="str">
            <v>76</v>
          </cell>
          <cell r="H1010" t="str">
            <v>113</v>
          </cell>
          <cell r="I1010" t="str">
            <v>BUGALAGRANDE</v>
          </cell>
        </row>
        <row r="1011">
          <cell r="F1011" t="str">
            <v>76122</v>
          </cell>
          <cell r="G1011" t="str">
            <v>76</v>
          </cell>
          <cell r="H1011" t="str">
            <v>122</v>
          </cell>
          <cell r="I1011" t="str">
            <v>CAICEDONIA</v>
          </cell>
        </row>
        <row r="1012">
          <cell r="F1012" t="str">
            <v>76126</v>
          </cell>
          <cell r="G1012" t="str">
            <v>76</v>
          </cell>
          <cell r="H1012" t="str">
            <v>126</v>
          </cell>
          <cell r="I1012" t="str">
            <v>CALIMA</v>
          </cell>
        </row>
        <row r="1013">
          <cell r="F1013" t="str">
            <v>76130</v>
          </cell>
          <cell r="G1013" t="str">
            <v>76</v>
          </cell>
          <cell r="H1013" t="str">
            <v>130</v>
          </cell>
          <cell r="I1013" t="str">
            <v>CANDELARIA</v>
          </cell>
        </row>
        <row r="1014">
          <cell r="F1014" t="str">
            <v>76147</v>
          </cell>
          <cell r="G1014" t="str">
            <v>76</v>
          </cell>
          <cell r="H1014" t="str">
            <v>147</v>
          </cell>
          <cell r="I1014" t="str">
            <v>CARTAGO</v>
          </cell>
        </row>
        <row r="1015">
          <cell r="F1015" t="str">
            <v>76233</v>
          </cell>
          <cell r="G1015" t="str">
            <v>76</v>
          </cell>
          <cell r="H1015" t="str">
            <v>233</v>
          </cell>
          <cell r="I1015" t="str">
            <v>DAGUA</v>
          </cell>
        </row>
        <row r="1016">
          <cell r="F1016" t="str">
            <v>76243</v>
          </cell>
          <cell r="G1016" t="str">
            <v>76</v>
          </cell>
          <cell r="H1016" t="str">
            <v>243</v>
          </cell>
          <cell r="I1016" t="str">
            <v>EL AGUILA</v>
          </cell>
        </row>
        <row r="1017">
          <cell r="F1017" t="str">
            <v>76246</v>
          </cell>
          <cell r="G1017" t="str">
            <v>76</v>
          </cell>
          <cell r="H1017" t="str">
            <v>246</v>
          </cell>
          <cell r="I1017" t="str">
            <v>EL CAIRO</v>
          </cell>
        </row>
        <row r="1018">
          <cell r="F1018" t="str">
            <v>76248</v>
          </cell>
          <cell r="G1018" t="str">
            <v>76</v>
          </cell>
          <cell r="H1018" t="str">
            <v>248</v>
          </cell>
          <cell r="I1018" t="str">
            <v>EL CERRITO</v>
          </cell>
        </row>
        <row r="1019">
          <cell r="F1019" t="str">
            <v>76250</v>
          </cell>
          <cell r="G1019" t="str">
            <v>76</v>
          </cell>
          <cell r="H1019" t="str">
            <v>250</v>
          </cell>
          <cell r="I1019" t="str">
            <v>EL DOVIO</v>
          </cell>
        </row>
        <row r="1020">
          <cell r="F1020" t="str">
            <v>76275</v>
          </cell>
          <cell r="G1020" t="str">
            <v>76</v>
          </cell>
          <cell r="H1020" t="str">
            <v>275</v>
          </cell>
          <cell r="I1020" t="str">
            <v>FLORIDA</v>
          </cell>
        </row>
        <row r="1021">
          <cell r="F1021" t="str">
            <v>76306</v>
          </cell>
          <cell r="G1021" t="str">
            <v>76</v>
          </cell>
          <cell r="H1021" t="str">
            <v>306</v>
          </cell>
          <cell r="I1021" t="str">
            <v>GINEBRA</v>
          </cell>
        </row>
        <row r="1022">
          <cell r="F1022" t="str">
            <v>76318</v>
          </cell>
          <cell r="G1022" t="str">
            <v>76</v>
          </cell>
          <cell r="H1022" t="str">
            <v>318</v>
          </cell>
          <cell r="I1022" t="str">
            <v>GUACARI</v>
          </cell>
        </row>
        <row r="1023">
          <cell r="F1023" t="str">
            <v>76364</v>
          </cell>
          <cell r="G1023" t="str">
            <v>76</v>
          </cell>
          <cell r="H1023" t="str">
            <v>364</v>
          </cell>
          <cell r="I1023" t="str">
            <v>JAMUNDI</v>
          </cell>
        </row>
        <row r="1024">
          <cell r="F1024" t="str">
            <v>76377</v>
          </cell>
          <cell r="G1024" t="str">
            <v>76</v>
          </cell>
          <cell r="H1024" t="str">
            <v>377</v>
          </cell>
          <cell r="I1024" t="str">
            <v>LA CUMBRE</v>
          </cell>
        </row>
        <row r="1025">
          <cell r="F1025" t="str">
            <v>76400</v>
          </cell>
          <cell r="G1025" t="str">
            <v>76</v>
          </cell>
          <cell r="H1025" t="str">
            <v>400</v>
          </cell>
          <cell r="I1025" t="str">
            <v>LA UNION</v>
          </cell>
        </row>
        <row r="1026">
          <cell r="F1026" t="str">
            <v>76403</v>
          </cell>
          <cell r="G1026" t="str">
            <v>76</v>
          </cell>
          <cell r="H1026" t="str">
            <v>403</v>
          </cell>
          <cell r="I1026" t="str">
            <v>LA VICTORIA</v>
          </cell>
        </row>
        <row r="1027">
          <cell r="F1027" t="str">
            <v>76497</v>
          </cell>
          <cell r="G1027" t="str">
            <v>76</v>
          </cell>
          <cell r="H1027" t="str">
            <v>497</v>
          </cell>
          <cell r="I1027" t="str">
            <v>OBANDO</v>
          </cell>
        </row>
        <row r="1028">
          <cell r="F1028" t="str">
            <v>76520</v>
          </cell>
          <cell r="G1028" t="str">
            <v>76</v>
          </cell>
          <cell r="H1028" t="str">
            <v>520</v>
          </cell>
          <cell r="I1028" t="str">
            <v>PALMIRA</v>
          </cell>
        </row>
        <row r="1029">
          <cell r="F1029" t="str">
            <v>76563</v>
          </cell>
          <cell r="G1029" t="str">
            <v>76</v>
          </cell>
          <cell r="H1029" t="str">
            <v>563</v>
          </cell>
          <cell r="I1029" t="str">
            <v>PRADERA</v>
          </cell>
        </row>
        <row r="1030">
          <cell r="F1030" t="str">
            <v>76606</v>
          </cell>
          <cell r="G1030" t="str">
            <v>76</v>
          </cell>
          <cell r="H1030" t="str">
            <v>606</v>
          </cell>
          <cell r="I1030" t="str">
            <v>RESTREPO</v>
          </cell>
        </row>
        <row r="1031">
          <cell r="F1031" t="str">
            <v>76616</v>
          </cell>
          <cell r="G1031" t="str">
            <v>76</v>
          </cell>
          <cell r="H1031" t="str">
            <v>616</v>
          </cell>
          <cell r="I1031" t="str">
            <v>RIOFRIO</v>
          </cell>
        </row>
        <row r="1032">
          <cell r="F1032" t="str">
            <v>76622</v>
          </cell>
          <cell r="G1032" t="str">
            <v>76</v>
          </cell>
          <cell r="H1032" t="str">
            <v>622</v>
          </cell>
          <cell r="I1032" t="str">
            <v>ROLDANILLO</v>
          </cell>
        </row>
        <row r="1033">
          <cell r="F1033" t="str">
            <v>76670</v>
          </cell>
          <cell r="G1033" t="str">
            <v>76</v>
          </cell>
          <cell r="H1033" t="str">
            <v>670</v>
          </cell>
          <cell r="I1033" t="str">
            <v>SAN PEDRO</v>
          </cell>
        </row>
        <row r="1034">
          <cell r="F1034" t="str">
            <v>76736</v>
          </cell>
          <cell r="G1034" t="str">
            <v>76</v>
          </cell>
          <cell r="H1034" t="str">
            <v>736</v>
          </cell>
          <cell r="I1034" t="str">
            <v>SEVILLA</v>
          </cell>
        </row>
        <row r="1035">
          <cell r="F1035" t="str">
            <v>76823</v>
          </cell>
          <cell r="G1035" t="str">
            <v>76</v>
          </cell>
          <cell r="H1035" t="str">
            <v>823</v>
          </cell>
          <cell r="I1035" t="str">
            <v>TORO</v>
          </cell>
        </row>
        <row r="1036">
          <cell r="F1036" t="str">
            <v>76828</v>
          </cell>
          <cell r="G1036" t="str">
            <v>76</v>
          </cell>
          <cell r="H1036" t="str">
            <v>828</v>
          </cell>
          <cell r="I1036" t="str">
            <v>TRUJILLO</v>
          </cell>
        </row>
        <row r="1037">
          <cell r="F1037" t="str">
            <v>76834</v>
          </cell>
          <cell r="G1037" t="str">
            <v>76</v>
          </cell>
          <cell r="H1037" t="str">
            <v>834</v>
          </cell>
          <cell r="I1037" t="str">
            <v>TULUA</v>
          </cell>
        </row>
        <row r="1038">
          <cell r="F1038" t="str">
            <v>76845</v>
          </cell>
          <cell r="G1038" t="str">
            <v>76</v>
          </cell>
          <cell r="H1038" t="str">
            <v>845</v>
          </cell>
          <cell r="I1038" t="str">
            <v>ULLOA</v>
          </cell>
        </row>
        <row r="1039">
          <cell r="F1039" t="str">
            <v>76863</v>
          </cell>
          <cell r="G1039" t="str">
            <v>76</v>
          </cell>
          <cell r="H1039" t="str">
            <v>863</v>
          </cell>
          <cell r="I1039" t="str">
            <v>VERSALLES</v>
          </cell>
        </row>
        <row r="1040">
          <cell r="F1040" t="str">
            <v>76869</v>
          </cell>
          <cell r="G1040" t="str">
            <v>76</v>
          </cell>
          <cell r="H1040" t="str">
            <v>869</v>
          </cell>
          <cell r="I1040" t="str">
            <v>VIJES</v>
          </cell>
        </row>
        <row r="1041">
          <cell r="F1041" t="str">
            <v>76890</v>
          </cell>
          <cell r="G1041" t="str">
            <v>76</v>
          </cell>
          <cell r="H1041" t="str">
            <v>890</v>
          </cell>
          <cell r="I1041" t="str">
            <v>YOTOCO</v>
          </cell>
        </row>
        <row r="1042">
          <cell r="F1042" t="str">
            <v>76892</v>
          </cell>
          <cell r="G1042" t="str">
            <v>76</v>
          </cell>
          <cell r="H1042" t="str">
            <v>892</v>
          </cell>
          <cell r="I1042" t="str">
            <v>YUMBO</v>
          </cell>
        </row>
        <row r="1043">
          <cell r="F1043" t="str">
            <v>76895</v>
          </cell>
          <cell r="G1043" t="str">
            <v>76</v>
          </cell>
          <cell r="H1043" t="str">
            <v>895</v>
          </cell>
          <cell r="I1043" t="str">
            <v>ZARZAL</v>
          </cell>
        </row>
        <row r="1044">
          <cell r="F1044" t="str">
            <v>81001</v>
          </cell>
          <cell r="G1044" t="str">
            <v>81</v>
          </cell>
          <cell r="H1044" t="str">
            <v>001</v>
          </cell>
          <cell r="I1044" t="str">
            <v>ARAUCA</v>
          </cell>
        </row>
        <row r="1045">
          <cell r="F1045" t="str">
            <v>81065</v>
          </cell>
          <cell r="G1045" t="str">
            <v>81</v>
          </cell>
          <cell r="H1045" t="str">
            <v>065</v>
          </cell>
          <cell r="I1045" t="str">
            <v>ARAUQUITA</v>
          </cell>
        </row>
        <row r="1046">
          <cell r="F1046" t="str">
            <v>81220</v>
          </cell>
          <cell r="G1046" t="str">
            <v>81</v>
          </cell>
          <cell r="H1046" t="str">
            <v>220</v>
          </cell>
          <cell r="I1046" t="str">
            <v>CRAVO NORTE</v>
          </cell>
        </row>
        <row r="1047">
          <cell r="F1047" t="str">
            <v>81300</v>
          </cell>
          <cell r="G1047" t="str">
            <v>81</v>
          </cell>
          <cell r="H1047" t="str">
            <v>300</v>
          </cell>
          <cell r="I1047" t="str">
            <v>FORTUL</v>
          </cell>
        </row>
        <row r="1048">
          <cell r="F1048" t="str">
            <v>81591</v>
          </cell>
          <cell r="G1048" t="str">
            <v>81</v>
          </cell>
          <cell r="H1048" t="str">
            <v>591</v>
          </cell>
          <cell r="I1048" t="str">
            <v>PUERTO RONDON</v>
          </cell>
        </row>
        <row r="1049">
          <cell r="F1049" t="str">
            <v>81736</v>
          </cell>
          <cell r="G1049" t="str">
            <v>81</v>
          </cell>
          <cell r="H1049" t="str">
            <v>736</v>
          </cell>
          <cell r="I1049" t="str">
            <v>SARAVENA</v>
          </cell>
        </row>
        <row r="1050">
          <cell r="F1050" t="str">
            <v>81794</v>
          </cell>
          <cell r="G1050" t="str">
            <v>81</v>
          </cell>
          <cell r="H1050" t="str">
            <v>794</v>
          </cell>
          <cell r="I1050" t="str">
            <v>TAME</v>
          </cell>
        </row>
        <row r="1051">
          <cell r="F1051" t="str">
            <v>85001</v>
          </cell>
          <cell r="G1051" t="str">
            <v>85</v>
          </cell>
          <cell r="H1051" t="str">
            <v>001</v>
          </cell>
          <cell r="I1051" t="str">
            <v>YOPAL</v>
          </cell>
        </row>
        <row r="1052">
          <cell r="F1052" t="str">
            <v>85010</v>
          </cell>
          <cell r="G1052" t="str">
            <v>85</v>
          </cell>
          <cell r="H1052" t="str">
            <v>010</v>
          </cell>
          <cell r="I1052" t="str">
            <v>AGUAZUL</v>
          </cell>
        </row>
        <row r="1053">
          <cell r="F1053" t="str">
            <v>85015</v>
          </cell>
          <cell r="G1053" t="str">
            <v>85</v>
          </cell>
          <cell r="H1053" t="str">
            <v>015</v>
          </cell>
          <cell r="I1053" t="str">
            <v>CHAMEZA</v>
          </cell>
        </row>
        <row r="1054">
          <cell r="F1054" t="str">
            <v>85125</v>
          </cell>
          <cell r="G1054" t="str">
            <v>85</v>
          </cell>
          <cell r="H1054" t="str">
            <v>125</v>
          </cell>
          <cell r="I1054" t="str">
            <v>HATO COROZAL</v>
          </cell>
        </row>
        <row r="1055">
          <cell r="F1055" t="str">
            <v>85136</v>
          </cell>
          <cell r="G1055" t="str">
            <v>85</v>
          </cell>
          <cell r="H1055" t="str">
            <v>136</v>
          </cell>
          <cell r="I1055" t="str">
            <v>LA SALINA</v>
          </cell>
        </row>
        <row r="1056">
          <cell r="F1056" t="str">
            <v>85139</v>
          </cell>
          <cell r="G1056" t="str">
            <v>85</v>
          </cell>
          <cell r="H1056" t="str">
            <v>139</v>
          </cell>
          <cell r="I1056" t="str">
            <v>MANI</v>
          </cell>
        </row>
        <row r="1057">
          <cell r="F1057" t="str">
            <v>85162</v>
          </cell>
          <cell r="G1057" t="str">
            <v>85</v>
          </cell>
          <cell r="H1057" t="str">
            <v>162</v>
          </cell>
          <cell r="I1057" t="str">
            <v>MONTERREY</v>
          </cell>
        </row>
        <row r="1058">
          <cell r="F1058" t="str">
            <v>85225</v>
          </cell>
          <cell r="G1058" t="str">
            <v>85</v>
          </cell>
          <cell r="H1058" t="str">
            <v>225</v>
          </cell>
          <cell r="I1058" t="str">
            <v>NUNCHIA</v>
          </cell>
        </row>
        <row r="1059">
          <cell r="F1059" t="str">
            <v>85230</v>
          </cell>
          <cell r="G1059" t="str">
            <v>85</v>
          </cell>
          <cell r="H1059" t="str">
            <v>230</v>
          </cell>
          <cell r="I1059" t="str">
            <v>OROCUE</v>
          </cell>
        </row>
        <row r="1060">
          <cell r="F1060" t="str">
            <v>85250</v>
          </cell>
          <cell r="G1060" t="str">
            <v>85</v>
          </cell>
          <cell r="H1060" t="str">
            <v>250</v>
          </cell>
          <cell r="I1060" t="str">
            <v>PAZ DE ARIPORO</v>
          </cell>
        </row>
        <row r="1061">
          <cell r="F1061" t="str">
            <v>85263</v>
          </cell>
          <cell r="G1061" t="str">
            <v>85</v>
          </cell>
          <cell r="H1061" t="str">
            <v>263</v>
          </cell>
          <cell r="I1061" t="str">
            <v>PORE</v>
          </cell>
        </row>
        <row r="1062">
          <cell r="F1062" t="str">
            <v>85279</v>
          </cell>
          <cell r="G1062" t="str">
            <v>85</v>
          </cell>
          <cell r="H1062" t="str">
            <v>279</v>
          </cell>
          <cell r="I1062" t="str">
            <v>RECETOR</v>
          </cell>
        </row>
        <row r="1063">
          <cell r="F1063" t="str">
            <v>85300</v>
          </cell>
          <cell r="G1063" t="str">
            <v>85</v>
          </cell>
          <cell r="H1063" t="str">
            <v>300</v>
          </cell>
          <cell r="I1063" t="str">
            <v>SABANALARGA</v>
          </cell>
        </row>
        <row r="1064">
          <cell r="F1064" t="str">
            <v>85315</v>
          </cell>
          <cell r="G1064" t="str">
            <v>85</v>
          </cell>
          <cell r="H1064" t="str">
            <v>315</v>
          </cell>
          <cell r="I1064" t="str">
            <v>SACAMA</v>
          </cell>
        </row>
        <row r="1065">
          <cell r="F1065" t="str">
            <v>85325</v>
          </cell>
          <cell r="G1065" t="str">
            <v>85</v>
          </cell>
          <cell r="H1065" t="str">
            <v>325</v>
          </cell>
          <cell r="I1065" t="str">
            <v>SAN LUIS DE PALENQUE</v>
          </cell>
        </row>
        <row r="1066">
          <cell r="F1066" t="str">
            <v>85400</v>
          </cell>
          <cell r="G1066" t="str">
            <v>85</v>
          </cell>
          <cell r="H1066" t="str">
            <v>400</v>
          </cell>
          <cell r="I1066" t="str">
            <v>TAMARA</v>
          </cell>
        </row>
        <row r="1067">
          <cell r="F1067" t="str">
            <v>85410</v>
          </cell>
          <cell r="G1067" t="str">
            <v>85</v>
          </cell>
          <cell r="H1067" t="str">
            <v>410</v>
          </cell>
          <cell r="I1067" t="str">
            <v>TAURAMENA</v>
          </cell>
        </row>
        <row r="1068">
          <cell r="F1068" t="str">
            <v>85430</v>
          </cell>
          <cell r="G1068" t="str">
            <v>85</v>
          </cell>
          <cell r="H1068" t="str">
            <v>430</v>
          </cell>
          <cell r="I1068" t="str">
            <v>TRINIDAD</v>
          </cell>
        </row>
        <row r="1069">
          <cell r="F1069" t="str">
            <v>85440</v>
          </cell>
          <cell r="G1069" t="str">
            <v>85</v>
          </cell>
          <cell r="H1069" t="str">
            <v>440</v>
          </cell>
          <cell r="I1069" t="str">
            <v>VILLANUEVA</v>
          </cell>
        </row>
        <row r="1070">
          <cell r="F1070" t="str">
            <v>86001</v>
          </cell>
          <cell r="G1070" t="str">
            <v>86</v>
          </cell>
          <cell r="H1070" t="str">
            <v>001</v>
          </cell>
          <cell r="I1070" t="str">
            <v>MOCOA</v>
          </cell>
        </row>
        <row r="1071">
          <cell r="F1071" t="str">
            <v>86219</v>
          </cell>
          <cell r="G1071" t="str">
            <v>86</v>
          </cell>
          <cell r="H1071" t="str">
            <v>219</v>
          </cell>
          <cell r="I1071" t="str">
            <v>COLON</v>
          </cell>
        </row>
        <row r="1072">
          <cell r="F1072" t="str">
            <v>86320</v>
          </cell>
          <cell r="G1072" t="str">
            <v>86</v>
          </cell>
          <cell r="H1072" t="str">
            <v>320</v>
          </cell>
          <cell r="I1072" t="str">
            <v>ORITO</v>
          </cell>
        </row>
        <row r="1073">
          <cell r="F1073" t="str">
            <v>86568</v>
          </cell>
          <cell r="G1073" t="str">
            <v>86</v>
          </cell>
          <cell r="H1073" t="str">
            <v>568</v>
          </cell>
          <cell r="I1073" t="str">
            <v>PUERTO ASIS</v>
          </cell>
        </row>
        <row r="1074">
          <cell r="F1074" t="str">
            <v>86569</v>
          </cell>
          <cell r="G1074" t="str">
            <v>86</v>
          </cell>
          <cell r="H1074" t="str">
            <v>569</v>
          </cell>
          <cell r="I1074" t="str">
            <v>PUERTO CAICEDO</v>
          </cell>
        </row>
        <row r="1075">
          <cell r="F1075" t="str">
            <v>86571</v>
          </cell>
          <cell r="G1075" t="str">
            <v>86</v>
          </cell>
          <cell r="H1075" t="str">
            <v>571</v>
          </cell>
          <cell r="I1075" t="str">
            <v>PUERTO GUZMAN</v>
          </cell>
        </row>
        <row r="1076">
          <cell r="F1076" t="str">
            <v>86573</v>
          </cell>
          <cell r="G1076" t="str">
            <v>86</v>
          </cell>
          <cell r="H1076" t="str">
            <v>573</v>
          </cell>
          <cell r="I1076" t="str">
            <v>PUERTO LEGUIZAMO</v>
          </cell>
        </row>
        <row r="1077">
          <cell r="F1077" t="str">
            <v>86749</v>
          </cell>
          <cell r="G1077" t="str">
            <v>86</v>
          </cell>
          <cell r="H1077" t="str">
            <v>749</v>
          </cell>
          <cell r="I1077" t="str">
            <v>SIBUNDOY</v>
          </cell>
        </row>
        <row r="1078">
          <cell r="F1078" t="str">
            <v>86755</v>
          </cell>
          <cell r="G1078" t="str">
            <v>86</v>
          </cell>
          <cell r="H1078" t="str">
            <v>755</v>
          </cell>
          <cell r="I1078" t="str">
            <v>SAN FRANCISCO</v>
          </cell>
        </row>
        <row r="1079">
          <cell r="F1079" t="str">
            <v>86757</v>
          </cell>
          <cell r="G1079" t="str">
            <v>86</v>
          </cell>
          <cell r="H1079" t="str">
            <v>757</v>
          </cell>
          <cell r="I1079" t="str">
            <v>SAN MIGUEL</v>
          </cell>
        </row>
        <row r="1080">
          <cell r="F1080" t="str">
            <v>86760</v>
          </cell>
          <cell r="G1080" t="str">
            <v>86</v>
          </cell>
          <cell r="H1080" t="str">
            <v>760</v>
          </cell>
          <cell r="I1080" t="str">
            <v>SANTIAGO</v>
          </cell>
        </row>
        <row r="1081">
          <cell r="F1081" t="str">
            <v>86865</v>
          </cell>
          <cell r="G1081" t="str">
            <v>86</v>
          </cell>
          <cell r="H1081" t="str">
            <v>865</v>
          </cell>
          <cell r="I1081" t="str">
            <v>VALLE DEL GUAMUEZ</v>
          </cell>
        </row>
        <row r="1082">
          <cell r="F1082" t="str">
            <v>86885</v>
          </cell>
          <cell r="G1082" t="str">
            <v>86</v>
          </cell>
          <cell r="H1082" t="str">
            <v>885</v>
          </cell>
          <cell r="I1082" t="str">
            <v>VILLAGARZON</v>
          </cell>
        </row>
        <row r="1083">
          <cell r="F1083" t="str">
            <v>88001</v>
          </cell>
          <cell r="G1083" t="str">
            <v>88</v>
          </cell>
          <cell r="H1083" t="str">
            <v>001</v>
          </cell>
          <cell r="I1083" t="str">
            <v>SAN ANDRES</v>
          </cell>
        </row>
        <row r="1084">
          <cell r="F1084" t="str">
            <v>88564</v>
          </cell>
          <cell r="G1084" t="str">
            <v>88</v>
          </cell>
          <cell r="H1084" t="str">
            <v>564</v>
          </cell>
          <cell r="I1084" t="str">
            <v>PROVIDENCIA Y SANTA CATALINA</v>
          </cell>
        </row>
        <row r="1085">
          <cell r="F1085" t="str">
            <v>91001</v>
          </cell>
          <cell r="G1085" t="str">
            <v>91</v>
          </cell>
          <cell r="H1085" t="str">
            <v>001</v>
          </cell>
          <cell r="I1085" t="str">
            <v>LETICIA</v>
          </cell>
        </row>
        <row r="1086">
          <cell r="F1086" t="str">
            <v>91263</v>
          </cell>
          <cell r="G1086" t="str">
            <v>91</v>
          </cell>
          <cell r="H1086" t="str">
            <v>263</v>
          </cell>
          <cell r="I1086" t="str">
            <v>EL ENCANTO</v>
          </cell>
        </row>
        <row r="1087">
          <cell r="F1087" t="str">
            <v>91405</v>
          </cell>
          <cell r="G1087" t="str">
            <v>91</v>
          </cell>
          <cell r="H1087" t="str">
            <v>405</v>
          </cell>
          <cell r="I1087" t="str">
            <v>LA CHORRERA</v>
          </cell>
        </row>
        <row r="1088">
          <cell r="F1088" t="str">
            <v>91407</v>
          </cell>
          <cell r="G1088" t="str">
            <v>91</v>
          </cell>
          <cell r="H1088" t="str">
            <v>407</v>
          </cell>
          <cell r="I1088" t="str">
            <v>LA PEDRERA</v>
          </cell>
        </row>
        <row r="1089">
          <cell r="F1089" t="str">
            <v>91430</v>
          </cell>
          <cell r="G1089" t="str">
            <v>91</v>
          </cell>
          <cell r="H1089" t="str">
            <v>430</v>
          </cell>
          <cell r="I1089" t="str">
            <v>LA VICTORIA</v>
          </cell>
        </row>
        <row r="1090">
          <cell r="F1090" t="str">
            <v>91460</v>
          </cell>
          <cell r="G1090" t="str">
            <v>91</v>
          </cell>
          <cell r="H1090" t="str">
            <v>460</v>
          </cell>
          <cell r="I1090" t="str">
            <v>MIRITI-PARANA</v>
          </cell>
        </row>
        <row r="1091">
          <cell r="F1091" t="str">
            <v>91530</v>
          </cell>
          <cell r="G1091" t="str">
            <v>91</v>
          </cell>
          <cell r="H1091" t="str">
            <v>530</v>
          </cell>
          <cell r="I1091" t="str">
            <v>PUERTO ALEGRIA</v>
          </cell>
        </row>
        <row r="1092">
          <cell r="F1092" t="str">
            <v>91536</v>
          </cell>
          <cell r="G1092" t="str">
            <v>91</v>
          </cell>
          <cell r="H1092" t="str">
            <v>536</v>
          </cell>
          <cell r="I1092" t="str">
            <v>PUERTO ARICA</v>
          </cell>
        </row>
        <row r="1093">
          <cell r="F1093" t="str">
            <v>91540</v>
          </cell>
          <cell r="G1093" t="str">
            <v>91</v>
          </cell>
          <cell r="H1093" t="str">
            <v>540</v>
          </cell>
          <cell r="I1093" t="str">
            <v>PUERTO NARIÑO</v>
          </cell>
        </row>
        <row r="1094">
          <cell r="F1094" t="str">
            <v>91669</v>
          </cell>
          <cell r="G1094" t="str">
            <v>91</v>
          </cell>
          <cell r="H1094" t="str">
            <v>669</v>
          </cell>
          <cell r="I1094" t="str">
            <v>PUERTO SANTANDER</v>
          </cell>
        </row>
        <row r="1095">
          <cell r="F1095" t="str">
            <v>91798</v>
          </cell>
          <cell r="G1095" t="str">
            <v>91</v>
          </cell>
          <cell r="H1095" t="str">
            <v>798</v>
          </cell>
          <cell r="I1095" t="str">
            <v>TARAPACA</v>
          </cell>
        </row>
        <row r="1096">
          <cell r="F1096" t="str">
            <v>94001</v>
          </cell>
          <cell r="G1096" t="str">
            <v>94</v>
          </cell>
          <cell r="H1096" t="str">
            <v>001</v>
          </cell>
          <cell r="I1096" t="str">
            <v>INIRIDA</v>
          </cell>
        </row>
        <row r="1097">
          <cell r="F1097" t="str">
            <v>94343</v>
          </cell>
          <cell r="G1097" t="str">
            <v>94</v>
          </cell>
          <cell r="H1097" t="str">
            <v>343</v>
          </cell>
          <cell r="I1097" t="str">
            <v>BARRANCO MINA</v>
          </cell>
        </row>
        <row r="1098">
          <cell r="F1098" t="str">
            <v>94663</v>
          </cell>
          <cell r="G1098" t="str">
            <v>94</v>
          </cell>
          <cell r="H1098" t="str">
            <v>663</v>
          </cell>
          <cell r="I1098" t="str">
            <v>MAPIRIPANA</v>
          </cell>
        </row>
        <row r="1099">
          <cell r="F1099" t="str">
            <v>94883</v>
          </cell>
          <cell r="G1099" t="str">
            <v>94</v>
          </cell>
          <cell r="H1099" t="str">
            <v>883</v>
          </cell>
          <cell r="I1099" t="str">
            <v>SAN FELIPE</v>
          </cell>
        </row>
        <row r="1100">
          <cell r="F1100" t="str">
            <v>94884</v>
          </cell>
          <cell r="G1100" t="str">
            <v>94</v>
          </cell>
          <cell r="H1100" t="str">
            <v>884</v>
          </cell>
          <cell r="I1100" t="str">
            <v>PUERTO COLOMBIA</v>
          </cell>
        </row>
        <row r="1101">
          <cell r="F1101" t="str">
            <v>94885</v>
          </cell>
          <cell r="G1101" t="str">
            <v>94</v>
          </cell>
          <cell r="H1101" t="str">
            <v>885</v>
          </cell>
          <cell r="I1101" t="str">
            <v>LA GUADALUPE</v>
          </cell>
        </row>
        <row r="1102">
          <cell r="F1102" t="str">
            <v>94886</v>
          </cell>
          <cell r="G1102" t="str">
            <v>94</v>
          </cell>
          <cell r="H1102" t="str">
            <v>886</v>
          </cell>
          <cell r="I1102" t="str">
            <v>CACAHUAL</v>
          </cell>
        </row>
        <row r="1103">
          <cell r="F1103" t="str">
            <v>94887</v>
          </cell>
          <cell r="G1103" t="str">
            <v>94</v>
          </cell>
          <cell r="H1103" t="str">
            <v>887</v>
          </cell>
          <cell r="I1103" t="str">
            <v>PANA PANA</v>
          </cell>
        </row>
        <row r="1104">
          <cell r="F1104" t="str">
            <v>94888</v>
          </cell>
          <cell r="G1104" t="str">
            <v>94</v>
          </cell>
          <cell r="H1104" t="str">
            <v>888</v>
          </cell>
          <cell r="I1104" t="str">
            <v>MORICHAL</v>
          </cell>
        </row>
        <row r="1105">
          <cell r="F1105" t="str">
            <v>95001</v>
          </cell>
          <cell r="G1105" t="str">
            <v>95</v>
          </cell>
          <cell r="H1105" t="str">
            <v>001</v>
          </cell>
          <cell r="I1105" t="str">
            <v>SAN JOSE DEL GUAVIARE</v>
          </cell>
        </row>
        <row r="1106">
          <cell r="F1106" t="str">
            <v>95015</v>
          </cell>
          <cell r="G1106" t="str">
            <v>95</v>
          </cell>
          <cell r="H1106" t="str">
            <v>015</v>
          </cell>
          <cell r="I1106" t="str">
            <v>CALAMAR</v>
          </cell>
        </row>
        <row r="1107">
          <cell r="F1107" t="str">
            <v>95025</v>
          </cell>
          <cell r="G1107" t="str">
            <v>95</v>
          </cell>
          <cell r="H1107" t="str">
            <v>025</v>
          </cell>
          <cell r="I1107" t="str">
            <v>EL RETORNO</v>
          </cell>
        </row>
        <row r="1108">
          <cell r="F1108" t="str">
            <v>95200</v>
          </cell>
          <cell r="G1108" t="str">
            <v>95</v>
          </cell>
          <cell r="H1108" t="str">
            <v>200</v>
          </cell>
          <cell r="I1108" t="str">
            <v>MIRAFLORES</v>
          </cell>
        </row>
        <row r="1109">
          <cell r="F1109" t="str">
            <v>97001</v>
          </cell>
          <cell r="G1109" t="str">
            <v>97</v>
          </cell>
          <cell r="H1109" t="str">
            <v>001</v>
          </cell>
          <cell r="I1109" t="str">
            <v>MITU</v>
          </cell>
        </row>
        <row r="1110">
          <cell r="F1110" t="str">
            <v>97161</v>
          </cell>
          <cell r="G1110" t="str">
            <v>97</v>
          </cell>
          <cell r="H1110" t="str">
            <v>161</v>
          </cell>
          <cell r="I1110" t="str">
            <v>CARURU</v>
          </cell>
        </row>
        <row r="1111">
          <cell r="F1111" t="str">
            <v>97511</v>
          </cell>
          <cell r="G1111" t="str">
            <v>97</v>
          </cell>
          <cell r="H1111" t="str">
            <v>511</v>
          </cell>
          <cell r="I1111" t="str">
            <v>PACOA</v>
          </cell>
        </row>
        <row r="1112">
          <cell r="F1112" t="str">
            <v>97666</v>
          </cell>
          <cell r="G1112" t="str">
            <v>97</v>
          </cell>
          <cell r="H1112" t="str">
            <v>666</v>
          </cell>
          <cell r="I1112" t="str">
            <v>TARAIRA</v>
          </cell>
        </row>
        <row r="1113">
          <cell r="F1113" t="str">
            <v>97777</v>
          </cell>
          <cell r="G1113" t="str">
            <v>97</v>
          </cell>
          <cell r="H1113" t="str">
            <v>777</v>
          </cell>
          <cell r="I1113" t="str">
            <v>PAPUNAHUA</v>
          </cell>
        </row>
        <row r="1114">
          <cell r="F1114" t="str">
            <v>97889</v>
          </cell>
          <cell r="G1114" t="str">
            <v>97</v>
          </cell>
          <cell r="H1114" t="str">
            <v>889</v>
          </cell>
          <cell r="I1114" t="str">
            <v>YAVARATE</v>
          </cell>
        </row>
        <row r="1115">
          <cell r="F1115" t="str">
            <v>99001</v>
          </cell>
          <cell r="G1115" t="str">
            <v>99</v>
          </cell>
          <cell r="H1115" t="str">
            <v>001</v>
          </cell>
          <cell r="I1115" t="str">
            <v>PUERTO CARREÑO</v>
          </cell>
        </row>
        <row r="1116">
          <cell r="F1116" t="str">
            <v>99524</v>
          </cell>
          <cell r="G1116" t="str">
            <v>99</v>
          </cell>
          <cell r="H1116" t="str">
            <v>524</v>
          </cell>
          <cell r="I1116" t="str">
            <v>LA PRIMAVERA</v>
          </cell>
        </row>
        <row r="1117">
          <cell r="F1117" t="str">
            <v>99624</v>
          </cell>
          <cell r="G1117" t="str">
            <v>99</v>
          </cell>
          <cell r="H1117" t="str">
            <v>624</v>
          </cell>
          <cell r="I1117" t="str">
            <v>SANTA ROSALIA</v>
          </cell>
        </row>
        <row r="1118">
          <cell r="F1118" t="str">
            <v>99773</v>
          </cell>
          <cell r="G1118" t="str">
            <v>99</v>
          </cell>
          <cell r="H1118" t="str">
            <v>773</v>
          </cell>
          <cell r="I1118" t="str">
            <v>CUMARIBO</v>
          </cell>
        </row>
      </sheetData>
      <sheetData sheetId="4">
        <row r="2">
          <cell r="A2">
            <v>1</v>
          </cell>
          <cell r="B2">
            <v>1</v>
          </cell>
          <cell r="C2" t="str">
            <v>AJONJOLI</v>
          </cell>
          <cell r="D2" t="str">
            <v>T</v>
          </cell>
        </row>
        <row r="3">
          <cell r="A3">
            <v>2</v>
          </cell>
          <cell r="B3">
            <v>2</v>
          </cell>
          <cell r="C3" t="str">
            <v>ALGODÓN</v>
          </cell>
          <cell r="D3" t="str">
            <v>T</v>
          </cell>
        </row>
        <row r="4">
          <cell r="A4">
            <v>3</v>
          </cell>
          <cell r="B4">
            <v>3</v>
          </cell>
          <cell r="C4" t="str">
            <v>ARROZ RIEGO</v>
          </cell>
          <cell r="D4" t="str">
            <v>T</v>
          </cell>
        </row>
        <row r="5">
          <cell r="A5">
            <v>4</v>
          </cell>
          <cell r="B5">
            <v>4</v>
          </cell>
          <cell r="C5" t="str">
            <v>ARROZ SEC. MEC.</v>
          </cell>
          <cell r="D5" t="str">
            <v>T</v>
          </cell>
        </row>
        <row r="6">
          <cell r="A6">
            <v>5</v>
          </cell>
          <cell r="B6">
            <v>5</v>
          </cell>
          <cell r="C6" t="str">
            <v>ARROZ SEC. MANUAL</v>
          </cell>
          <cell r="D6" t="str">
            <v>T</v>
          </cell>
        </row>
        <row r="7">
          <cell r="A7">
            <v>6</v>
          </cell>
          <cell r="B7">
            <v>6</v>
          </cell>
          <cell r="C7" t="str">
            <v>PAPA</v>
          </cell>
          <cell r="D7" t="str">
            <v>T</v>
          </cell>
        </row>
        <row r="8">
          <cell r="A8">
            <v>7</v>
          </cell>
          <cell r="B8">
            <v>7</v>
          </cell>
          <cell r="C8" t="str">
            <v>TABACO RUBIO</v>
          </cell>
          <cell r="D8" t="str">
            <v>T</v>
          </cell>
        </row>
        <row r="9">
          <cell r="A9">
            <v>8</v>
          </cell>
          <cell r="B9">
            <v>8</v>
          </cell>
          <cell r="C9" t="str">
            <v>CEBADA</v>
          </cell>
          <cell r="D9" t="str">
            <v>T</v>
          </cell>
        </row>
        <row r="10">
          <cell r="A10">
            <v>9</v>
          </cell>
          <cell r="B10">
            <v>9</v>
          </cell>
          <cell r="C10" t="str">
            <v>FRIJOL</v>
          </cell>
          <cell r="D10" t="str">
            <v>T</v>
          </cell>
        </row>
        <row r="11">
          <cell r="A11">
            <v>10</v>
          </cell>
          <cell r="B11">
            <v>10</v>
          </cell>
          <cell r="C11" t="str">
            <v>MAIZ TECNIFICADO</v>
          </cell>
          <cell r="D11" t="str">
            <v>T</v>
          </cell>
        </row>
        <row r="12">
          <cell r="A12">
            <v>11</v>
          </cell>
          <cell r="B12">
            <v>11</v>
          </cell>
          <cell r="C12" t="str">
            <v>MAIZ TRADICIONAL</v>
          </cell>
          <cell r="D12" t="str">
            <v>T</v>
          </cell>
        </row>
        <row r="13">
          <cell r="A13">
            <v>12</v>
          </cell>
          <cell r="B13">
            <v>12</v>
          </cell>
          <cell r="C13" t="str">
            <v>SORGO</v>
          </cell>
          <cell r="D13" t="str">
            <v>T</v>
          </cell>
        </row>
        <row r="14">
          <cell r="A14">
            <v>13</v>
          </cell>
          <cell r="B14">
            <v>13</v>
          </cell>
          <cell r="C14" t="str">
            <v>SOYA</v>
          </cell>
          <cell r="D14" t="str">
            <v>T</v>
          </cell>
        </row>
        <row r="15">
          <cell r="A15">
            <v>14</v>
          </cell>
          <cell r="B15">
            <v>14</v>
          </cell>
          <cell r="C15" t="str">
            <v>TRIGO</v>
          </cell>
          <cell r="D15" t="str">
            <v>T</v>
          </cell>
        </row>
        <row r="16">
          <cell r="A16">
            <v>15</v>
          </cell>
          <cell r="B16">
            <v>15</v>
          </cell>
          <cell r="C16" t="str">
            <v>MANI</v>
          </cell>
          <cell r="D16" t="str">
            <v>T</v>
          </cell>
        </row>
        <row r="17">
          <cell r="A17">
            <v>16</v>
          </cell>
          <cell r="B17">
            <v>16</v>
          </cell>
          <cell r="C17" t="str">
            <v>ACELGA</v>
          </cell>
          <cell r="D17" t="str">
            <v>T</v>
          </cell>
          <cell r="E17" t="str">
            <v>H</v>
          </cell>
        </row>
        <row r="18">
          <cell r="A18">
            <v>17</v>
          </cell>
          <cell r="B18">
            <v>17</v>
          </cell>
          <cell r="C18" t="str">
            <v>AHUYAMA</v>
          </cell>
          <cell r="D18" t="str">
            <v>T</v>
          </cell>
          <cell r="E18" t="str">
            <v>H</v>
          </cell>
        </row>
        <row r="19">
          <cell r="A19">
            <v>18</v>
          </cell>
          <cell r="B19">
            <v>18</v>
          </cell>
          <cell r="C19" t="str">
            <v>AJI</v>
          </cell>
          <cell r="D19" t="str">
            <v>T</v>
          </cell>
          <cell r="E19" t="str">
            <v>H</v>
          </cell>
        </row>
        <row r="20">
          <cell r="A20">
            <v>19</v>
          </cell>
          <cell r="B20">
            <v>19</v>
          </cell>
          <cell r="C20" t="str">
            <v>AJO</v>
          </cell>
          <cell r="D20" t="str">
            <v>T</v>
          </cell>
          <cell r="E20" t="str">
            <v>H</v>
          </cell>
        </row>
        <row r="21">
          <cell r="A21">
            <v>20</v>
          </cell>
          <cell r="B21">
            <v>20</v>
          </cell>
          <cell r="C21" t="str">
            <v>AROMATICAS</v>
          </cell>
          <cell r="D21" t="str">
            <v>T</v>
          </cell>
          <cell r="E21" t="str">
            <v>H</v>
          </cell>
        </row>
        <row r="22">
          <cell r="A22">
            <v>21</v>
          </cell>
          <cell r="B22">
            <v>21</v>
          </cell>
          <cell r="C22" t="str">
            <v>ARVEJA</v>
          </cell>
          <cell r="D22" t="str">
            <v>T</v>
          </cell>
          <cell r="E22" t="str">
            <v>H</v>
          </cell>
        </row>
        <row r="23">
          <cell r="A23">
            <v>22</v>
          </cell>
          <cell r="B23">
            <v>22</v>
          </cell>
          <cell r="C23" t="str">
            <v>BERENJENA</v>
          </cell>
          <cell r="D23" t="str">
            <v>T</v>
          </cell>
          <cell r="E23" t="str">
            <v>H</v>
          </cell>
        </row>
        <row r="24">
          <cell r="A24">
            <v>23</v>
          </cell>
          <cell r="B24">
            <v>23</v>
          </cell>
          <cell r="C24" t="str">
            <v>BROCOLI</v>
          </cell>
          <cell r="D24" t="str">
            <v>T</v>
          </cell>
          <cell r="E24" t="str">
            <v>H</v>
          </cell>
        </row>
        <row r="25">
          <cell r="A25">
            <v>24</v>
          </cell>
          <cell r="B25">
            <v>24</v>
          </cell>
          <cell r="C25" t="str">
            <v>CEBOLLA CABEZONA</v>
          </cell>
          <cell r="D25" t="str">
            <v>T</v>
          </cell>
          <cell r="E25" t="str">
            <v>H</v>
          </cell>
        </row>
        <row r="26">
          <cell r="A26">
            <v>25</v>
          </cell>
          <cell r="B26">
            <v>25</v>
          </cell>
          <cell r="C26" t="str">
            <v>CEBOLLA JUNCA</v>
          </cell>
          <cell r="D26" t="str">
            <v>T</v>
          </cell>
          <cell r="E26" t="str">
            <v>H</v>
          </cell>
        </row>
        <row r="27">
          <cell r="A27">
            <v>26</v>
          </cell>
          <cell r="B27">
            <v>26</v>
          </cell>
          <cell r="C27" t="str">
            <v>CHAMPIÑONES</v>
          </cell>
          <cell r="D27" t="str">
            <v>T</v>
          </cell>
          <cell r="E27" t="str">
            <v>H</v>
          </cell>
        </row>
        <row r="28">
          <cell r="A28">
            <v>27</v>
          </cell>
          <cell r="B28">
            <v>27</v>
          </cell>
          <cell r="C28" t="str">
            <v>CILANTRO</v>
          </cell>
          <cell r="D28" t="str">
            <v>T</v>
          </cell>
          <cell r="E28" t="str">
            <v>H</v>
          </cell>
        </row>
        <row r="29">
          <cell r="A29">
            <v>28</v>
          </cell>
          <cell r="B29">
            <v>28</v>
          </cell>
          <cell r="C29" t="str">
            <v>COLIFLOR</v>
          </cell>
          <cell r="D29" t="str">
            <v>T</v>
          </cell>
          <cell r="E29" t="str">
            <v>H</v>
          </cell>
        </row>
        <row r="30">
          <cell r="A30">
            <v>29</v>
          </cell>
          <cell r="B30">
            <v>29</v>
          </cell>
          <cell r="C30" t="str">
            <v>ESPARRAGOS</v>
          </cell>
          <cell r="D30" t="str">
            <v>T</v>
          </cell>
          <cell r="E30" t="str">
            <v>H</v>
          </cell>
        </row>
        <row r="31">
          <cell r="A31">
            <v>30</v>
          </cell>
          <cell r="B31">
            <v>30</v>
          </cell>
          <cell r="C31" t="str">
            <v>ESPINACAS</v>
          </cell>
          <cell r="D31" t="str">
            <v>T</v>
          </cell>
          <cell r="E31" t="str">
            <v>H</v>
          </cell>
        </row>
        <row r="32">
          <cell r="A32">
            <v>31</v>
          </cell>
          <cell r="B32">
            <v>31</v>
          </cell>
          <cell r="C32" t="str">
            <v>HABA</v>
          </cell>
          <cell r="D32" t="str">
            <v>T</v>
          </cell>
          <cell r="E32" t="str">
            <v>H</v>
          </cell>
        </row>
        <row r="33">
          <cell r="A33">
            <v>32</v>
          </cell>
          <cell r="B33">
            <v>32</v>
          </cell>
          <cell r="C33" t="str">
            <v>HABICHUELA</v>
          </cell>
          <cell r="D33" t="str">
            <v>T</v>
          </cell>
          <cell r="E33" t="str">
            <v>H</v>
          </cell>
        </row>
        <row r="34">
          <cell r="A34">
            <v>33</v>
          </cell>
          <cell r="B34">
            <v>33</v>
          </cell>
          <cell r="C34" t="str">
            <v>LECHUGA</v>
          </cell>
          <cell r="D34" t="str">
            <v>T</v>
          </cell>
          <cell r="E34" t="str">
            <v>H</v>
          </cell>
        </row>
        <row r="35">
          <cell r="A35">
            <v>34</v>
          </cell>
          <cell r="B35">
            <v>34</v>
          </cell>
          <cell r="C35" t="str">
            <v>PEPINO</v>
          </cell>
          <cell r="D35" t="str">
            <v>T</v>
          </cell>
          <cell r="E35" t="str">
            <v>H</v>
          </cell>
        </row>
        <row r="36">
          <cell r="A36">
            <v>35</v>
          </cell>
          <cell r="B36">
            <v>35</v>
          </cell>
          <cell r="C36" t="str">
            <v>PEPINO COHOMBRO</v>
          </cell>
          <cell r="D36" t="str">
            <v>T</v>
          </cell>
          <cell r="E36" t="str">
            <v>H</v>
          </cell>
        </row>
        <row r="37">
          <cell r="A37">
            <v>36</v>
          </cell>
          <cell r="B37">
            <v>36</v>
          </cell>
          <cell r="C37" t="str">
            <v>PIMENTON</v>
          </cell>
          <cell r="D37" t="str">
            <v>T</v>
          </cell>
          <cell r="E37" t="str">
            <v>H</v>
          </cell>
        </row>
        <row r="38">
          <cell r="A38">
            <v>37</v>
          </cell>
          <cell r="B38">
            <v>37</v>
          </cell>
          <cell r="C38" t="str">
            <v>REMOLACHA</v>
          </cell>
          <cell r="D38" t="str">
            <v>T</v>
          </cell>
          <cell r="E38" t="str">
            <v>H</v>
          </cell>
        </row>
        <row r="39">
          <cell r="A39">
            <v>38</v>
          </cell>
          <cell r="B39">
            <v>38</v>
          </cell>
          <cell r="C39" t="str">
            <v>REPOLLO</v>
          </cell>
          <cell r="D39" t="str">
            <v>T</v>
          </cell>
          <cell r="E39" t="str">
            <v>H</v>
          </cell>
        </row>
        <row r="40">
          <cell r="A40">
            <v>39</v>
          </cell>
          <cell r="B40">
            <v>39</v>
          </cell>
          <cell r="C40" t="str">
            <v>TE</v>
          </cell>
          <cell r="D40" t="str">
            <v>T</v>
          </cell>
          <cell r="E40" t="str">
            <v>H</v>
          </cell>
        </row>
        <row r="41">
          <cell r="A41">
            <v>40</v>
          </cell>
          <cell r="B41">
            <v>40</v>
          </cell>
          <cell r="C41" t="str">
            <v>TOMATE</v>
          </cell>
          <cell r="D41" t="str">
            <v>T</v>
          </cell>
          <cell r="E41" t="str">
            <v>H</v>
          </cell>
        </row>
        <row r="42">
          <cell r="A42">
            <v>41</v>
          </cell>
          <cell r="B42">
            <v>41</v>
          </cell>
          <cell r="C42" t="str">
            <v>ZANAHORIA</v>
          </cell>
          <cell r="D42" t="str">
            <v>T</v>
          </cell>
          <cell r="E42" t="str">
            <v>H</v>
          </cell>
        </row>
        <row r="43">
          <cell r="A43">
            <v>42</v>
          </cell>
          <cell r="B43">
            <v>42</v>
          </cell>
          <cell r="C43" t="str">
            <v>MELON</v>
          </cell>
          <cell r="D43" t="str">
            <v>T</v>
          </cell>
          <cell r="E43" t="str">
            <v>F</v>
          </cell>
        </row>
        <row r="44">
          <cell r="A44">
            <v>43</v>
          </cell>
          <cell r="B44">
            <v>43</v>
          </cell>
          <cell r="C44" t="str">
            <v>PATILLA</v>
          </cell>
          <cell r="D44" t="str">
            <v>T</v>
          </cell>
          <cell r="E44" t="str">
            <v>F</v>
          </cell>
        </row>
        <row r="45">
          <cell r="A45">
            <v>44</v>
          </cell>
          <cell r="B45">
            <v>44</v>
          </cell>
          <cell r="C45" t="str">
            <v>FRIJOL CAUPI</v>
          </cell>
          <cell r="D45" t="str">
            <v>T</v>
          </cell>
          <cell r="E45" t="str">
            <v>L</v>
          </cell>
        </row>
        <row r="46">
          <cell r="A46">
            <v>45</v>
          </cell>
          <cell r="B46">
            <v>45</v>
          </cell>
          <cell r="C46" t="str">
            <v>HORTALIZAS VARIAS</v>
          </cell>
          <cell r="D46" t="str">
            <v>T</v>
          </cell>
          <cell r="E46" t="str">
            <v>H</v>
          </cell>
        </row>
        <row r="47">
          <cell r="A47">
            <v>46</v>
          </cell>
          <cell r="B47">
            <v>46</v>
          </cell>
          <cell r="C47" t="str">
            <v>MILLO</v>
          </cell>
          <cell r="D47" t="str">
            <v>T</v>
          </cell>
          <cell r="E47" t="str">
            <v>C</v>
          </cell>
        </row>
        <row r="48">
          <cell r="A48">
            <v>47</v>
          </cell>
          <cell r="B48">
            <v>47</v>
          </cell>
        </row>
        <row r="49">
          <cell r="A49">
            <v>48</v>
          </cell>
          <cell r="B49">
            <v>48</v>
          </cell>
        </row>
        <row r="50">
          <cell r="A50">
            <v>49</v>
          </cell>
          <cell r="B50">
            <v>49</v>
          </cell>
        </row>
      </sheetData>
      <sheetData sheetId="5"/>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abilidad"/>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Bocatoma"/>
      <sheetName val="Condución PVC"/>
      <sheetName val="Tanque"/>
      <sheetName val="PTO BOCA-COND"/>
      <sheetName val="PTO TANQ.DE ALM"/>
      <sheetName val="PTO REDES"/>
      <sheetName val="PTO REDES BA"/>
      <sheetName val="Inversión Acdto"/>
      <sheetName val="CANT OBRA "/>
      <sheetName val="APU "/>
      <sheetName val="Hoja2"/>
      <sheetName val="VISC"/>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
      <sheetName val="PTO_BOCA-COND"/>
      <sheetName val="PTO_TANQ_DE_ALM"/>
      <sheetName val="PTO_REDES"/>
      <sheetName val="PTO_REDES_BA"/>
      <sheetName val="Inversión_Acdto"/>
      <sheetName val="CANT_OBRA_"/>
      <sheetName val="APU_"/>
      <sheetName val="Base_de_Diseño"/>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 val="DATOS EPANET"/>
      <sheetName val="PTO_REDES_A"/>
      <sheetName val="DATOS_EPANET"/>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1">
          <cell r="A1" t="str">
            <v>Name</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sheetData sheetId="205"/>
      <sheetData sheetId="20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PANET"/>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 val="CONTROL"/>
    </sheetNames>
    <sheetDataSet>
      <sheetData sheetId="0">
        <row r="2">
          <cell r="E2" t="str">
            <v>A1-001</v>
          </cell>
        </row>
      </sheetData>
      <sheetData sheetId="1"/>
      <sheetData sheetId="2">
        <row r="4">
          <cell r="D4" t="str">
            <v>Administrative</v>
          </cell>
        </row>
      </sheetData>
      <sheetData sheetId="3"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 Listas"/>
      <sheetName val="2008 Capital Budget"/>
      <sheetName val="ITEMS"/>
      <sheetName val="BASE-LISTAS"/>
      <sheetName val="TARIFAS"/>
      <sheetName val="Bases 2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es"/>
      <sheetName val="Envio"/>
      <sheetName val="Escala"/>
      <sheetName val="Base General"/>
      <sheetName val="Cultivos"/>
      <sheetName val="Dep y Mun"/>
    </sheetNames>
    <sheetDataSet>
      <sheetData sheetId="0"/>
      <sheetData sheetId="1"/>
      <sheetData sheetId="2"/>
      <sheetData sheetId="3"/>
      <sheetData sheetId="4"/>
      <sheetData sheetId="5">
        <row r="2">
          <cell r="A2">
            <v>1</v>
          </cell>
          <cell r="B2" t="str">
            <v>05</v>
          </cell>
          <cell r="C2" t="str">
            <v>ANTIOQUIA</v>
          </cell>
        </row>
        <row r="3">
          <cell r="A3">
            <v>2</v>
          </cell>
          <cell r="B3" t="str">
            <v>08</v>
          </cell>
          <cell r="C3" t="str">
            <v>ATLANTICO</v>
          </cell>
          <cell r="AS3">
            <v>1</v>
          </cell>
          <cell r="AT3" t="str">
            <v>BUCARAMANGA</v>
          </cell>
          <cell r="AU3" t="str">
            <v>001</v>
          </cell>
        </row>
        <row r="4">
          <cell r="A4">
            <v>3</v>
          </cell>
          <cell r="B4" t="str">
            <v>11</v>
          </cell>
          <cell r="C4" t="str">
            <v>SANTA FE DE BOGOTA  D. C.</v>
          </cell>
          <cell r="AS4">
            <v>2</v>
          </cell>
          <cell r="AT4" t="str">
            <v>AGUADA</v>
          </cell>
          <cell r="AU4" t="str">
            <v>013</v>
          </cell>
        </row>
        <row r="5">
          <cell r="A5">
            <v>4</v>
          </cell>
          <cell r="B5" t="str">
            <v>13</v>
          </cell>
          <cell r="C5" t="str">
            <v>BOLIVAR</v>
          </cell>
          <cell r="AS5">
            <v>3</v>
          </cell>
          <cell r="AT5" t="str">
            <v>ALBANIA</v>
          </cell>
          <cell r="AU5" t="str">
            <v>020</v>
          </cell>
        </row>
        <row r="6">
          <cell r="A6">
            <v>5</v>
          </cell>
          <cell r="B6" t="str">
            <v>15</v>
          </cell>
          <cell r="C6" t="str">
            <v>BOYACA</v>
          </cell>
          <cell r="AS6">
            <v>4</v>
          </cell>
          <cell r="AT6" t="str">
            <v>ARATOCA</v>
          </cell>
          <cell r="AU6" t="str">
            <v>051</v>
          </cell>
        </row>
        <row r="7">
          <cell r="A7">
            <v>6</v>
          </cell>
          <cell r="B7" t="str">
            <v>17</v>
          </cell>
          <cell r="C7" t="str">
            <v>CALDAS</v>
          </cell>
          <cell r="AS7">
            <v>5</v>
          </cell>
          <cell r="AT7" t="str">
            <v>BARBOSA</v>
          </cell>
          <cell r="AU7" t="str">
            <v>077</v>
          </cell>
        </row>
        <row r="8">
          <cell r="A8">
            <v>7</v>
          </cell>
          <cell r="B8" t="str">
            <v>18</v>
          </cell>
          <cell r="C8" t="str">
            <v>CAQUETA</v>
          </cell>
          <cell r="AS8">
            <v>6</v>
          </cell>
          <cell r="AT8" t="str">
            <v>BARICHARA</v>
          </cell>
          <cell r="AU8" t="str">
            <v>079</v>
          </cell>
        </row>
        <row r="9">
          <cell r="A9">
            <v>8</v>
          </cell>
          <cell r="B9" t="str">
            <v>19</v>
          </cell>
          <cell r="C9" t="str">
            <v>CAUCA</v>
          </cell>
          <cell r="AS9">
            <v>7</v>
          </cell>
          <cell r="AT9" t="str">
            <v>BARRANCABERMEJA</v>
          </cell>
          <cell r="AU9" t="str">
            <v>081</v>
          </cell>
        </row>
        <row r="10">
          <cell r="A10">
            <v>9</v>
          </cell>
          <cell r="B10" t="str">
            <v>20</v>
          </cell>
          <cell r="C10" t="str">
            <v>CESAR</v>
          </cell>
          <cell r="AS10">
            <v>8</v>
          </cell>
          <cell r="AT10" t="str">
            <v>BETULIA</v>
          </cell>
          <cell r="AU10" t="str">
            <v>092</v>
          </cell>
        </row>
        <row r="11">
          <cell r="A11">
            <v>10</v>
          </cell>
          <cell r="B11" t="str">
            <v>23</v>
          </cell>
          <cell r="C11" t="str">
            <v>CORDOBA</v>
          </cell>
          <cell r="AS11">
            <v>9</v>
          </cell>
          <cell r="AT11" t="str">
            <v>BOLIVAR</v>
          </cell>
          <cell r="AU11" t="str">
            <v>101</v>
          </cell>
        </row>
        <row r="12">
          <cell r="A12">
            <v>11</v>
          </cell>
          <cell r="B12" t="str">
            <v>25</v>
          </cell>
          <cell r="C12" t="str">
            <v>CUNDINAMARCA</v>
          </cell>
          <cell r="AS12">
            <v>10</v>
          </cell>
          <cell r="AT12" t="str">
            <v>CABRERA</v>
          </cell>
          <cell r="AU12" t="str">
            <v>121</v>
          </cell>
        </row>
        <row r="13">
          <cell r="A13">
            <v>12</v>
          </cell>
          <cell r="B13" t="str">
            <v>27</v>
          </cell>
          <cell r="C13" t="str">
            <v>CHOCO</v>
          </cell>
          <cell r="AS13">
            <v>11</v>
          </cell>
          <cell r="AT13" t="str">
            <v>CALIFORNIA</v>
          </cell>
          <cell r="AU13" t="str">
            <v>132</v>
          </cell>
        </row>
        <row r="14">
          <cell r="A14">
            <v>13</v>
          </cell>
          <cell r="B14" t="str">
            <v>41</v>
          </cell>
          <cell r="C14" t="str">
            <v>HUILA</v>
          </cell>
          <cell r="AS14">
            <v>12</v>
          </cell>
          <cell r="AT14" t="str">
            <v>CAPITANEJO</v>
          </cell>
          <cell r="AU14" t="str">
            <v>147</v>
          </cell>
        </row>
        <row r="15">
          <cell r="A15">
            <v>14</v>
          </cell>
          <cell r="B15" t="str">
            <v>44</v>
          </cell>
          <cell r="C15" t="str">
            <v>LA GUAJIRA</v>
          </cell>
          <cell r="AS15">
            <v>13</v>
          </cell>
          <cell r="AT15" t="str">
            <v>CARCASI</v>
          </cell>
          <cell r="AU15" t="str">
            <v>152</v>
          </cell>
        </row>
        <row r="16">
          <cell r="A16">
            <v>15</v>
          </cell>
          <cell r="B16" t="str">
            <v>47</v>
          </cell>
          <cell r="C16" t="str">
            <v>MAGDALENA</v>
          </cell>
          <cell r="AS16">
            <v>14</v>
          </cell>
          <cell r="AT16" t="str">
            <v>CEPITA</v>
          </cell>
          <cell r="AU16" t="str">
            <v>160</v>
          </cell>
        </row>
        <row r="17">
          <cell r="A17">
            <v>16</v>
          </cell>
          <cell r="B17" t="str">
            <v>50</v>
          </cell>
          <cell r="C17" t="str">
            <v>META</v>
          </cell>
          <cell r="AS17">
            <v>15</v>
          </cell>
          <cell r="AT17" t="str">
            <v>CERRITO</v>
          </cell>
          <cell r="AU17" t="str">
            <v>162</v>
          </cell>
        </row>
        <row r="18">
          <cell r="A18">
            <v>17</v>
          </cell>
          <cell r="B18" t="str">
            <v>52</v>
          </cell>
          <cell r="C18" t="str">
            <v>NARIÑO</v>
          </cell>
          <cell r="AS18">
            <v>16</v>
          </cell>
          <cell r="AT18" t="str">
            <v>CHARALA</v>
          </cell>
          <cell r="AU18" t="str">
            <v>167</v>
          </cell>
        </row>
        <row r="19">
          <cell r="A19">
            <v>18</v>
          </cell>
          <cell r="B19" t="str">
            <v>54</v>
          </cell>
          <cell r="C19" t="str">
            <v>NORTE DE SANTANDER</v>
          </cell>
          <cell r="AS19">
            <v>17</v>
          </cell>
          <cell r="AT19" t="str">
            <v>CHARTA</v>
          </cell>
          <cell r="AU19" t="str">
            <v>169</v>
          </cell>
        </row>
        <row r="20">
          <cell r="A20">
            <v>19</v>
          </cell>
          <cell r="B20" t="str">
            <v>63</v>
          </cell>
          <cell r="C20" t="str">
            <v>QUINDIO</v>
          </cell>
          <cell r="AS20">
            <v>18</v>
          </cell>
          <cell r="AT20" t="str">
            <v>CHIMA</v>
          </cell>
          <cell r="AU20" t="str">
            <v>176</v>
          </cell>
        </row>
        <row r="21">
          <cell r="A21">
            <v>20</v>
          </cell>
          <cell r="B21" t="str">
            <v>66</v>
          </cell>
          <cell r="C21" t="str">
            <v>RISARALDA</v>
          </cell>
          <cell r="AS21">
            <v>19</v>
          </cell>
          <cell r="AT21" t="str">
            <v>CHIPATA</v>
          </cell>
          <cell r="AU21" t="str">
            <v>179</v>
          </cell>
        </row>
        <row r="22">
          <cell r="A22">
            <v>21</v>
          </cell>
          <cell r="B22" t="str">
            <v>68</v>
          </cell>
          <cell r="C22" t="str">
            <v>SANTANDER</v>
          </cell>
          <cell r="AS22">
            <v>20</v>
          </cell>
          <cell r="AT22" t="str">
            <v>CIMITARRA</v>
          </cell>
          <cell r="AU22" t="str">
            <v>190</v>
          </cell>
        </row>
        <row r="23">
          <cell r="A23">
            <v>22</v>
          </cell>
          <cell r="B23" t="str">
            <v>70</v>
          </cell>
          <cell r="C23" t="str">
            <v>SUCRE</v>
          </cell>
          <cell r="AS23">
            <v>21</v>
          </cell>
          <cell r="AT23" t="str">
            <v>CONCEPCION</v>
          </cell>
          <cell r="AU23" t="str">
            <v>207</v>
          </cell>
        </row>
        <row r="24">
          <cell r="A24">
            <v>23</v>
          </cell>
          <cell r="B24" t="str">
            <v>73</v>
          </cell>
          <cell r="C24" t="str">
            <v>TOLIMA</v>
          </cell>
          <cell r="AS24">
            <v>22</v>
          </cell>
          <cell r="AT24" t="str">
            <v>CONFINES</v>
          </cell>
          <cell r="AU24" t="str">
            <v>209</v>
          </cell>
        </row>
        <row r="25">
          <cell r="A25">
            <v>24</v>
          </cell>
          <cell r="B25" t="str">
            <v>76</v>
          </cell>
          <cell r="C25" t="str">
            <v>VALLE DEL CAUCA</v>
          </cell>
          <cell r="AS25">
            <v>23</v>
          </cell>
          <cell r="AT25" t="str">
            <v>CONTRATACION</v>
          </cell>
          <cell r="AU25" t="str">
            <v>211</v>
          </cell>
        </row>
        <row r="26">
          <cell r="A26">
            <v>25</v>
          </cell>
          <cell r="B26" t="str">
            <v>81</v>
          </cell>
          <cell r="C26" t="str">
            <v>ARAUCA</v>
          </cell>
          <cell r="AS26">
            <v>24</v>
          </cell>
          <cell r="AT26" t="str">
            <v>COROMORO</v>
          </cell>
          <cell r="AU26" t="str">
            <v>217</v>
          </cell>
        </row>
        <row r="27">
          <cell r="A27">
            <v>26</v>
          </cell>
          <cell r="B27" t="str">
            <v>85</v>
          </cell>
          <cell r="C27" t="str">
            <v>CASANARE</v>
          </cell>
          <cell r="AS27">
            <v>25</v>
          </cell>
          <cell r="AT27" t="str">
            <v>CURITI</v>
          </cell>
          <cell r="AU27" t="str">
            <v>229</v>
          </cell>
        </row>
        <row r="28">
          <cell r="A28">
            <v>27</v>
          </cell>
          <cell r="B28" t="str">
            <v>86</v>
          </cell>
          <cell r="C28" t="str">
            <v>PUTUMAYO</v>
          </cell>
          <cell r="AS28">
            <v>26</v>
          </cell>
          <cell r="AT28" t="str">
            <v>EL CARMEN DE CHUCURI</v>
          </cell>
          <cell r="AU28" t="str">
            <v>235</v>
          </cell>
        </row>
        <row r="29">
          <cell r="A29">
            <v>28</v>
          </cell>
          <cell r="B29" t="str">
            <v>88</v>
          </cell>
          <cell r="C29" t="str">
            <v>ARCHIPIELAGO DE SAN ANDRES</v>
          </cell>
          <cell r="AS29">
            <v>27</v>
          </cell>
          <cell r="AT29" t="str">
            <v>EL GUACAMAYO</v>
          </cell>
          <cell r="AU29" t="str">
            <v>245</v>
          </cell>
        </row>
        <row r="30">
          <cell r="A30">
            <v>29</v>
          </cell>
          <cell r="B30" t="str">
            <v>91</v>
          </cell>
          <cell r="C30" t="str">
            <v>AMAZONAS</v>
          </cell>
          <cell r="AS30">
            <v>28</v>
          </cell>
          <cell r="AT30" t="str">
            <v>EL PEÑON</v>
          </cell>
          <cell r="AU30" t="str">
            <v>250</v>
          </cell>
        </row>
        <row r="31">
          <cell r="A31">
            <v>30</v>
          </cell>
          <cell r="B31" t="str">
            <v>94</v>
          </cell>
          <cell r="C31" t="str">
            <v>GUAINIA</v>
          </cell>
          <cell r="AS31">
            <v>29</v>
          </cell>
          <cell r="AT31" t="str">
            <v>EL PLAYON</v>
          </cell>
          <cell r="AU31" t="str">
            <v>255</v>
          </cell>
        </row>
        <row r="32">
          <cell r="A32">
            <v>31</v>
          </cell>
          <cell r="B32" t="str">
            <v>95</v>
          </cell>
          <cell r="C32" t="str">
            <v>GUAVIARE</v>
          </cell>
          <cell r="AS32">
            <v>30</v>
          </cell>
          <cell r="AT32" t="str">
            <v>ENCINO</v>
          </cell>
          <cell r="AU32" t="str">
            <v>264</v>
          </cell>
        </row>
        <row r="33">
          <cell r="A33">
            <v>32</v>
          </cell>
          <cell r="B33" t="str">
            <v>97</v>
          </cell>
          <cell r="C33" t="str">
            <v>VAUPES</v>
          </cell>
          <cell r="AS33">
            <v>31</v>
          </cell>
          <cell r="AT33" t="str">
            <v>ENCISO</v>
          </cell>
          <cell r="AU33" t="str">
            <v>266</v>
          </cell>
        </row>
        <row r="34">
          <cell r="A34">
            <v>33</v>
          </cell>
          <cell r="B34" t="str">
            <v>99</v>
          </cell>
          <cell r="C34" t="str">
            <v>VICHADA</v>
          </cell>
          <cell r="AS34">
            <v>32</v>
          </cell>
          <cell r="AT34" t="str">
            <v>EL FLORIAN</v>
          </cell>
          <cell r="AU34" t="str">
            <v>271</v>
          </cell>
        </row>
        <row r="35">
          <cell r="A35">
            <v>34</v>
          </cell>
          <cell r="AS35">
            <v>33</v>
          </cell>
          <cell r="AT35" t="str">
            <v>FLORIDABLANCA</v>
          </cell>
          <cell r="AU35" t="str">
            <v>276</v>
          </cell>
        </row>
        <row r="36">
          <cell r="AS36">
            <v>34</v>
          </cell>
          <cell r="AT36" t="str">
            <v>GALAN</v>
          </cell>
          <cell r="AU36" t="str">
            <v>296</v>
          </cell>
        </row>
        <row r="37">
          <cell r="AS37">
            <v>35</v>
          </cell>
          <cell r="AT37" t="str">
            <v>GAMBITA</v>
          </cell>
          <cell r="AU37" t="str">
            <v>298</v>
          </cell>
        </row>
        <row r="38">
          <cell r="AS38">
            <v>36</v>
          </cell>
          <cell r="AT38" t="str">
            <v>GIRON</v>
          </cell>
          <cell r="AU38" t="str">
            <v>307</v>
          </cell>
        </row>
        <row r="39">
          <cell r="AS39">
            <v>37</v>
          </cell>
          <cell r="AT39" t="str">
            <v>GUACA</v>
          </cell>
          <cell r="AU39" t="str">
            <v>318</v>
          </cell>
        </row>
        <row r="40">
          <cell r="AS40">
            <v>38</v>
          </cell>
          <cell r="AT40" t="str">
            <v>GUADALUPE</v>
          </cell>
          <cell r="AU40" t="str">
            <v>320</v>
          </cell>
        </row>
        <row r="41">
          <cell r="AS41">
            <v>39</v>
          </cell>
          <cell r="AT41" t="str">
            <v>GUAPOTA</v>
          </cell>
          <cell r="AU41" t="str">
            <v>322</v>
          </cell>
        </row>
        <row r="42">
          <cell r="AS42">
            <v>40</v>
          </cell>
          <cell r="AT42" t="str">
            <v>GUAVATA</v>
          </cell>
          <cell r="AU42" t="str">
            <v>324</v>
          </cell>
        </row>
        <row r="43">
          <cell r="AS43">
            <v>41</v>
          </cell>
          <cell r="AT43" t="str">
            <v>GUEPSA</v>
          </cell>
          <cell r="AU43" t="str">
            <v>327</v>
          </cell>
        </row>
        <row r="44">
          <cell r="AS44">
            <v>42</v>
          </cell>
          <cell r="AT44" t="str">
            <v>HATO</v>
          </cell>
          <cell r="AU44" t="str">
            <v>344</v>
          </cell>
        </row>
        <row r="45">
          <cell r="AS45">
            <v>43</v>
          </cell>
          <cell r="AT45" t="str">
            <v>JESUS MARIA</v>
          </cell>
          <cell r="AU45" t="str">
            <v>368</v>
          </cell>
        </row>
        <row r="46">
          <cell r="AS46">
            <v>44</v>
          </cell>
          <cell r="AT46" t="str">
            <v>JORDAN</v>
          </cell>
          <cell r="AU46" t="str">
            <v>370</v>
          </cell>
        </row>
        <row r="47">
          <cell r="AS47">
            <v>45</v>
          </cell>
          <cell r="AT47" t="str">
            <v>LA BELLEZA</v>
          </cell>
          <cell r="AU47" t="str">
            <v>377</v>
          </cell>
        </row>
        <row r="48">
          <cell r="AS48">
            <v>46</v>
          </cell>
          <cell r="AT48" t="str">
            <v>LANDAZURI</v>
          </cell>
          <cell r="AU48" t="str">
            <v>385</v>
          </cell>
        </row>
        <row r="49">
          <cell r="AS49">
            <v>47</v>
          </cell>
          <cell r="AT49" t="str">
            <v>LA PAZ</v>
          </cell>
          <cell r="AU49" t="str">
            <v>397</v>
          </cell>
        </row>
        <row r="50">
          <cell r="AS50">
            <v>48</v>
          </cell>
          <cell r="AT50" t="str">
            <v>LEBRIJA</v>
          </cell>
          <cell r="AU50" t="str">
            <v>406</v>
          </cell>
        </row>
        <row r="51">
          <cell r="AS51">
            <v>49</v>
          </cell>
          <cell r="AT51" t="str">
            <v>LOS SANTOS</v>
          </cell>
          <cell r="AU51" t="str">
            <v>418</v>
          </cell>
        </row>
        <row r="52">
          <cell r="AS52">
            <v>50</v>
          </cell>
          <cell r="AT52" t="str">
            <v>MACARAVITA</v>
          </cell>
          <cell r="AU52" t="str">
            <v>425</v>
          </cell>
        </row>
        <row r="53">
          <cell r="AS53">
            <v>51</v>
          </cell>
          <cell r="AT53" t="str">
            <v>MALAGA</v>
          </cell>
          <cell r="AU53" t="str">
            <v>432</v>
          </cell>
        </row>
        <row r="54">
          <cell r="AS54">
            <v>52</v>
          </cell>
          <cell r="AT54" t="str">
            <v>MATANZA</v>
          </cell>
          <cell r="AU54" t="str">
            <v>444</v>
          </cell>
        </row>
        <row r="55">
          <cell r="AS55">
            <v>53</v>
          </cell>
          <cell r="AT55" t="str">
            <v>MOGOTES</v>
          </cell>
          <cell r="AU55" t="str">
            <v>464</v>
          </cell>
        </row>
        <row r="56">
          <cell r="AS56">
            <v>54</v>
          </cell>
          <cell r="AT56" t="str">
            <v>MOLAGAVITA</v>
          </cell>
          <cell r="AU56" t="str">
            <v>468</v>
          </cell>
        </row>
        <row r="57">
          <cell r="AS57">
            <v>55</v>
          </cell>
          <cell r="AT57" t="str">
            <v>OCAMONTE</v>
          </cell>
          <cell r="AU57" t="str">
            <v>498</v>
          </cell>
        </row>
        <row r="58">
          <cell r="AS58">
            <v>56</v>
          </cell>
          <cell r="AT58" t="str">
            <v>OIBA</v>
          </cell>
          <cell r="AU58" t="str">
            <v>500</v>
          </cell>
        </row>
        <row r="59">
          <cell r="AS59">
            <v>57</v>
          </cell>
          <cell r="AT59" t="str">
            <v>ONZAGA</v>
          </cell>
          <cell r="AU59" t="str">
            <v>502</v>
          </cell>
        </row>
        <row r="60">
          <cell r="AS60">
            <v>58</v>
          </cell>
          <cell r="AT60" t="str">
            <v>PALMAR</v>
          </cell>
          <cell r="AU60" t="str">
            <v>522</v>
          </cell>
        </row>
        <row r="61">
          <cell r="AS61">
            <v>59</v>
          </cell>
          <cell r="AT61" t="str">
            <v>PALMAS DEL SOCORRO</v>
          </cell>
          <cell r="AU61" t="str">
            <v>524</v>
          </cell>
        </row>
        <row r="62">
          <cell r="AS62">
            <v>60</v>
          </cell>
          <cell r="AT62" t="str">
            <v>PARAMO</v>
          </cell>
          <cell r="AU62" t="str">
            <v>533</v>
          </cell>
        </row>
        <row r="63">
          <cell r="AS63">
            <v>61</v>
          </cell>
          <cell r="AT63" t="str">
            <v>PIEDECUESTA</v>
          </cell>
          <cell r="AU63" t="str">
            <v>547</v>
          </cell>
        </row>
        <row r="64">
          <cell r="AS64">
            <v>62</v>
          </cell>
          <cell r="AT64" t="str">
            <v>PINCHOTE</v>
          </cell>
          <cell r="AU64" t="str">
            <v>549</v>
          </cell>
        </row>
        <row r="65">
          <cell r="AS65">
            <v>63</v>
          </cell>
          <cell r="AT65" t="str">
            <v>PUENTE NACIONAL</v>
          </cell>
          <cell r="AU65" t="str">
            <v>572</v>
          </cell>
        </row>
        <row r="66">
          <cell r="AS66">
            <v>64</v>
          </cell>
          <cell r="AT66" t="str">
            <v>PUERTO PARRA</v>
          </cell>
          <cell r="AU66" t="str">
            <v>573</v>
          </cell>
        </row>
        <row r="67">
          <cell r="AS67">
            <v>65</v>
          </cell>
          <cell r="AT67" t="str">
            <v>PUERTO WILCHES</v>
          </cell>
          <cell r="AU67" t="str">
            <v>575</v>
          </cell>
        </row>
        <row r="68">
          <cell r="AS68">
            <v>66</v>
          </cell>
          <cell r="AT68" t="str">
            <v>RIONEGRO</v>
          </cell>
          <cell r="AU68" t="str">
            <v>615</v>
          </cell>
        </row>
        <row r="69">
          <cell r="AS69">
            <v>67</v>
          </cell>
          <cell r="AT69" t="str">
            <v>SABANA DE TORRES</v>
          </cell>
          <cell r="AU69" t="str">
            <v>655</v>
          </cell>
        </row>
        <row r="70">
          <cell r="AS70">
            <v>68</v>
          </cell>
          <cell r="AT70" t="str">
            <v>SAN ANDRES</v>
          </cell>
          <cell r="AU70" t="str">
            <v>669</v>
          </cell>
        </row>
        <row r="71">
          <cell r="AS71">
            <v>69</v>
          </cell>
          <cell r="AT71" t="str">
            <v>SAN BENITO</v>
          </cell>
          <cell r="AU71" t="str">
            <v>673</v>
          </cell>
        </row>
        <row r="72">
          <cell r="AS72">
            <v>70</v>
          </cell>
          <cell r="AT72" t="str">
            <v>SAN GIL</v>
          </cell>
          <cell r="AU72" t="str">
            <v>679</v>
          </cell>
        </row>
        <row r="73">
          <cell r="AS73">
            <v>71</v>
          </cell>
          <cell r="AT73" t="str">
            <v>SAN JOAQUIN</v>
          </cell>
          <cell r="AU73" t="str">
            <v>682</v>
          </cell>
        </row>
        <row r="74">
          <cell r="AS74">
            <v>72</v>
          </cell>
          <cell r="AT74" t="str">
            <v>SAN JOSE DE MIRANDA</v>
          </cell>
          <cell r="AU74" t="str">
            <v>684</v>
          </cell>
        </row>
        <row r="75">
          <cell r="AS75">
            <v>73</v>
          </cell>
          <cell r="AT75" t="str">
            <v>SAN MIGUEL</v>
          </cell>
          <cell r="AU75" t="str">
            <v>686</v>
          </cell>
        </row>
        <row r="76">
          <cell r="AS76">
            <v>74</v>
          </cell>
          <cell r="AT76" t="str">
            <v>SAN VICENTE DE CHUCURI</v>
          </cell>
          <cell r="AU76" t="str">
            <v>689</v>
          </cell>
        </row>
        <row r="77">
          <cell r="AS77">
            <v>75</v>
          </cell>
          <cell r="AT77" t="str">
            <v>SANTA BARBARA</v>
          </cell>
          <cell r="AU77" t="str">
            <v>705</v>
          </cell>
        </row>
        <row r="78">
          <cell r="AS78">
            <v>76</v>
          </cell>
          <cell r="AT78" t="str">
            <v>SANTA HELENA DEL OPON</v>
          </cell>
          <cell r="AU78" t="str">
            <v>720</v>
          </cell>
        </row>
        <row r="79">
          <cell r="AS79">
            <v>77</v>
          </cell>
          <cell r="AT79" t="str">
            <v>SIMACOTA</v>
          </cell>
          <cell r="AU79" t="str">
            <v>745</v>
          </cell>
        </row>
        <row r="80">
          <cell r="AS80">
            <v>78</v>
          </cell>
          <cell r="AT80" t="str">
            <v>SOCORRO</v>
          </cell>
          <cell r="AU80" t="str">
            <v>755</v>
          </cell>
        </row>
        <row r="81">
          <cell r="AS81">
            <v>79</v>
          </cell>
          <cell r="AT81" t="str">
            <v>SUAITA</v>
          </cell>
          <cell r="AU81" t="str">
            <v>770</v>
          </cell>
        </row>
        <row r="82">
          <cell r="AS82">
            <v>80</v>
          </cell>
          <cell r="AT82" t="str">
            <v>SUCRE</v>
          </cell>
          <cell r="AU82" t="str">
            <v>773</v>
          </cell>
        </row>
        <row r="83">
          <cell r="AS83">
            <v>81</v>
          </cell>
          <cell r="AT83" t="str">
            <v>SURATA</v>
          </cell>
          <cell r="AU83" t="str">
            <v>780</v>
          </cell>
        </row>
        <row r="84">
          <cell r="AS84">
            <v>82</v>
          </cell>
          <cell r="AT84" t="str">
            <v>TONA</v>
          </cell>
          <cell r="AU84" t="str">
            <v>820</v>
          </cell>
        </row>
        <row r="85">
          <cell r="AS85">
            <v>83</v>
          </cell>
          <cell r="AT85" t="str">
            <v>VALLE SAN JOSE</v>
          </cell>
          <cell r="AU85" t="str">
            <v>855</v>
          </cell>
        </row>
        <row r="86">
          <cell r="AS86">
            <v>84</v>
          </cell>
          <cell r="AT86" t="str">
            <v>VELEZ</v>
          </cell>
          <cell r="AU86" t="str">
            <v>861</v>
          </cell>
        </row>
        <row r="87">
          <cell r="AS87">
            <v>85</v>
          </cell>
          <cell r="AT87" t="str">
            <v>VETAS</v>
          </cell>
          <cell r="AU87" t="str">
            <v>867</v>
          </cell>
        </row>
        <row r="88">
          <cell r="AS88">
            <v>86</v>
          </cell>
          <cell r="AT88" t="str">
            <v>VILLANUEVA</v>
          </cell>
          <cell r="AU88" t="str">
            <v>872</v>
          </cell>
        </row>
        <row r="89">
          <cell r="AS89">
            <v>87</v>
          </cell>
          <cell r="AT89" t="str">
            <v>ZAPATOCA</v>
          </cell>
          <cell r="AU89" t="str">
            <v>895</v>
          </cell>
        </row>
        <row r="90">
          <cell r="AS90">
            <v>88</v>
          </cell>
          <cell r="AT90">
            <v>0</v>
          </cell>
          <cell r="AU90">
            <v>0</v>
          </cell>
        </row>
        <row r="91">
          <cell r="AS91">
            <v>89</v>
          </cell>
          <cell r="AT91">
            <v>0</v>
          </cell>
          <cell r="AU91">
            <v>0</v>
          </cell>
        </row>
        <row r="92">
          <cell r="AS92">
            <v>90</v>
          </cell>
          <cell r="AT92">
            <v>0</v>
          </cell>
          <cell r="AU92">
            <v>0</v>
          </cell>
        </row>
        <row r="93">
          <cell r="AS93">
            <v>91</v>
          </cell>
          <cell r="AT93">
            <v>0</v>
          </cell>
          <cell r="AU93">
            <v>0</v>
          </cell>
        </row>
        <row r="94">
          <cell r="AS94">
            <v>92</v>
          </cell>
          <cell r="AT94">
            <v>0</v>
          </cell>
          <cell r="AU94">
            <v>0</v>
          </cell>
        </row>
        <row r="95">
          <cell r="AS95">
            <v>93</v>
          </cell>
          <cell r="AT95">
            <v>0</v>
          </cell>
          <cell r="AU95">
            <v>0</v>
          </cell>
        </row>
        <row r="96">
          <cell r="AS96">
            <v>94</v>
          </cell>
          <cell r="AT96">
            <v>0</v>
          </cell>
          <cell r="AU96">
            <v>0</v>
          </cell>
        </row>
        <row r="97">
          <cell r="AS97">
            <v>95</v>
          </cell>
          <cell r="AT97">
            <v>0</v>
          </cell>
          <cell r="AU97">
            <v>0</v>
          </cell>
        </row>
        <row r="98">
          <cell r="AS98">
            <v>96</v>
          </cell>
          <cell r="AT98">
            <v>0</v>
          </cell>
          <cell r="AU98">
            <v>0</v>
          </cell>
        </row>
        <row r="99">
          <cell r="AS99">
            <v>97</v>
          </cell>
          <cell r="AT99">
            <v>0</v>
          </cell>
          <cell r="AU99">
            <v>0</v>
          </cell>
        </row>
        <row r="100">
          <cell r="AS100">
            <v>98</v>
          </cell>
          <cell r="AT100">
            <v>0</v>
          </cell>
          <cell r="AU100">
            <v>0</v>
          </cell>
        </row>
        <row r="101">
          <cell r="AS101">
            <v>99</v>
          </cell>
          <cell r="AT101">
            <v>0</v>
          </cell>
          <cell r="AU101">
            <v>0</v>
          </cell>
        </row>
        <row r="102">
          <cell r="AS102">
            <v>100</v>
          </cell>
          <cell r="AT102">
            <v>0</v>
          </cell>
          <cell r="AU102">
            <v>0</v>
          </cell>
        </row>
        <row r="103">
          <cell r="AS103">
            <v>101</v>
          </cell>
          <cell r="AT103">
            <v>0</v>
          </cell>
          <cell r="AU103">
            <v>0</v>
          </cell>
        </row>
        <row r="104">
          <cell r="AS104">
            <v>102</v>
          </cell>
          <cell r="AT104">
            <v>0</v>
          </cell>
          <cell r="AU104">
            <v>0</v>
          </cell>
        </row>
        <row r="105">
          <cell r="AS105">
            <v>103</v>
          </cell>
          <cell r="AT105">
            <v>0</v>
          </cell>
          <cell r="AU105">
            <v>0</v>
          </cell>
        </row>
        <row r="106">
          <cell r="AS106">
            <v>104</v>
          </cell>
          <cell r="AT106">
            <v>0</v>
          </cell>
          <cell r="AU106">
            <v>0</v>
          </cell>
        </row>
        <row r="107">
          <cell r="AS107">
            <v>105</v>
          </cell>
          <cell r="AT107">
            <v>0</v>
          </cell>
          <cell r="AU107">
            <v>0</v>
          </cell>
        </row>
        <row r="108">
          <cell r="AS108">
            <v>106</v>
          </cell>
          <cell r="AT108">
            <v>0</v>
          </cell>
          <cell r="AU108">
            <v>0</v>
          </cell>
        </row>
        <row r="109">
          <cell r="AS109">
            <v>107</v>
          </cell>
          <cell r="AT109">
            <v>0</v>
          </cell>
          <cell r="AU109">
            <v>0</v>
          </cell>
        </row>
        <row r="110">
          <cell r="AS110">
            <v>108</v>
          </cell>
          <cell r="AT110">
            <v>0</v>
          </cell>
          <cell r="AU110">
            <v>0</v>
          </cell>
        </row>
        <row r="111">
          <cell r="AS111">
            <v>109</v>
          </cell>
          <cell r="AT111">
            <v>0</v>
          </cell>
          <cell r="AU111">
            <v>0</v>
          </cell>
        </row>
        <row r="112">
          <cell r="AS112">
            <v>110</v>
          </cell>
          <cell r="AT112">
            <v>0</v>
          </cell>
          <cell r="AU112">
            <v>0</v>
          </cell>
        </row>
        <row r="113">
          <cell r="AS113">
            <v>111</v>
          </cell>
          <cell r="AT113">
            <v>0</v>
          </cell>
          <cell r="AU113">
            <v>0</v>
          </cell>
        </row>
        <row r="114">
          <cell r="AS114">
            <v>112</v>
          </cell>
          <cell r="AT114">
            <v>0</v>
          </cell>
          <cell r="AU114">
            <v>0</v>
          </cell>
        </row>
        <row r="115">
          <cell r="AS115">
            <v>113</v>
          </cell>
          <cell r="AT115">
            <v>0</v>
          </cell>
          <cell r="AU115">
            <v>0</v>
          </cell>
        </row>
        <row r="116">
          <cell r="AS116">
            <v>114</v>
          </cell>
          <cell r="AT116">
            <v>0</v>
          </cell>
          <cell r="AU116">
            <v>0</v>
          </cell>
        </row>
        <row r="117">
          <cell r="AS117">
            <v>115</v>
          </cell>
          <cell r="AT117">
            <v>0</v>
          </cell>
          <cell r="AU117">
            <v>0</v>
          </cell>
        </row>
        <row r="118">
          <cell r="AS118">
            <v>116</v>
          </cell>
          <cell r="AT118">
            <v>0</v>
          </cell>
          <cell r="AU118">
            <v>0</v>
          </cell>
        </row>
        <row r="119">
          <cell r="AS119">
            <v>117</v>
          </cell>
          <cell r="AT119">
            <v>0</v>
          </cell>
          <cell r="AU119">
            <v>0</v>
          </cell>
        </row>
        <row r="120">
          <cell r="AS120">
            <v>118</v>
          </cell>
          <cell r="AT120">
            <v>0</v>
          </cell>
          <cell r="AU120">
            <v>0</v>
          </cell>
        </row>
        <row r="121">
          <cell r="AS121">
            <v>119</v>
          </cell>
          <cell r="AT121">
            <v>0</v>
          </cell>
          <cell r="AU121">
            <v>0</v>
          </cell>
        </row>
        <row r="122">
          <cell r="AS122">
            <v>120</v>
          </cell>
          <cell r="AT122">
            <v>0</v>
          </cell>
          <cell r="AU122">
            <v>0</v>
          </cell>
        </row>
        <row r="123">
          <cell r="AS123">
            <v>121</v>
          </cell>
          <cell r="AT123">
            <v>0</v>
          </cell>
          <cell r="AU123">
            <v>0</v>
          </cell>
        </row>
        <row r="124">
          <cell r="AS124">
            <v>122</v>
          </cell>
          <cell r="AT124">
            <v>0</v>
          </cell>
          <cell r="AU124">
            <v>0</v>
          </cell>
        </row>
        <row r="125">
          <cell r="AS125">
            <v>123</v>
          </cell>
          <cell r="AT125">
            <v>0</v>
          </cell>
          <cell r="AU125">
            <v>0</v>
          </cell>
        </row>
        <row r="126">
          <cell r="AS126">
            <v>124</v>
          </cell>
          <cell r="AT126">
            <v>0</v>
          </cell>
          <cell r="AU126">
            <v>0</v>
          </cell>
        </row>
        <row r="127">
          <cell r="AS127">
            <v>125</v>
          </cell>
          <cell r="AT127">
            <v>0</v>
          </cell>
          <cell r="AU127">
            <v>0</v>
          </cell>
        </row>
        <row r="128">
          <cell r="AS128">
            <v>126</v>
          </cell>
          <cell r="AT128">
            <v>0</v>
          </cell>
          <cell r="AU128">
            <v>0</v>
          </cell>
        </row>
        <row r="129">
          <cell r="AS129">
            <v>127</v>
          </cell>
          <cell r="AT129">
            <v>0</v>
          </cell>
          <cell r="AU129">
            <v>0</v>
          </cell>
        </row>
        <row r="130">
          <cell r="AS130">
            <v>128</v>
          </cell>
          <cell r="AT130">
            <v>0</v>
          </cell>
          <cell r="AU130">
            <v>0</v>
          </cell>
        </row>
        <row r="131">
          <cell r="AS131">
            <v>129</v>
          </cell>
          <cell r="AT131">
            <v>0</v>
          </cell>
          <cell r="AU131">
            <v>0</v>
          </cell>
        </row>
        <row r="132">
          <cell r="AS132">
            <v>130</v>
          </cell>
          <cell r="AT132">
            <v>0</v>
          </cell>
          <cell r="AU132">
            <v>0</v>
          </cell>
        </row>
      </sheetData>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 val="ITEMS"/>
    </sheetNames>
    <sheetDataSet>
      <sheetData sheetId="0" refreshError="1"/>
      <sheetData sheetId="1">
        <row r="1">
          <cell r="A1" t="str">
            <v>NIC</v>
          </cell>
        </row>
      </sheetData>
      <sheetData sheetId="2" refreshError="1"/>
      <sheetData sheetId="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codos"/>
      <sheetName val="deuda"/>
    </sheetNames>
    <sheetDataSet>
      <sheetData sheetId="0" refreshError="1"/>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Ins_Mat"/>
      <sheetName val="Hoja1"/>
    </sheetNames>
    <sheetDataSet>
      <sheetData sheetId="0">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1" refreshError="1"/>
      <sheetData sheetId="2">
        <row r="2">
          <cell r="B2" t="str">
            <v>Cuadrilla Albañileria (1 of + 1 Ay)  Hora</v>
          </cell>
        </row>
        <row r="3">
          <cell r="B3" t="str">
            <v>Cuadrilla Albañileria (1 of + 2 Ay) Hora</v>
          </cell>
        </row>
        <row r="4">
          <cell r="B4" t="str">
            <v>Cuadrilla Albañileria (1 of + 3 Ay) Hora</v>
          </cell>
        </row>
        <row r="5">
          <cell r="B5" t="str">
            <v>Cuadrilla Albañileria (1 of + 4 Ay) Hora</v>
          </cell>
        </row>
        <row r="6">
          <cell r="B6" t="str">
            <v>Cuadrilla elect, sanit, carpint (1 Of + 1Ay) Hora</v>
          </cell>
        </row>
        <row r="7">
          <cell r="B7" t="str">
            <v>Cuadrilla elect, sanit, carpint (1 Of + 2 Ay) Hora</v>
          </cell>
        </row>
        <row r="8">
          <cell r="B8" t="str">
            <v>Cuadrilla elect, sanit, carpint (1 Of + 3 Ay) Hora</v>
          </cell>
        </row>
        <row r="9">
          <cell r="B9" t="str">
            <v>Cuadrilla elect, sanit, carpint (1 Of + 4 Ay) Hora</v>
          </cell>
        </row>
        <row r="10">
          <cell r="B10" t="str">
            <v>Cuadrilla Acabados (1 Of + 1 Ay) Hora</v>
          </cell>
        </row>
        <row r="11">
          <cell r="B11" t="str">
            <v>Cuadrilla Acabados (1 Of + 2 Ay) Hora</v>
          </cell>
        </row>
        <row r="12">
          <cell r="B12" t="str">
            <v>Cuadrilla Acabados (1 Of + 3 Ay) Hora</v>
          </cell>
        </row>
        <row r="13">
          <cell r="B13" t="str">
            <v>Cuadrilla Acabados (1 Of + 4 Ay) Hora</v>
          </cell>
        </row>
        <row r="14">
          <cell r="B14" t="str">
            <v>Comisión de topografia Hora</v>
          </cell>
        </row>
        <row r="15">
          <cell r="B15" t="str">
            <v>Cuadrilla Metalmecanica(Soldador+ 1 Ay) Hora</v>
          </cell>
        </row>
        <row r="16">
          <cell r="B16" t="str">
            <v>Cuadrilla Metalmecanica(Soldador+ 2 Ay) Hora</v>
          </cell>
        </row>
        <row r="17">
          <cell r="B17" t="str">
            <v>Cuadrilla Albañileria (1 of + 1 Ay) día</v>
          </cell>
        </row>
        <row r="18">
          <cell r="B18" t="str">
            <v>Cuadrilla Albañileria (1 of + 2 Ay) día</v>
          </cell>
        </row>
        <row r="19">
          <cell r="B19" t="str">
            <v>Cuadrilla Albañileria (1 of + 3 Ay) día</v>
          </cell>
        </row>
        <row r="20">
          <cell r="B20" t="str">
            <v>Cuadrilla Albañileria (1 of + 4 Ay) día</v>
          </cell>
        </row>
        <row r="21">
          <cell r="B21" t="str">
            <v>Cuadrilla elect, sanit, carpint (1 Of + 1Ay) día</v>
          </cell>
        </row>
        <row r="22">
          <cell r="B22" t="str">
            <v>Cuadrilla elect, sanit, carpint (1 Of + 2 Ay) día</v>
          </cell>
        </row>
        <row r="23">
          <cell r="B23" t="str">
            <v>Cuadrilla elect, sanit, carpint (1 Of + 3 Ay) día</v>
          </cell>
        </row>
        <row r="24">
          <cell r="B24" t="str">
            <v>Cuadrilla elect, sanit, carpint (1 Of + 4 Ay) día</v>
          </cell>
        </row>
        <row r="25">
          <cell r="B25" t="str">
            <v>Cuadrilla Acabados (1 Of + 1 Ay) día</v>
          </cell>
        </row>
        <row r="26">
          <cell r="B26" t="str">
            <v>Cuadrilla Acabados (1 Of + 2 Ay) día</v>
          </cell>
        </row>
        <row r="27">
          <cell r="B27" t="str">
            <v>Cuadrilla Acabados (1 Of + 3 Ay) día</v>
          </cell>
        </row>
        <row r="28">
          <cell r="B28" t="str">
            <v>Cuadrilla Acabados (1 Of + 4 Ay) día</v>
          </cell>
        </row>
        <row r="29">
          <cell r="B29" t="str">
            <v>Comisión de topografia día</v>
          </cell>
        </row>
        <row r="30">
          <cell r="B30" t="str">
            <v>Cuadrilla Metalmecanica(Soldador+ 1 Ay) día</v>
          </cell>
        </row>
        <row r="31">
          <cell r="B31" t="str">
            <v>Cuadrilla Metalmecanica(Soldador+ 2 Ay) día</v>
          </cell>
        </row>
        <row r="32">
          <cell r="B32" t="str">
            <v>Ingeniero o Arquitecto Residente</v>
          </cell>
        </row>
        <row r="33">
          <cell r="B33" t="str">
            <v>Maestro de Obra</v>
          </cell>
        </row>
        <row r="34">
          <cell r="B34" t="str">
            <v>Tecnico en control</v>
          </cell>
        </row>
      </sheetData>
      <sheetData sheetId="3" refreshError="1"/>
      <sheetData sheetId="4">
        <row r="2">
          <cell r="B2" t="str">
            <v>Herramienta Menor (5% MO)</v>
          </cell>
          <cell r="C2" t="str">
            <v>Gl</v>
          </cell>
          <cell r="D2">
            <v>0.05</v>
          </cell>
        </row>
        <row r="3">
          <cell r="B3" t="str">
            <v>Retroexcavadora  Oruga</v>
          </cell>
          <cell r="C3" t="str">
            <v>Hora</v>
          </cell>
          <cell r="D3">
            <v>154062</v>
          </cell>
        </row>
        <row r="4">
          <cell r="B4" t="str">
            <v>Retroexcavadora llanta</v>
          </cell>
          <cell r="C4" t="str">
            <v>Hora</v>
          </cell>
          <cell r="D4">
            <v>77350</v>
          </cell>
        </row>
        <row r="5">
          <cell r="B5" t="str">
            <v>Cargador Bob-Cat</v>
          </cell>
          <cell r="C5" t="str">
            <v>Hora</v>
          </cell>
          <cell r="D5">
            <v>83300</v>
          </cell>
        </row>
        <row r="6">
          <cell r="B6" t="str">
            <v>Equipo de Soldadura 220 amp electrico</v>
          </cell>
          <cell r="C6" t="str">
            <v>dia</v>
          </cell>
          <cell r="D6">
            <v>27475</v>
          </cell>
        </row>
        <row r="7">
          <cell r="B7" t="str">
            <v>Pulidora Elétrica</v>
          </cell>
          <cell r="C7" t="str">
            <v>dia</v>
          </cell>
          <cell r="D7">
            <v>22106</v>
          </cell>
        </row>
        <row r="8">
          <cell r="B8" t="str">
            <v>Cortadora Electrica con disco</v>
          </cell>
          <cell r="C8" t="str">
            <v>dia</v>
          </cell>
          <cell r="D8">
            <v>36000</v>
          </cell>
        </row>
        <row r="9">
          <cell r="B9" t="str">
            <v>Compresor con pistola (pintura)</v>
          </cell>
          <cell r="C9" t="str">
            <v>dia</v>
          </cell>
          <cell r="D9">
            <v>450000</v>
          </cell>
        </row>
        <row r="10">
          <cell r="B10" t="str">
            <v>Equipo para inyecciones profundas, con bomba de baja presión y carro de perforación, para taladros de hasta 200 mm de diámetro.</v>
          </cell>
          <cell r="C10" t="str">
            <v>Hora</v>
          </cell>
          <cell r="D10">
            <v>68500</v>
          </cell>
        </row>
        <row r="11">
          <cell r="B11" t="str">
            <v>Pluma grua</v>
          </cell>
          <cell r="C11" t="str">
            <v>Hora</v>
          </cell>
          <cell r="D11">
            <v>53835</v>
          </cell>
        </row>
        <row r="12">
          <cell r="B12" t="str">
            <v>Remachadora</v>
          </cell>
          <cell r="C12" t="str">
            <v>Hora</v>
          </cell>
          <cell r="D12">
            <v>5600</v>
          </cell>
        </row>
        <row r="13">
          <cell r="B13" t="str">
            <v xml:space="preserve">Taladro percutor </v>
          </cell>
          <cell r="C13" t="str">
            <v>Hora</v>
          </cell>
          <cell r="D13">
            <v>12600</v>
          </cell>
        </row>
        <row r="14">
          <cell r="B14" t="str">
            <v>Montagargas 5 toneladas</v>
          </cell>
          <cell r="C14" t="str">
            <v>Hora</v>
          </cell>
          <cell r="D14">
            <v>130000</v>
          </cell>
        </row>
        <row r="15">
          <cell r="B15" t="str">
            <v>Multimetro digital</v>
          </cell>
          <cell r="C15" t="str">
            <v>dia</v>
          </cell>
          <cell r="D15">
            <v>35000</v>
          </cell>
        </row>
      </sheetData>
      <sheetData sheetId="5">
        <row r="2">
          <cell r="B2" t="str">
            <v>Transporte y acarreo Interno de Materiales</v>
          </cell>
        </row>
        <row r="3">
          <cell r="B3" t="str">
            <v>Transporte y acarreo Interno de Materiales</v>
          </cell>
        </row>
        <row r="4">
          <cell r="B4" t="str">
            <v>Trasporte de Personal</v>
          </cell>
        </row>
      </sheetData>
      <sheetData sheetId="6">
        <row r="2">
          <cell r="Y2" t="str">
            <v xml:space="preserve"> 3.33 </v>
          </cell>
        </row>
        <row r="3">
          <cell r="Y3" t="str">
            <v xml:space="preserve"> 6.55A </v>
          </cell>
        </row>
        <row r="4">
          <cell r="Y4" t="str">
            <v xml:space="preserve"> 8.136A </v>
          </cell>
        </row>
        <row r="5">
          <cell r="Y5" t="str">
            <v xml:space="preserve"> 8.300A </v>
          </cell>
        </row>
        <row r="6">
          <cell r="Y6" t="str">
            <v xml:space="preserve"> 8.699A </v>
          </cell>
        </row>
        <row r="7">
          <cell r="Y7" t="str">
            <v xml:space="preserve"> 8.823B </v>
          </cell>
        </row>
        <row r="8">
          <cell r="Y8" t="str">
            <v xml:space="preserve"> 8.823C </v>
          </cell>
        </row>
        <row r="9">
          <cell r="Y9" t="str">
            <v xml:space="preserve"> 8.1400B </v>
          </cell>
        </row>
        <row r="10">
          <cell r="Y10" t="str">
            <v xml:space="preserve"> 8.1400C </v>
          </cell>
        </row>
        <row r="11">
          <cell r="Y11" t="str">
            <v>8.1600</v>
          </cell>
        </row>
        <row r="12">
          <cell r="Y12" t="str">
            <v>8.1601</v>
          </cell>
        </row>
        <row r="13">
          <cell r="Y13" t="str">
            <v>8.1602</v>
          </cell>
        </row>
        <row r="14">
          <cell r="Y14" t="str">
            <v xml:space="preserve"> 19.41A </v>
          </cell>
        </row>
        <row r="15">
          <cell r="Y15" t="str">
            <v xml:space="preserve"> 19.50A </v>
          </cell>
        </row>
        <row r="16">
          <cell r="Y16" t="str">
            <v xml:space="preserve"> 20.57 </v>
          </cell>
        </row>
        <row r="17">
          <cell r="Y17" t="str">
            <v xml:space="preserve"> 20.58 </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ow r="2">
          <cell r="B2" t="str">
            <v>Suministro e instalación de manto TERRATRAC TRM 15</v>
          </cell>
        </row>
      </sheetData>
      <sheetData sheetId="64"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Paral.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UIT"/>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CONDUIT"/>
      <sheetName val="Ene-Mar EEPPM"/>
      <sheetName val="Ene-Mar Contrato"/>
      <sheetName val="Rendimientos_Sur 03-00(JC)"/>
      <sheetName val="Ene-Feb"/>
      <sheetName val="Mar-Abr"/>
      <sheetName val="May-Jun"/>
      <sheetName val="Jul-Ago"/>
      <sheetName val="Sep-O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_Oficial"/>
      <sheetName val="Presu_Contratista"/>
      <sheetName val="Inversion-IA"/>
      <sheetName val="Inversion-IT"/>
      <sheetName val="Grafico"/>
      <sheetName val="GANTT GENERAL"/>
      <sheetName val="CONTROL"/>
      <sheetName val="APU's"/>
      <sheetName val="Rendimiento "/>
      <sheetName val="GANTT Personal"/>
      <sheetName val="Matriz"/>
      <sheetName val="DURACION PERT"/>
      <sheetName val="VARIACION"/>
      <sheetName val="PROBALIDAD"/>
      <sheetName val="Rendimiento"/>
      <sheetName val="Hoja2"/>
      <sheetName val="PERT_CPM"/>
      <sheetName val="GANTT PERSON"/>
      <sheetName val="FLUJO PERSONAL"/>
      <sheetName val="PERT"/>
      <sheetName val="Matrix"/>
      <sheetName val="VARIACI"/>
      <sheetName val="PROBALID"/>
      <sheetName val="Materiales"/>
      <sheetName val="NIVEL-0"/>
      <sheetName val="NIVEL-1"/>
      <sheetName val="NIVEL-2"/>
      <sheetName val="NIVEL-3"/>
      <sheetName val="NIVEL-4"/>
      <sheetName val="NIVEL-5"/>
      <sheetName val="NIVEL-6"/>
      <sheetName val="NIVEL-7"/>
      <sheetName val="NIVEL-8"/>
      <sheetName val="NIVEL-9"/>
      <sheetName val="NIVEL-10"/>
      <sheetName val="NIVEL-11"/>
      <sheetName val="NIVEL-12"/>
      <sheetName val="NIVEL-13"/>
      <sheetName val="NIVEL-14"/>
      <sheetName val="NIVEL-15"/>
      <sheetName val="NIVEL-16"/>
      <sheetName val="NIVEL-17"/>
      <sheetName val="NIVEL-18"/>
      <sheetName val="NIVEL-19"/>
      <sheetName val="NIVEL-20"/>
      <sheetName val="NIVEL-21"/>
      <sheetName val="CUADRO NIVEL"/>
      <sheetName val="ESCOGIDA"/>
      <sheetName val="HISTOGRAMA"/>
      <sheetName val="GANTT NIVELADA"/>
      <sheetName val="Inversion Nivel"/>
      <sheetName val="PERSONAL NIVEL"/>
      <sheetName val="Analisis_Básicos"/>
      <sheetName val="CPM-PERT"/>
      <sheetName val="INV - TIA"/>
      <sheetName val="INV - TIL"/>
      <sheetName val="Financiero "/>
      <sheetName val="Graficos"/>
      <sheetName val="NIVEL OPTIMA"/>
      <sheetName val="FLUJO"/>
      <sheetName val="GANTT Gral"/>
      <sheetName val="A.I.U"/>
      <sheetName val="NIVEL 1"/>
      <sheetName val="Financiero  (2)"/>
      <sheetName val="Equipos"/>
      <sheetName val="Prestaciones"/>
      <sheetName val="Jornales"/>
      <sheetName val="Cuadrillas"/>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39"/>
      <sheetName val="NIVEL 40"/>
      <sheetName val="NIVEL 41"/>
      <sheetName val="NIVEL 42"/>
      <sheetName val="NIVEL 43"/>
      <sheetName val="NIVEL 44"/>
      <sheetName val="NIVEL 45"/>
      <sheetName val="NIVEL 46"/>
      <sheetName val="NIVEL 47"/>
      <sheetName val="NIVEL 48"/>
      <sheetName val="NIVEL 49"/>
      <sheetName val="NIVEL 50"/>
      <sheetName val="NIVEL 51"/>
      <sheetName val="NIVEL 52"/>
      <sheetName val="NIVEL 53"/>
      <sheetName val="NIVEL 54"/>
      <sheetName val="NIVEL 55"/>
      <sheetName val="NIVEL 56"/>
      <sheetName val="NIVEL 57"/>
      <sheetName val="NIVEL 58"/>
      <sheetName val="NIVEL 59"/>
      <sheetName val="NIVEL 60"/>
      <sheetName val="NIVEL 61"/>
      <sheetName val="NIVEL 62"/>
      <sheetName val="NIVEL 63"/>
      <sheetName val="NIVEL 64"/>
      <sheetName val="NIVEL 65"/>
      <sheetName val="NIVEL 66"/>
      <sheetName val="NIVEL 67"/>
      <sheetName val="NIVEL 68"/>
      <sheetName val="NIVEL 69"/>
      <sheetName val="NIVEL 70"/>
      <sheetName val="NIVEL 71"/>
      <sheetName val="NIVEL 72"/>
      <sheetName val="NIVEL 73"/>
      <sheetName val="NIVEL 74"/>
      <sheetName val="NIVEL 75"/>
      <sheetName val="NIVEL 76"/>
      <sheetName val="NIVEL 77"/>
      <sheetName val="NIVEL 78"/>
      <sheetName val="NIVEL 79"/>
      <sheetName val="NIVEL 80"/>
      <sheetName val="NIVEL 81"/>
      <sheetName val="NIVEL 82"/>
      <sheetName val="NIVEL 83"/>
      <sheetName val="NIVEL 84"/>
      <sheetName val="NIVEL 85"/>
      <sheetName val="NIVEL 86"/>
      <sheetName val="NIVEL 87"/>
      <sheetName val="NIVEL 88"/>
      <sheetName val="NIVEL 89"/>
      <sheetName val="NIVEL 90"/>
      <sheetName val="NIVEL 91"/>
      <sheetName val="NIVEL 92"/>
      <sheetName val="NIVEL 93"/>
      <sheetName val="NIVEL 94"/>
      <sheetName val="NIVEL 95"/>
      <sheetName val="NIVEL 96"/>
      <sheetName val="NIVEL 97"/>
      <sheetName val="NIVEL 98"/>
      <sheetName val="NIVEL 99"/>
      <sheetName val="NIVEL 100"/>
      <sheetName val="NIVEL 101"/>
      <sheetName val="NIVEL 102"/>
      <sheetName val="NIVEL 103"/>
      <sheetName val="NIVEL 104"/>
      <sheetName val="NIVEL 105"/>
      <sheetName val="NIVEL 106"/>
      <sheetName val="NIVEL 107"/>
      <sheetName val="NIVEL 108"/>
      <sheetName val="NIVEL 109"/>
      <sheetName val="NIVEL 110"/>
      <sheetName val="NIVEL 111"/>
      <sheetName val="NIVEL 112"/>
      <sheetName val="NIVEL 113"/>
      <sheetName val="NIVEL 114"/>
      <sheetName val="NIVEL 115"/>
      <sheetName val="NIVEL 116"/>
      <sheetName val="NIVEL 117"/>
      <sheetName val="NIVEL 118"/>
      <sheetName val="NIVEL 119"/>
      <sheetName val="NIVEL 120"/>
      <sheetName val="NIVEL 121"/>
      <sheetName val="NIVEL 122"/>
      <sheetName val="NIVEL 123"/>
      <sheetName val="NIVEL 124"/>
      <sheetName val="NIVEL 125"/>
      <sheetName val="NIVEL 126"/>
      <sheetName val="NIVEL 127"/>
      <sheetName val="NIVEL 128"/>
      <sheetName val="NIVEL 129"/>
      <sheetName val="NIVEL 130"/>
      <sheetName val="NIVEL 131"/>
      <sheetName val="NIVEL 132"/>
      <sheetName val="HISTOGRAMA "/>
      <sheetName val="CPM-PERT NIVEL"/>
      <sheetName val="INVERSION NIVELADA"/>
      <sheetName val="GANTT NIVELADO"/>
      <sheetName val="GANTT Personal Nivel"/>
      <sheetName val="CONTROL GANTT NIVEL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6">
          <cell r="A6" t="str">
            <v>CÓDIGO</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ow r="13">
          <cell r="A13" t="str">
            <v>CODIGO</v>
          </cell>
          <cell r="B13" t="str">
            <v>DESCRIPCION</v>
          </cell>
          <cell r="C13" t="str">
            <v>UND</v>
          </cell>
          <cell r="D13" t="str">
            <v>TARIFA HORA/DIA</v>
          </cell>
        </row>
        <row r="14">
          <cell r="A14" t="str">
            <v>AND</v>
          </cell>
          <cell r="B14" t="str">
            <v>Andamio Completo</v>
          </cell>
          <cell r="C14" t="str">
            <v>DIA</v>
          </cell>
          <cell r="D14">
            <v>1600</v>
          </cell>
        </row>
        <row r="15">
          <cell r="A15" t="str">
            <v>DIF</v>
          </cell>
          <cell r="B15" t="str">
            <v>Diferencial</v>
          </cell>
          <cell r="C15" t="str">
            <v>DIA</v>
          </cell>
          <cell r="D15">
            <v>40000</v>
          </cell>
        </row>
        <row r="16">
          <cell r="A16" t="str">
            <v>SOL1</v>
          </cell>
          <cell r="B16" t="str">
            <v>Equipo de soldadura estacionaria de 400 AMP</v>
          </cell>
          <cell r="C16" t="str">
            <v>DIA</v>
          </cell>
          <cell r="D16">
            <v>60000</v>
          </cell>
        </row>
        <row r="17">
          <cell r="A17" t="str">
            <v>TOP1</v>
          </cell>
          <cell r="B17" t="str">
            <v>Equipo de Topografía</v>
          </cell>
          <cell r="C17" t="str">
            <v>DIA</v>
          </cell>
          <cell r="D17">
            <v>45000</v>
          </cell>
        </row>
        <row r="18">
          <cell r="A18" t="str">
            <v>EQ1</v>
          </cell>
          <cell r="B18" t="str">
            <v>Equipo de Taches Reflectivos</v>
          </cell>
          <cell r="C18" t="str">
            <v>DIA</v>
          </cell>
          <cell r="D18">
            <v>55000</v>
          </cell>
        </row>
        <row r="19">
          <cell r="A19" t="str">
            <v>HER1</v>
          </cell>
          <cell r="B19" t="str">
            <v>Herramientas varias Menores (Picos, Palas, etc)</v>
          </cell>
          <cell r="C19" t="str">
            <v>DIA</v>
          </cell>
          <cell r="D19">
            <v>5000</v>
          </cell>
        </row>
        <row r="20">
          <cell r="A20" t="str">
            <v>HER2</v>
          </cell>
          <cell r="B20" t="str">
            <v>Herramientas varias de señalización.</v>
          </cell>
          <cell r="C20" t="str">
            <v>DIA</v>
          </cell>
          <cell r="D20">
            <v>2000</v>
          </cell>
        </row>
        <row r="21">
          <cell r="A21" t="str">
            <v>SOL2</v>
          </cell>
          <cell r="B21" t="str">
            <v>Máquina Soldadura tope por termofusión</v>
          </cell>
          <cell r="C21" t="str">
            <v>DIA</v>
          </cell>
          <cell r="D21">
            <v>180000</v>
          </cell>
        </row>
        <row r="22">
          <cell r="A22" t="str">
            <v>MEZ</v>
          </cell>
          <cell r="B22" t="str">
            <v>Mezcladora con operador</v>
          </cell>
          <cell r="C22" t="str">
            <v>DIA</v>
          </cell>
          <cell r="D22">
            <v>80000</v>
          </cell>
        </row>
        <row r="23">
          <cell r="A23" t="str">
            <v>RIE</v>
          </cell>
          <cell r="B23" t="str">
            <v>Rieles para pavimento</v>
          </cell>
          <cell r="C23" t="str">
            <v>DIA</v>
          </cell>
          <cell r="D23">
            <v>1500</v>
          </cell>
        </row>
        <row r="24">
          <cell r="A24" t="str">
            <v>COC</v>
          </cell>
          <cell r="B24" t="str">
            <v>Cortadora de Concreto</v>
          </cell>
          <cell r="C24" t="str">
            <v>DIA</v>
          </cell>
          <cell r="D24">
            <v>160000</v>
          </cell>
        </row>
        <row r="25">
          <cell r="A25" t="str">
            <v>TAL</v>
          </cell>
          <cell r="B25" t="str">
            <v>Taladro Industrial</v>
          </cell>
          <cell r="C25" t="str">
            <v>DIA</v>
          </cell>
          <cell r="D25">
            <v>35000</v>
          </cell>
        </row>
        <row r="26">
          <cell r="A26" t="str">
            <v>VIB</v>
          </cell>
          <cell r="B26" t="str">
            <v>Vibrador de Concreto</v>
          </cell>
          <cell r="C26" t="str">
            <v>DIA</v>
          </cell>
          <cell r="D26">
            <v>65000</v>
          </cell>
        </row>
        <row r="27">
          <cell r="A27" t="str">
            <v>RAN1</v>
          </cell>
          <cell r="B27" t="str">
            <v>Vibrocompactador o rana 7 hp</v>
          </cell>
          <cell r="C27" t="str">
            <v>DIA</v>
          </cell>
          <cell r="D27">
            <v>64000</v>
          </cell>
        </row>
        <row r="28">
          <cell r="A28" t="str">
            <v>VOL</v>
          </cell>
          <cell r="B28" t="str">
            <v>Volqueta de 7 M3</v>
          </cell>
          <cell r="C28" t="str">
            <v>DIA</v>
          </cell>
          <cell r="D28">
            <v>540000</v>
          </cell>
        </row>
        <row r="29">
          <cell r="A29" t="str">
            <v>CARGD</v>
          </cell>
          <cell r="B29" t="str">
            <v>Cargador Frontal 920</v>
          </cell>
          <cell r="C29" t="str">
            <v>DIA</v>
          </cell>
          <cell r="D29">
            <v>960000</v>
          </cell>
        </row>
        <row r="30">
          <cell r="A30" t="str">
            <v>MOT1</v>
          </cell>
          <cell r="B30" t="str">
            <v>Motobomba de 4" con tuberias y Operador</v>
          </cell>
          <cell r="C30" t="str">
            <v>DIA</v>
          </cell>
          <cell r="D30">
            <v>64000</v>
          </cell>
        </row>
        <row r="31">
          <cell r="A31" t="str">
            <v>COM</v>
          </cell>
          <cell r="B31" t="str">
            <v>Comprensor con dos martillos neumatico</v>
          </cell>
          <cell r="C31" t="str">
            <v>DIA</v>
          </cell>
          <cell r="D31">
            <v>850000</v>
          </cell>
        </row>
        <row r="32">
          <cell r="A32" t="str">
            <v>RETRXC</v>
          </cell>
          <cell r="B32" t="str">
            <v>Retroexcavadora Hitachi</v>
          </cell>
          <cell r="C32" t="str">
            <v>HORA</v>
          </cell>
          <cell r="D32">
            <v>160000</v>
          </cell>
        </row>
        <row r="33">
          <cell r="A33" t="str">
            <v>MOTNIV</v>
          </cell>
          <cell r="B33" t="str">
            <v>Motoniveladora Caterpillar</v>
          </cell>
          <cell r="C33" t="str">
            <v>HORA</v>
          </cell>
          <cell r="D33">
            <v>160000</v>
          </cell>
        </row>
        <row r="34">
          <cell r="A34" t="str">
            <v>VIBCOMP</v>
          </cell>
          <cell r="B34" t="str">
            <v>Vibrocompactador</v>
          </cell>
          <cell r="C34" t="str">
            <v>HORA</v>
          </cell>
          <cell r="D34">
            <v>140000</v>
          </cell>
        </row>
        <row r="35">
          <cell r="A35" t="str">
            <v>BUL</v>
          </cell>
          <cell r="B35" t="str">
            <v>Buldózer D-6</v>
          </cell>
          <cell r="C35" t="str">
            <v>DIA</v>
          </cell>
          <cell r="D35">
            <v>1500000</v>
          </cell>
        </row>
        <row r="36">
          <cell r="A36" t="str">
            <v>MAL</v>
          </cell>
          <cell r="B36" t="str">
            <v>Malacate</v>
          </cell>
          <cell r="C36" t="str">
            <v>DIA</v>
          </cell>
          <cell r="D36">
            <v>175000</v>
          </cell>
        </row>
        <row r="37">
          <cell r="A37" t="str">
            <v>CAG</v>
          </cell>
          <cell r="B37" t="str">
            <v>Camión Grúa</v>
          </cell>
          <cell r="C37" t="str">
            <v>DIA</v>
          </cell>
          <cell r="D37">
            <v>675000</v>
          </cell>
        </row>
        <row r="38">
          <cell r="A38" t="str">
            <v>CAP</v>
          </cell>
          <cell r="B38" t="str">
            <v>Camión Pequeño</v>
          </cell>
          <cell r="C38" t="str">
            <v>DIA</v>
          </cell>
          <cell r="D38">
            <v>450000</v>
          </cell>
        </row>
        <row r="39">
          <cell r="A39" t="str">
            <v>PLU</v>
          </cell>
          <cell r="B39" t="str">
            <v>Pluma Grúa</v>
          </cell>
          <cell r="C39" t="str">
            <v>DIA</v>
          </cell>
          <cell r="D39">
            <v>40000</v>
          </cell>
        </row>
        <row r="40">
          <cell r="A40" t="str">
            <v>COP</v>
          </cell>
          <cell r="B40" t="str">
            <v>Compresor para pintura</v>
          </cell>
          <cell r="C40" t="str">
            <v>DIA</v>
          </cell>
          <cell r="D40">
            <v>35000</v>
          </cell>
        </row>
        <row r="41">
          <cell r="A41" t="str">
            <v>REG</v>
          </cell>
          <cell r="B41" t="str">
            <v>Regla Vibratoria</v>
          </cell>
          <cell r="C41" t="str">
            <v>DIA</v>
          </cell>
          <cell r="D41">
            <v>25000</v>
          </cell>
        </row>
        <row r="42">
          <cell r="A42" t="str">
            <v>CER</v>
          </cell>
          <cell r="B42" t="str">
            <v>Cercha Metálica</v>
          </cell>
          <cell r="C42" t="str">
            <v>DIA</v>
          </cell>
          <cell r="D42">
            <v>350</v>
          </cell>
        </row>
        <row r="43">
          <cell r="A43" t="str">
            <v>PAR</v>
          </cell>
          <cell r="B43" t="str">
            <v>Gatos Metálicos</v>
          </cell>
          <cell r="C43" t="str">
            <v>DIA</v>
          </cell>
          <cell r="D43">
            <v>500</v>
          </cell>
        </row>
        <row r="44">
          <cell r="A44" t="str">
            <v>PAN</v>
          </cell>
          <cell r="B44" t="str">
            <v>Paneles de 0.70*1.40</v>
          </cell>
          <cell r="C44" t="str">
            <v>DIA</v>
          </cell>
          <cell r="D44">
            <v>350</v>
          </cell>
        </row>
        <row r="45">
          <cell r="A45" t="str">
            <v>CARR</v>
          </cell>
          <cell r="B45" t="str">
            <v xml:space="preserve">Carrotanque </v>
          </cell>
          <cell r="C45" t="str">
            <v>HORA</v>
          </cell>
          <cell r="D45">
            <v>100000</v>
          </cell>
        </row>
        <row r="46">
          <cell r="A46" t="str">
            <v>FRE</v>
          </cell>
          <cell r="B46" t="str">
            <v>Fresadora Caterpillar o Similar</v>
          </cell>
          <cell r="C46" t="str">
            <v>DIA</v>
          </cell>
          <cell r="D46">
            <v>2400000</v>
          </cell>
        </row>
        <row r="47">
          <cell r="A47" t="str">
            <v>FRE1</v>
          </cell>
          <cell r="B47" t="str">
            <v>Fresadora de Pavimento</v>
          </cell>
          <cell r="C47" t="str">
            <v>DIA</v>
          </cell>
          <cell r="D47">
            <v>350000</v>
          </cell>
        </row>
        <row r="48">
          <cell r="A48" t="str">
            <v>CIZ</v>
          </cell>
          <cell r="B48" t="str">
            <v>Cizalla</v>
          </cell>
          <cell r="C48" t="str">
            <v>DIA</v>
          </cell>
          <cell r="D48">
            <v>12500</v>
          </cell>
        </row>
        <row r="49">
          <cell r="A49" t="str">
            <v>ESC</v>
          </cell>
          <cell r="B49" t="str">
            <v>Escalera de 12 mts.</v>
          </cell>
          <cell r="C49" t="str">
            <v>DIA</v>
          </cell>
          <cell r="D49">
            <v>30000</v>
          </cell>
        </row>
      </sheetData>
      <sheetData sheetId="65"/>
      <sheetData sheetId="66"/>
      <sheetData sheetId="67">
        <row r="10">
          <cell r="I10" t="str">
            <v>MOVTIRR</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cantidades de obras"/>
      <sheetName val="APU BASICOS"/>
      <sheetName val="MANO DE OBRA"/>
      <sheetName val="APU`S BASICOS"/>
      <sheetName val="PresuLic"/>
      <sheetName val="A.I.U (O.CIVIL)"/>
      <sheetName val="A.I.U (Sumin)"/>
      <sheetName val="Rendimiento "/>
      <sheetName val="APUsBasic"/>
      <sheetName val="APUsLicitación"/>
      <sheetName val="Materiales"/>
      <sheetName val="Equipos"/>
      <sheetName val="Prestaciones"/>
      <sheetName val="Jornales"/>
      <sheetName val="Cuadrillas"/>
      <sheetName val="Matrix"/>
      <sheetName val="PERT_CPM"/>
      <sheetName val="DURACION PERT"/>
      <sheetName val="Anticipo"/>
      <sheetName val="MANEJO ANTICIPO"/>
      <sheetName val="Financiero"/>
      <sheetName val="Inversion-IA"/>
      <sheetName val="Inversion-IT)"/>
      <sheetName val="GANTT Gral "/>
      <sheetName val="GANTT Personal "/>
      <sheetName val="CONTROL OBRA"/>
      <sheetName val="FLUJO DE PERSONAL"/>
      <sheetName val="VARIACION"/>
      <sheetName val="NIVEL 1"/>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OPTIMO"/>
      <sheetName val="DURACION PERT NIVELADO"/>
      <sheetName val="PROBALIDAD"/>
      <sheetName val="Matrix NIVELADA"/>
      <sheetName val="PERT_CPM OPTIMO"/>
      <sheetName val="GANTT Gral  NIVELADO"/>
      <sheetName val="PERSONAL NIVELADO"/>
      <sheetName val="FLUJO NIVELADO"/>
      <sheetName val="CRONOGRAMA"/>
      <sheetName val="Suscriptores"/>
      <sheetName val="POI"/>
      <sheetName val="I.I.A (2)"/>
    </sheetNames>
    <sheetDataSet>
      <sheetData sheetId="0"/>
      <sheetData sheetId="1"/>
      <sheetData sheetId="2"/>
      <sheetData sheetId="3"/>
      <sheetData sheetId="4"/>
      <sheetData sheetId="5"/>
      <sheetData sheetId="6"/>
      <sheetData sheetId="7"/>
      <sheetData sheetId="8"/>
      <sheetData sheetId="9"/>
      <sheetData sheetId="10"/>
      <sheetData sheetId="11">
        <row r="12">
          <cell r="A12" t="str">
            <v>CÓDIGO</v>
          </cell>
        </row>
      </sheetData>
      <sheetData sheetId="12">
        <row r="12">
          <cell r="A12" t="str">
            <v>CÓDIGO</v>
          </cell>
          <cell r="B12" t="str">
            <v>DESCRIPCION</v>
          </cell>
          <cell r="C12" t="str">
            <v>UNIDAD</v>
          </cell>
          <cell r="D12" t="str">
            <v>PRECIO UNIT.</v>
          </cell>
        </row>
        <row r="13">
          <cell r="A13" t="str">
            <v>AND</v>
          </cell>
          <cell r="B13" t="str">
            <v>Andamio Completo incluye 2 cuerpos, 2 tablos 2 tijeras</v>
          </cell>
          <cell r="C13" t="str">
            <v>DIA</v>
          </cell>
          <cell r="D13">
            <v>2900</v>
          </cell>
        </row>
        <row r="14">
          <cell r="A14" t="str">
            <v>CAM</v>
          </cell>
          <cell r="B14" t="str">
            <v>Camion Canasta</v>
          </cell>
          <cell r="C14" t="str">
            <v>DIA</v>
          </cell>
          <cell r="D14">
            <v>450000</v>
          </cell>
        </row>
        <row r="15">
          <cell r="A15" t="str">
            <v>CAM1</v>
          </cell>
          <cell r="B15" t="str">
            <v>Camion Grua</v>
          </cell>
          <cell r="C15" t="str">
            <v>DIA</v>
          </cell>
          <cell r="D15">
            <v>450000</v>
          </cell>
        </row>
        <row r="16">
          <cell r="A16" t="str">
            <v>CAR</v>
          </cell>
          <cell r="B16" t="str">
            <v>Cargador Frontal</v>
          </cell>
          <cell r="C16" t="str">
            <v>DIA</v>
          </cell>
          <cell r="D16">
            <v>450000</v>
          </cell>
        </row>
        <row r="17">
          <cell r="A17" t="str">
            <v>COR</v>
          </cell>
          <cell r="B17" t="str">
            <v>Cortadora de concreto</v>
          </cell>
          <cell r="C17" t="str">
            <v>DIA</v>
          </cell>
          <cell r="D17">
            <v>150000</v>
          </cell>
        </row>
        <row r="18">
          <cell r="A18" t="str">
            <v>CIZ</v>
          </cell>
          <cell r="B18" t="str">
            <v>Cizalla</v>
          </cell>
          <cell r="C18" t="str">
            <v>DIA</v>
          </cell>
          <cell r="D18">
            <v>15000</v>
          </cell>
        </row>
        <row r="19">
          <cell r="A19" t="str">
            <v>DIF</v>
          </cell>
          <cell r="B19" t="str">
            <v>Diferencial</v>
          </cell>
          <cell r="C19" t="str">
            <v>DIA</v>
          </cell>
          <cell r="D19">
            <v>40000</v>
          </cell>
        </row>
        <row r="20">
          <cell r="A20" t="str">
            <v>EQM</v>
          </cell>
          <cell r="B20" t="str">
            <v>Equipos Menores</v>
          </cell>
          <cell r="C20" t="str">
            <v>DIA</v>
          </cell>
          <cell r="D20">
            <v>10000</v>
          </cell>
        </row>
        <row r="21">
          <cell r="A21" t="str">
            <v>EQS</v>
          </cell>
          <cell r="B21" t="str">
            <v>Equipo de soldadura</v>
          </cell>
          <cell r="C21" t="str">
            <v>DIA</v>
          </cell>
          <cell r="D21">
            <v>60000</v>
          </cell>
        </row>
        <row r="22">
          <cell r="A22" t="str">
            <v>EQT</v>
          </cell>
          <cell r="B22" t="str">
            <v>Equipo de Topografía, incluye transito, nivel y mira,</v>
          </cell>
          <cell r="C22" t="str">
            <v>DIA</v>
          </cell>
          <cell r="D22">
            <v>80000</v>
          </cell>
        </row>
        <row r="23">
          <cell r="A23" t="str">
            <v>FOR</v>
          </cell>
          <cell r="B23" t="str">
            <v>Formaleta Bordillo</v>
          </cell>
          <cell r="C23" t="str">
            <v>DIA</v>
          </cell>
          <cell r="D23">
            <v>600</v>
          </cell>
        </row>
        <row r="24">
          <cell r="A24" t="str">
            <v>MEZ</v>
          </cell>
          <cell r="B24" t="str">
            <v>Mezcladora con operador</v>
          </cell>
          <cell r="C24" t="str">
            <v>DIA</v>
          </cell>
          <cell r="D24">
            <v>120000</v>
          </cell>
        </row>
        <row r="25">
          <cell r="A25" t="str">
            <v>MOT</v>
          </cell>
          <cell r="B25" t="str">
            <v>Motobomba</v>
          </cell>
          <cell r="C25" t="str">
            <v>DIA</v>
          </cell>
          <cell r="D25">
            <v>90000</v>
          </cell>
        </row>
        <row r="26">
          <cell r="A26" t="str">
            <v>MOL</v>
          </cell>
          <cell r="B26" t="str">
            <v>Molde para Soldar</v>
          </cell>
          <cell r="C26" t="str">
            <v>DIA</v>
          </cell>
          <cell r="D26">
            <v>35000</v>
          </cell>
        </row>
        <row r="27">
          <cell r="A27" t="str">
            <v>NIV</v>
          </cell>
          <cell r="B27" t="str">
            <v>Nivel de precisión</v>
          </cell>
          <cell r="C27" t="str">
            <v>DIA</v>
          </cell>
          <cell r="D27">
            <v>20000</v>
          </cell>
        </row>
        <row r="28">
          <cell r="A28" t="str">
            <v>PLU</v>
          </cell>
          <cell r="B28" t="str">
            <v>Pluma grua</v>
          </cell>
          <cell r="C28" t="str">
            <v>DIA</v>
          </cell>
          <cell r="D28">
            <v>40000</v>
          </cell>
        </row>
        <row r="29">
          <cell r="A29" t="str">
            <v>PUL</v>
          </cell>
          <cell r="B29" t="str">
            <v>Pulidora</v>
          </cell>
          <cell r="C29" t="str">
            <v>DIA</v>
          </cell>
          <cell r="D29">
            <v>25000</v>
          </cell>
        </row>
        <row r="30">
          <cell r="A30" t="str">
            <v>REG</v>
          </cell>
          <cell r="B30" t="str">
            <v>Regla Vibratoria</v>
          </cell>
          <cell r="C30" t="str">
            <v>DIA</v>
          </cell>
          <cell r="D30">
            <v>150000</v>
          </cell>
        </row>
        <row r="31">
          <cell r="A31" t="str">
            <v>RIE</v>
          </cell>
          <cell r="B31" t="str">
            <v>Rieles para pavimento</v>
          </cell>
          <cell r="C31" t="str">
            <v>DIA</v>
          </cell>
          <cell r="D31">
            <v>1300</v>
          </cell>
        </row>
        <row r="32">
          <cell r="A32" t="str">
            <v>TAL</v>
          </cell>
          <cell r="B32" t="str">
            <v>Taladro Industrial</v>
          </cell>
          <cell r="C32" t="str">
            <v>DIA</v>
          </cell>
          <cell r="D32">
            <v>60000</v>
          </cell>
        </row>
        <row r="33">
          <cell r="A33" t="str">
            <v>VIE</v>
          </cell>
          <cell r="B33" t="str">
            <v>Vibrador electrico</v>
          </cell>
          <cell r="C33" t="str">
            <v>DIA</v>
          </cell>
          <cell r="D33">
            <v>94520</v>
          </cell>
        </row>
        <row r="34">
          <cell r="A34" t="str">
            <v>VIC</v>
          </cell>
          <cell r="B34" t="str">
            <v>Vibrocompactador o rana 7 hp</v>
          </cell>
          <cell r="C34" t="str">
            <v>DIA</v>
          </cell>
          <cell r="D34">
            <v>90000</v>
          </cell>
        </row>
        <row r="35">
          <cell r="A35" t="str">
            <v>VOL</v>
          </cell>
          <cell r="B35" t="str">
            <v>Volqueta de 6M3.</v>
          </cell>
          <cell r="C35" t="str">
            <v>DIA</v>
          </cell>
          <cell r="D35">
            <v>450000</v>
          </cell>
        </row>
        <row r="36">
          <cell r="A36" t="str">
            <v>ZAL</v>
          </cell>
          <cell r="B36" t="str">
            <v>Zaltarin</v>
          </cell>
          <cell r="C36" t="str">
            <v>DIA</v>
          </cell>
          <cell r="D36">
            <v>142680</v>
          </cell>
        </row>
      </sheetData>
      <sheetData sheetId="13"/>
      <sheetData sheetId="14"/>
      <sheetData sheetId="15">
        <row r="9">
          <cell r="J9" t="str">
            <v>CODIGO</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o"/>
      <sheetName val="Otros"/>
      <sheetName val="EQUIPMAR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glose"/>
      <sheetName val="TARIF2002"/>
    </sheetNames>
    <sheetDataSet>
      <sheetData sheetId="0" refreshError="1"/>
      <sheetData sheetId="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 val="TARIF2002"/>
    </sheetNames>
    <sheetDataSet>
      <sheetData sheetId="0"/>
      <sheetData sheetId="1"/>
      <sheetData sheetId="2"/>
      <sheetData sheetId="3"/>
      <sheetData sheetId="4"/>
      <sheetData sheetId="5"/>
      <sheetData sheetId="6">
        <row r="1">
          <cell r="I1" t="str">
            <v>Aprobada</v>
          </cell>
        </row>
      </sheetData>
      <sheetData sheetId="7">
        <row r="2">
          <cell r="B2" t="str">
            <v>0100 INTERSUBSECTORIAL  DEFENSA Y SEGURIDAD</v>
          </cell>
        </row>
      </sheetData>
      <sheetData sheetId="8"/>
      <sheetData sheetId="9"/>
      <sheetData sheetId="10">
        <row r="1">
          <cell r="A1" t="str">
            <v>Proyectos Ambientales</v>
          </cell>
        </row>
      </sheetData>
      <sheetData sheetId="11"/>
      <sheetData sheetId="12"/>
      <sheetData sheetId="13">
        <row r="2">
          <cell r="A2" t="str">
            <v>ACTUALIZACION</v>
          </cell>
        </row>
      </sheetData>
      <sheetData sheetId="14"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28"/>
      <sheetName val="Guias_Sectoriales"/>
      <sheetName val="procesos"/>
      <sheetName val="Subprograma"/>
    </sheetNames>
    <sheetDataSet>
      <sheetData sheetId="0" refreshError="1"/>
      <sheetData sheetId="1" refreshError="1"/>
      <sheetData sheetId="2" refreshError="1"/>
      <sheetData sheetId="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Unit"/>
      <sheetName val="ResumenMaterial"/>
    </sheetNames>
    <sheetDataSet>
      <sheetData sheetId="0" refreshError="1"/>
      <sheetData sheetId="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Presup_Cancha"/>
      <sheetName val="Res-Accide-10"/>
      <sheetName val="EQUIPO"/>
      <sheetName val="MATERIAL"/>
      <sheetName val="Hoja3"/>
      <sheetName val="Presup Av 1o de mayo con 73a "/>
      <sheetName val="CUB. GRAD. TRILLADORA"/>
      <sheetName val="CUB PROT. MAR. GAVIONES"/>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ers"/>
    </sheetNames>
    <sheetDataSet>
      <sheetData sheetId="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O 1"/>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Cálculo"/>
    </sheetNames>
    <sheetDataSet>
      <sheetData sheetId="0" refreshError="1"/>
      <sheetData sheetId="1"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 val="3.4.4.4.7"/>
      <sheetName val="3.5.1.7"/>
      <sheetName val="3.10.2"/>
    </sheetNames>
    <sheetDataSet>
      <sheetData sheetId="0" refreshError="1"/>
      <sheetData sheetId="1" refreshError="1">
        <row r="2">
          <cell r="A2" t="str">
            <v>Acero de refuerzo de 40000 y 60000</v>
          </cell>
          <cell r="B2">
            <v>4809</v>
          </cell>
          <cell r="C2" t="str">
            <v>kg</v>
          </cell>
        </row>
        <row r="3">
          <cell r="A3" t="str">
            <v>Acero malla electrosoldada</v>
          </cell>
          <cell r="B3">
            <v>5950</v>
          </cell>
          <cell r="C3" t="str">
            <v>kg</v>
          </cell>
        </row>
        <row r="4">
          <cell r="A4" t="str">
            <v>Acondicionador de superficie x 310 ml</v>
          </cell>
          <cell r="B4">
            <v>151257</v>
          </cell>
          <cell r="C4" t="str">
            <v>un</v>
          </cell>
        </row>
        <row r="5">
          <cell r="A5" t="str">
            <v>Adhesivo Novafort x 310ml</v>
          </cell>
          <cell r="B5">
            <v>75869</v>
          </cell>
          <cell r="C5" t="str">
            <v>un</v>
          </cell>
        </row>
        <row r="6">
          <cell r="A6" t="str">
            <v>Adoquin rectangular peatonal 6x10x20</v>
          </cell>
          <cell r="B6">
            <v>39399</v>
          </cell>
          <cell r="C6" t="str">
            <v>m2</v>
          </cell>
        </row>
        <row r="7">
          <cell r="A7" t="str">
            <v>Adoquin rectangular vehicular 8x10x20</v>
          </cell>
          <cell r="B7">
            <v>43338</v>
          </cell>
          <cell r="C7" t="str">
            <v>m2</v>
          </cell>
        </row>
        <row r="8">
          <cell r="A8" t="str">
            <v>Agua</v>
          </cell>
          <cell r="B8">
            <v>6</v>
          </cell>
          <cell r="C8" t="str">
            <v>lt</v>
          </cell>
        </row>
        <row r="9">
          <cell r="A9" t="str">
            <v>Agua de acueducto</v>
          </cell>
          <cell r="B9">
            <v>5426</v>
          </cell>
          <cell r="C9" t="str">
            <v>m3</v>
          </cell>
        </row>
        <row r="10">
          <cell r="A10" t="str">
            <v>Alambre galvanizado calibre 18</v>
          </cell>
          <cell r="B10">
            <v>19562</v>
          </cell>
          <cell r="C10" t="str">
            <v>kg</v>
          </cell>
        </row>
        <row r="11">
          <cell r="A11" t="str">
            <v>Alambre recocido No.18</v>
          </cell>
          <cell r="B11">
            <v>8011</v>
          </cell>
          <cell r="C11" t="str">
            <v>kg</v>
          </cell>
        </row>
        <row r="12">
          <cell r="A12" t="str">
            <v>Allanadora de pavimento con aspas, incluye operador</v>
          </cell>
          <cell r="B12">
            <v>9354</v>
          </cell>
          <cell r="C12" t="str">
            <v>m2</v>
          </cell>
        </row>
        <row r="13">
          <cell r="A13" t="str">
            <v>Anclaje epoxico para varilla de 1/2 (sin varilla)</v>
          </cell>
          <cell r="B13">
            <v>11323</v>
          </cell>
          <cell r="C13" t="str">
            <v>un</v>
          </cell>
        </row>
        <row r="14">
          <cell r="A14" t="str">
            <v>Anclaje epoxico para varilla de 3/4 (sin varilla)</v>
          </cell>
          <cell r="B14">
            <v>20660</v>
          </cell>
          <cell r="C14" t="str">
            <v>un</v>
          </cell>
        </row>
        <row r="15">
          <cell r="A15" t="str">
            <v>Anclaje epoxico para varilla de 3/8 (sin varilla)</v>
          </cell>
          <cell r="B15">
            <v>8880</v>
          </cell>
          <cell r="C15" t="str">
            <v>un</v>
          </cell>
        </row>
        <row r="16">
          <cell r="A16" t="str">
            <v>Anclaje epoxico para varilla de 5/8 (sin varilla)</v>
          </cell>
          <cell r="B16">
            <v>15476</v>
          </cell>
          <cell r="C16" t="str">
            <v>un</v>
          </cell>
        </row>
        <row r="17">
          <cell r="A17" t="str">
            <v>Andamio tubular</v>
          </cell>
          <cell r="B17">
            <v>2292</v>
          </cell>
          <cell r="C17" t="str">
            <v>dia</v>
          </cell>
        </row>
        <row r="18">
          <cell r="A18" t="str">
            <v>Angulo de aluminio 6m</v>
          </cell>
          <cell r="B18">
            <v>2198</v>
          </cell>
          <cell r="C18" t="str">
            <v>un</v>
          </cell>
        </row>
        <row r="19">
          <cell r="A19" t="str">
            <v>Angulo en acero de 2" x 2" x 3/16"</v>
          </cell>
          <cell r="B19">
            <v>16784</v>
          </cell>
          <cell r="C19" t="str">
            <v>m</v>
          </cell>
        </row>
        <row r="20">
          <cell r="A20" t="str">
            <v>Anillo caucho tub. Conc 12"</v>
          </cell>
          <cell r="B20">
            <v>7893</v>
          </cell>
          <cell r="C20" t="str">
            <v>un</v>
          </cell>
        </row>
        <row r="21">
          <cell r="A21" t="str">
            <v>Antisol rojo x 16 kg</v>
          </cell>
          <cell r="B21">
            <v>19800</v>
          </cell>
          <cell r="C21" t="str">
            <v>kg</v>
          </cell>
        </row>
        <row r="22">
          <cell r="A22" t="str">
            <v>Antisol rojo x 170 kg</v>
          </cell>
          <cell r="B22">
            <v>14378</v>
          </cell>
          <cell r="C22" t="str">
            <v>kg</v>
          </cell>
        </row>
        <row r="23">
          <cell r="A23" t="str">
            <v>Arena amarilla</v>
          </cell>
          <cell r="B23">
            <v>48131</v>
          </cell>
          <cell r="C23" t="str">
            <v>m3</v>
          </cell>
        </row>
        <row r="24">
          <cell r="A24" t="str">
            <v>Arena blanca</v>
          </cell>
          <cell r="B24">
            <v>48131</v>
          </cell>
          <cell r="C24" t="str">
            <v>m3</v>
          </cell>
        </row>
        <row r="25">
          <cell r="A25" t="str">
            <v>Arena juan de acosta</v>
          </cell>
          <cell r="B25">
            <v>48131</v>
          </cell>
          <cell r="C25" t="str">
            <v>m3</v>
          </cell>
        </row>
        <row r="26">
          <cell r="A26" t="str">
            <v>Arena mambo</v>
          </cell>
          <cell r="B26">
            <v>48131</v>
          </cell>
          <cell r="C26" t="str">
            <v>m3</v>
          </cell>
        </row>
        <row r="27">
          <cell r="A27" t="str">
            <v>Arena negra</v>
          </cell>
          <cell r="B27">
            <v>48131</v>
          </cell>
          <cell r="C27" t="str">
            <v>m3</v>
          </cell>
        </row>
        <row r="28">
          <cell r="A28" t="str">
            <v>Arena santo tomas</v>
          </cell>
          <cell r="B28">
            <v>48131</v>
          </cell>
          <cell r="C28" t="str">
            <v>m3</v>
          </cell>
        </row>
        <row r="29">
          <cell r="A29" t="str">
            <v>Arena sierra vieja</v>
          </cell>
          <cell r="B29">
            <v>48131</v>
          </cell>
          <cell r="C29" t="str">
            <v>m3</v>
          </cell>
        </row>
        <row r="30">
          <cell r="A30" t="str">
            <v>Asfalto de liga</v>
          </cell>
          <cell r="B30">
            <v>2586</v>
          </cell>
          <cell r="C30" t="str">
            <v>kg</v>
          </cell>
        </row>
        <row r="31">
          <cell r="A31" t="str">
            <v>Asfalto oxidado (brea)</v>
          </cell>
          <cell r="B31">
            <v>1091</v>
          </cell>
          <cell r="C31" t="str">
            <v>kg</v>
          </cell>
        </row>
        <row r="32">
          <cell r="A32" t="str">
            <v>Atraque de tuberias en concreto de 2500 psi</v>
          </cell>
          <cell r="B32">
            <v>614497</v>
          </cell>
          <cell r="C32" t="str">
            <v>m3</v>
          </cell>
        </row>
        <row r="33">
          <cell r="A33" t="str">
            <v>Aviso reglamentario fijo</v>
          </cell>
          <cell r="B33">
            <v>440655</v>
          </cell>
          <cell r="C33" t="str">
            <v>un</v>
          </cell>
        </row>
        <row r="34">
          <cell r="A34" t="str">
            <v>Ayudante Acabados</v>
          </cell>
          <cell r="B34">
            <v>14901.221791666667</v>
          </cell>
          <cell r="C34" t="str">
            <v>h</v>
          </cell>
        </row>
        <row r="35">
          <cell r="A35" t="str">
            <v>Ayudante Albañileria</v>
          </cell>
          <cell r="B35">
            <v>12957.625</v>
          </cell>
          <cell r="C35" t="str">
            <v>h</v>
          </cell>
        </row>
        <row r="36">
          <cell r="A36" t="str">
            <v xml:space="preserve">Ayudante elect, sanit, carpint </v>
          </cell>
          <cell r="B36">
            <v>14253.342583333335</v>
          </cell>
          <cell r="C36" t="str">
            <v>h</v>
          </cell>
        </row>
        <row r="37">
          <cell r="A37" t="str">
            <v>Bajante canal amazonas</v>
          </cell>
          <cell r="B37">
            <v>40150</v>
          </cell>
          <cell r="C37" t="str">
            <v>m</v>
          </cell>
        </row>
        <row r="38">
          <cell r="A38" t="str">
            <v>Baldosa ceramica nacional 30x30</v>
          </cell>
          <cell r="B38">
            <v>68483</v>
          </cell>
          <cell r="C38" t="str">
            <v>m2</v>
          </cell>
        </row>
        <row r="39">
          <cell r="A39" t="str">
            <v>Barra</v>
          </cell>
          <cell r="B39">
            <v>235155</v>
          </cell>
          <cell r="C39" t="str">
            <v>un</v>
          </cell>
        </row>
        <row r="40">
          <cell r="A40" t="str">
            <v>Barrera epoxica gris</v>
          </cell>
          <cell r="B40">
            <v>215604</v>
          </cell>
          <cell r="C40" t="str">
            <v>gal</v>
          </cell>
        </row>
        <row r="41">
          <cell r="A41" t="str">
            <v>Base granular</v>
          </cell>
          <cell r="B41">
            <v>74069</v>
          </cell>
          <cell r="C41" t="str">
            <v>m3</v>
          </cell>
        </row>
        <row r="42">
          <cell r="A42" t="str">
            <v>Binda Boquilla color x 10 kg</v>
          </cell>
          <cell r="B42">
            <v>5405</v>
          </cell>
          <cell r="C42" t="str">
            <v>kg</v>
          </cell>
        </row>
        <row r="43">
          <cell r="A43" t="str">
            <v>Bloque estructural vibrado No.10 (9x19x39)</v>
          </cell>
          <cell r="B43">
            <v>2158</v>
          </cell>
          <cell r="C43" t="str">
            <v>un</v>
          </cell>
        </row>
        <row r="44">
          <cell r="A44" t="str">
            <v>Bloque estructural vibrado No.12 (11x19x39)</v>
          </cell>
          <cell r="B44">
            <v>2745</v>
          </cell>
          <cell r="C44" t="str">
            <v>un</v>
          </cell>
        </row>
        <row r="45">
          <cell r="A45" t="str">
            <v>Bloque estructural vibrado No.15 (14x19x39)</v>
          </cell>
          <cell r="B45">
            <v>2942</v>
          </cell>
          <cell r="C45" t="str">
            <v>un</v>
          </cell>
        </row>
        <row r="46">
          <cell r="A46" t="str">
            <v>Bloque estructural vibrado No.20 (19x19x39)</v>
          </cell>
          <cell r="B46">
            <v>3529</v>
          </cell>
          <cell r="C46" t="str">
            <v>un</v>
          </cell>
        </row>
        <row r="47">
          <cell r="A47" t="str">
            <v>Bloque abuzardado vibrado No.10 (9x19x39)</v>
          </cell>
          <cell r="B47">
            <v>2842</v>
          </cell>
          <cell r="C47" t="str">
            <v>un</v>
          </cell>
        </row>
        <row r="48">
          <cell r="A48" t="str">
            <v>Bloque abuzardado vibrado No.15 (14x19x39)</v>
          </cell>
          <cell r="B48">
            <v>3624</v>
          </cell>
          <cell r="C48" t="str">
            <v>un</v>
          </cell>
        </row>
        <row r="49">
          <cell r="A49" t="str">
            <v>Bloque abuzardado vibrado No.20 (19x19x39)</v>
          </cell>
          <cell r="B49">
            <v>4312</v>
          </cell>
          <cell r="C49" t="str">
            <v>un</v>
          </cell>
        </row>
        <row r="50">
          <cell r="A50" t="str">
            <v>Bloque no estructural vibrado de 10 9x19x39</v>
          </cell>
          <cell r="B50">
            <v>1648</v>
          </cell>
          <cell r="C50" t="str">
            <v>un</v>
          </cell>
        </row>
        <row r="51">
          <cell r="A51" t="str">
            <v>Bloque no estructural vibrado de 12 11x19x39</v>
          </cell>
          <cell r="B51">
            <v>2257</v>
          </cell>
          <cell r="C51" t="str">
            <v>un</v>
          </cell>
        </row>
        <row r="52">
          <cell r="A52" t="str">
            <v>Bloque no estructural vibrado de 15 14x19x39</v>
          </cell>
          <cell r="B52">
            <v>2353</v>
          </cell>
          <cell r="C52" t="str">
            <v>un</v>
          </cell>
        </row>
        <row r="53">
          <cell r="A53" t="str">
            <v>Bloque no estructural vibrado de 20 19x19x39</v>
          </cell>
          <cell r="B53">
            <v>3330</v>
          </cell>
          <cell r="C53" t="str">
            <v>un</v>
          </cell>
        </row>
        <row r="54">
          <cell r="A54" t="str">
            <v>Bloque samo #3 7x20x40</v>
          </cell>
          <cell r="B54">
            <v>1513</v>
          </cell>
          <cell r="C54" t="str">
            <v>un</v>
          </cell>
        </row>
        <row r="55">
          <cell r="A55" t="str">
            <v>Bloque samo #3 especial 7x20x33</v>
          </cell>
          <cell r="B55">
            <v>1455</v>
          </cell>
          <cell r="C55" t="str">
            <v>un</v>
          </cell>
        </row>
        <row r="56">
          <cell r="A56" t="str">
            <v>Bloque samo #4 10x20x40</v>
          </cell>
          <cell r="B56">
            <v>1686</v>
          </cell>
          <cell r="C56" t="str">
            <v>un</v>
          </cell>
        </row>
        <row r="57">
          <cell r="A57" t="str">
            <v>Bloque samo #4 especial 10x20x33</v>
          </cell>
          <cell r="B57">
            <v>1589</v>
          </cell>
          <cell r="C57" t="str">
            <v>un</v>
          </cell>
        </row>
        <row r="58">
          <cell r="A58" t="str">
            <v>Bloque samo #5 12,5x20x40</v>
          </cell>
          <cell r="B58">
            <v>2198</v>
          </cell>
          <cell r="C58" t="str">
            <v>un</v>
          </cell>
        </row>
        <row r="59">
          <cell r="A59" t="str">
            <v>Bloque samo #6 15x20x40</v>
          </cell>
          <cell r="B59">
            <v>2703</v>
          </cell>
          <cell r="C59" t="str">
            <v>un</v>
          </cell>
        </row>
        <row r="60">
          <cell r="A60" t="str">
            <v>Brilladora electrica</v>
          </cell>
          <cell r="B60">
            <v>50482</v>
          </cell>
          <cell r="C60" t="str">
            <v>dia</v>
          </cell>
        </row>
        <row r="61">
          <cell r="A61" t="str">
            <v>Brocha de 3"</v>
          </cell>
          <cell r="B61">
            <v>17420</v>
          </cell>
          <cell r="C61" t="str">
            <v>un</v>
          </cell>
        </row>
        <row r="62">
          <cell r="A62" t="str">
            <v>Buje PVC-P 1 1/2" x 1/2·</v>
          </cell>
          <cell r="B62">
            <v>6297</v>
          </cell>
          <cell r="C62" t="str">
            <v>un</v>
          </cell>
        </row>
        <row r="63">
          <cell r="A63" t="str">
            <v>Calado cuadrado de 15x20x20</v>
          </cell>
          <cell r="B63">
            <v>1459</v>
          </cell>
          <cell r="C63" t="str">
            <v>un</v>
          </cell>
        </row>
        <row r="64">
          <cell r="A64" t="str">
            <v>Caliche</v>
          </cell>
          <cell r="B64">
            <v>50873</v>
          </cell>
          <cell r="C64" t="str">
            <v>m3</v>
          </cell>
        </row>
        <row r="65">
          <cell r="A65" t="str">
            <v>Camión Dodge - 300</v>
          </cell>
          <cell r="B65">
            <v>394508</v>
          </cell>
          <cell r="C65" t="str">
            <v>dia</v>
          </cell>
        </row>
        <row r="66">
          <cell r="A66" t="str">
            <v>Canal Amazonas</v>
          </cell>
          <cell r="B66">
            <v>41984</v>
          </cell>
          <cell r="C66" t="str">
            <v>m</v>
          </cell>
        </row>
        <row r="67">
          <cell r="A67" t="str">
            <v>Canaleta 90 Eternit de 0,90 x 6,0 m</v>
          </cell>
          <cell r="B67">
            <v>71928</v>
          </cell>
          <cell r="C67" t="str">
            <v>m2</v>
          </cell>
        </row>
        <row r="68">
          <cell r="A68" t="str">
            <v>Caneca reflectiva pequeña</v>
          </cell>
          <cell r="B68">
            <v>118245</v>
          </cell>
          <cell r="C68" t="str">
            <v>un</v>
          </cell>
        </row>
        <row r="69">
          <cell r="A69" t="str">
            <v xml:space="preserve">Canto rodado </v>
          </cell>
          <cell r="B69">
            <v>166303</v>
          </cell>
          <cell r="C69" t="str">
            <v>m3</v>
          </cell>
        </row>
        <row r="70">
          <cell r="A70" t="str">
            <v>Cargador CAT 910 80U(PS), 1 m3</v>
          </cell>
          <cell r="B70">
            <v>49321</v>
          </cell>
          <cell r="C70" t="str">
            <v>h</v>
          </cell>
        </row>
        <row r="71">
          <cell r="A71" t="str">
            <v>Carretilla tipo bugui</v>
          </cell>
          <cell r="B71">
            <v>5287</v>
          </cell>
          <cell r="C71" t="str">
            <v>dia</v>
          </cell>
        </row>
        <row r="72">
          <cell r="A72" t="str">
            <v>Catalizador de 137057 (A:B=1:1)</v>
          </cell>
          <cell r="B72">
            <v>145253</v>
          </cell>
          <cell r="C72" t="str">
            <v>gal</v>
          </cell>
        </row>
        <row r="73">
          <cell r="A73" t="str">
            <v>Catalizador de Serie 23 (A:B=1:1)</v>
          </cell>
          <cell r="B73">
            <v>138445</v>
          </cell>
          <cell r="C73" t="str">
            <v>gal</v>
          </cell>
        </row>
        <row r="74">
          <cell r="A74" t="str">
            <v>Catalizador Grupo 2 Sika</v>
          </cell>
          <cell r="B74">
            <v>186104</v>
          </cell>
          <cell r="C74" t="str">
            <v>gal</v>
          </cell>
        </row>
        <row r="75">
          <cell r="A75" t="str">
            <v>Catalizador para pintura epoxica</v>
          </cell>
          <cell r="B75">
            <v>70240</v>
          </cell>
          <cell r="C75" t="str">
            <v>gal</v>
          </cell>
        </row>
        <row r="76">
          <cell r="A76" t="str">
            <v>Catalizador serie 36</v>
          </cell>
          <cell r="B76">
            <v>391296</v>
          </cell>
          <cell r="C76" t="str">
            <v>gal</v>
          </cell>
        </row>
        <row r="77">
          <cell r="A77" t="str">
            <v>Cemento blanco</v>
          </cell>
          <cell r="B77">
            <v>1777</v>
          </cell>
          <cell r="C77" t="str">
            <v>kg</v>
          </cell>
        </row>
        <row r="78">
          <cell r="A78" t="str">
            <v>Cemento gris</v>
          </cell>
          <cell r="B78">
            <v>890</v>
          </cell>
          <cell r="C78" t="str">
            <v>kg</v>
          </cell>
        </row>
        <row r="79">
          <cell r="A79" t="str">
            <v>Cercha</v>
          </cell>
          <cell r="B79">
            <v>497</v>
          </cell>
          <cell r="C79" t="str">
            <v>dia</v>
          </cell>
        </row>
        <row r="80">
          <cell r="A80" t="str">
            <v>Chazos de madera</v>
          </cell>
          <cell r="B80">
            <v>1158</v>
          </cell>
          <cell r="C80" t="str">
            <v>dia</v>
          </cell>
        </row>
        <row r="81">
          <cell r="A81" t="str">
            <v>Cimentación de tubería con arena compactada</v>
          </cell>
          <cell r="B81">
            <v>98926</v>
          </cell>
          <cell r="C81" t="str">
            <v>m3</v>
          </cell>
        </row>
        <row r="82">
          <cell r="A82" t="str">
            <v>Cinta de señalización plastica</v>
          </cell>
          <cell r="B82">
            <v>394</v>
          </cell>
          <cell r="C82" t="str">
            <v>m</v>
          </cell>
        </row>
        <row r="83">
          <cell r="A83" t="str">
            <v>Cinta reflectiva de 0.075 m</v>
          </cell>
          <cell r="B83">
            <v>9410</v>
          </cell>
          <cell r="C83" t="str">
            <v>m</v>
          </cell>
        </row>
        <row r="84">
          <cell r="A84" t="str">
            <v>Codo 90 PEAD 63 mm</v>
          </cell>
          <cell r="B84">
            <v>84454</v>
          </cell>
          <cell r="C84" t="str">
            <v>un</v>
          </cell>
        </row>
        <row r="85">
          <cell r="A85" t="str">
            <v>Codo 90º PVC-P 1/2"</v>
          </cell>
          <cell r="B85">
            <v>805</v>
          </cell>
          <cell r="C85" t="str">
            <v>un</v>
          </cell>
        </row>
        <row r="86">
          <cell r="A86" t="str">
            <v>Codo de 45° de 160mm PVC</v>
          </cell>
          <cell r="B86">
            <v>61583</v>
          </cell>
          <cell r="C86" t="str">
            <v>un</v>
          </cell>
        </row>
        <row r="87">
          <cell r="A87" t="str">
            <v>Codo de 90° de 160mm PVC</v>
          </cell>
          <cell r="B87">
            <v>119375</v>
          </cell>
          <cell r="C87" t="str">
            <v>un</v>
          </cell>
        </row>
        <row r="88">
          <cell r="A88" t="str">
            <v>Codo de 90° de 200mm PVC</v>
          </cell>
          <cell r="B88">
            <v>179804</v>
          </cell>
          <cell r="C88" t="str">
            <v>un</v>
          </cell>
        </row>
        <row r="89">
          <cell r="A89" t="str">
            <v>Codo de 90° de 250mm PVC</v>
          </cell>
          <cell r="B89">
            <v>343843</v>
          </cell>
          <cell r="C89" t="str">
            <v>un</v>
          </cell>
        </row>
        <row r="90">
          <cell r="A90" t="str">
            <v>Codo de 90° de 315mm PVC</v>
          </cell>
          <cell r="B90">
            <v>526651</v>
          </cell>
          <cell r="C90" t="str">
            <v>un</v>
          </cell>
        </row>
        <row r="91">
          <cell r="A91" t="str">
            <v>Codo de 90° de 355mm PVC</v>
          </cell>
          <cell r="B91">
            <v>1289105</v>
          </cell>
          <cell r="C91" t="str">
            <v>un</v>
          </cell>
        </row>
        <row r="92">
          <cell r="A92" t="str">
            <v>Codo de bajante</v>
          </cell>
          <cell r="B92">
            <v>10476</v>
          </cell>
          <cell r="C92" t="str">
            <v>un</v>
          </cell>
        </row>
        <row r="93">
          <cell r="A93" t="str">
            <v>Comisión de topografia</v>
          </cell>
          <cell r="B93">
            <v>138263</v>
          </cell>
          <cell r="C93" t="str">
            <v>h</v>
          </cell>
        </row>
        <row r="94">
          <cell r="A94" t="str">
            <v>Compresor con 2 pistolas sin operador</v>
          </cell>
          <cell r="B94">
            <v>137901</v>
          </cell>
          <cell r="C94" t="str">
            <v>h</v>
          </cell>
        </row>
        <row r="95">
          <cell r="A95" t="str">
            <v>Compresor de aire de 2HP</v>
          </cell>
          <cell r="B95">
            <v>58698</v>
          </cell>
          <cell r="C95" t="str">
            <v>dia</v>
          </cell>
        </row>
        <row r="96">
          <cell r="A96" t="str">
            <v xml:space="preserve">Concreto asfaltico </v>
          </cell>
          <cell r="B96">
            <v>1007582</v>
          </cell>
          <cell r="C96" t="str">
            <v>m3</v>
          </cell>
        </row>
        <row r="97">
          <cell r="A97" t="str">
            <v>Concertina doble de 24"</v>
          </cell>
          <cell r="B97">
            <v>53492</v>
          </cell>
          <cell r="C97" t="str">
            <v>m</v>
          </cell>
        </row>
        <row r="98">
          <cell r="A98" t="str">
            <v>Concreto bombeable de 2500 psi</v>
          </cell>
          <cell r="B98">
            <v>637365</v>
          </cell>
          <cell r="C98" t="str">
            <v>m3</v>
          </cell>
        </row>
        <row r="99">
          <cell r="A99" t="str">
            <v>Concreto bombeable de 3000 psi</v>
          </cell>
          <cell r="B99">
            <v>647275</v>
          </cell>
          <cell r="C99" t="str">
            <v>m3</v>
          </cell>
        </row>
        <row r="100">
          <cell r="A100" t="str">
            <v>Concreto bombeable de 3000 psi TM 3/4"</v>
          </cell>
          <cell r="B100">
            <v>676725</v>
          </cell>
          <cell r="C100" t="str">
            <v>m3</v>
          </cell>
        </row>
        <row r="101">
          <cell r="A101" t="str">
            <v>Concreto bombeable de 3500 psi</v>
          </cell>
          <cell r="B101">
            <v>690225</v>
          </cell>
          <cell r="C101" t="str">
            <v>m3</v>
          </cell>
        </row>
        <row r="102">
          <cell r="A102" t="str">
            <v>Concreto bombeable de 4000 psi</v>
          </cell>
          <cell r="B102">
            <v>703520</v>
          </cell>
          <cell r="C102" t="str">
            <v>m3</v>
          </cell>
        </row>
        <row r="103">
          <cell r="A103" t="str">
            <v>Concreto corrinte grava común 1500 psi</v>
          </cell>
          <cell r="B103">
            <v>456840</v>
          </cell>
          <cell r="C103" t="str">
            <v>m3</v>
          </cell>
        </row>
        <row r="104">
          <cell r="A104" t="str">
            <v>Concreto corrinte grava común 2000 psi</v>
          </cell>
          <cell r="B104">
            <v>462982</v>
          </cell>
          <cell r="C104" t="str">
            <v>m3</v>
          </cell>
        </row>
        <row r="105">
          <cell r="A105" t="str">
            <v>Concreto corrinte grava común 2500 psi</v>
          </cell>
          <cell r="B105">
            <v>495888</v>
          </cell>
          <cell r="C105" t="str">
            <v>m3</v>
          </cell>
        </row>
        <row r="106">
          <cell r="A106" t="str">
            <v>Concreto corrinte grava común 3000 psi</v>
          </cell>
          <cell r="B106">
            <v>498903</v>
          </cell>
          <cell r="C106" t="str">
            <v>m3</v>
          </cell>
        </row>
        <row r="107">
          <cell r="A107" t="str">
            <v>Concreto corrinte grava común 3500 psi</v>
          </cell>
          <cell r="B107">
            <v>532157</v>
          </cell>
          <cell r="C107" t="str">
            <v>m3</v>
          </cell>
        </row>
        <row r="108">
          <cell r="A108" t="str">
            <v>Concreto corrinte grava común 4000 psi</v>
          </cell>
          <cell r="B108">
            <v>555637</v>
          </cell>
          <cell r="C108" t="str">
            <v>m3</v>
          </cell>
        </row>
        <row r="109">
          <cell r="A109" t="str">
            <v>Concreto f'c=17,5Mpa (2500 psi), F O</v>
          </cell>
          <cell r="B109">
            <v>479004</v>
          </cell>
          <cell r="C109" t="str">
            <v>m3</v>
          </cell>
        </row>
        <row r="110">
          <cell r="A110" t="str">
            <v>Concreto f'c=21Mpa (3000 psi) imp, F O</v>
          </cell>
          <cell r="B110">
            <v>582462</v>
          </cell>
          <cell r="C110" t="str">
            <v>m3</v>
          </cell>
        </row>
        <row r="111">
          <cell r="A111" t="str">
            <v>Concreto f'c=21Mpa (3000 psi), F O</v>
          </cell>
          <cell r="B111">
            <v>559440</v>
          </cell>
          <cell r="C111" t="str">
            <v>m3</v>
          </cell>
        </row>
        <row r="112">
          <cell r="A112" t="str">
            <v>Concreto normal de 3000 psi</v>
          </cell>
          <cell r="B112">
            <v>666342</v>
          </cell>
          <cell r="C112" t="str">
            <v>m3</v>
          </cell>
        </row>
        <row r="113">
          <cell r="A113" t="str">
            <v>Concreto normal de 3500 psi</v>
          </cell>
          <cell r="B113">
            <v>679630</v>
          </cell>
          <cell r="C113" t="str">
            <v>m3</v>
          </cell>
        </row>
        <row r="114">
          <cell r="A114" t="str">
            <v>Concreto normal de 4000 psi</v>
          </cell>
          <cell r="B114">
            <v>693133</v>
          </cell>
          <cell r="C114" t="str">
            <v>m3</v>
          </cell>
        </row>
        <row r="115">
          <cell r="A115" t="str">
            <v>Concreto pavimentos 35kg/cm2</v>
          </cell>
          <cell r="B115">
            <v>722630</v>
          </cell>
          <cell r="C115" t="str">
            <v>m3</v>
          </cell>
        </row>
        <row r="116">
          <cell r="A116" t="str">
            <v>Concreto pavimentos 39kg/cm2</v>
          </cell>
          <cell r="B116">
            <v>761261</v>
          </cell>
          <cell r="C116" t="str">
            <v>m3</v>
          </cell>
        </row>
        <row r="117">
          <cell r="A117" t="str">
            <v>Concreto pavimentos 42kg/cm2</v>
          </cell>
          <cell r="B117">
            <v>799896</v>
          </cell>
          <cell r="C117" t="str">
            <v>m3</v>
          </cell>
        </row>
        <row r="118">
          <cell r="A118" t="str">
            <v>Concreto pavimentos 45kg/cm2</v>
          </cell>
          <cell r="B118">
            <v>838531</v>
          </cell>
          <cell r="C118" t="str">
            <v>m3</v>
          </cell>
        </row>
        <row r="119">
          <cell r="A119" t="str">
            <v>Concreto pavimentos 50kg/cm2</v>
          </cell>
          <cell r="B119">
            <v>877165</v>
          </cell>
          <cell r="C119" t="str">
            <v>m3</v>
          </cell>
        </row>
        <row r="120">
          <cell r="A120" t="str">
            <v>Conjunto de puerta con bisagras y marco</v>
          </cell>
          <cell r="B120">
            <v>316586</v>
          </cell>
          <cell r="C120" t="str">
            <v>un</v>
          </cell>
        </row>
        <row r="121">
          <cell r="A121" t="str">
            <v>Consumibles para encofrados</v>
          </cell>
          <cell r="B121">
            <v>1959</v>
          </cell>
          <cell r="C121" t="str">
            <v>m2</v>
          </cell>
        </row>
        <row r="122">
          <cell r="A122" t="str">
            <v>Cort. pav y disco 14"x3/16"x1</v>
          </cell>
          <cell r="B122">
            <v>57538</v>
          </cell>
          <cell r="C122" t="str">
            <v>h</v>
          </cell>
        </row>
        <row r="123">
          <cell r="A123" t="str">
            <v>Cortadora de ladrillo de 6,6HP</v>
          </cell>
          <cell r="B123">
            <v>40896</v>
          </cell>
          <cell r="C123" t="str">
            <v>dia</v>
          </cell>
        </row>
        <row r="124">
          <cell r="A124" t="str">
            <v xml:space="preserve">Cortadora de pavimento con operador </v>
          </cell>
          <cell r="B124">
            <v>8064</v>
          </cell>
          <cell r="C124" t="str">
            <v>m</v>
          </cell>
        </row>
        <row r="125">
          <cell r="A125" t="str">
            <v>Cruce con equipo mecánico, percusión o rotación,  D &lt; 110   mm</v>
          </cell>
          <cell r="B125">
            <v>101155</v>
          </cell>
          <cell r="C125" t="str">
            <v>m</v>
          </cell>
        </row>
        <row r="126">
          <cell r="A126" t="str">
            <v>Cuadrilla Acabados (1 Of + 1 Ay)</v>
          </cell>
          <cell r="B126">
            <v>43052</v>
          </cell>
          <cell r="C126" t="str">
            <v>h</v>
          </cell>
        </row>
        <row r="127">
          <cell r="A127" t="str">
            <v>Cuadrilla Acabados (1 Of + 2 Ay)</v>
          </cell>
          <cell r="B127">
            <v>57953</v>
          </cell>
          <cell r="C127" t="str">
            <v>h</v>
          </cell>
        </row>
        <row r="128">
          <cell r="A128" t="str">
            <v>Cuadrilla Acabados (1 Of + 3 Ay)</v>
          </cell>
          <cell r="B128">
            <v>72854</v>
          </cell>
          <cell r="C128" t="str">
            <v>h</v>
          </cell>
        </row>
        <row r="129">
          <cell r="A129" t="str">
            <v>Cuadrilla Acabados (1 Of + 4 Ay)</v>
          </cell>
          <cell r="B129">
            <v>87755</v>
          </cell>
          <cell r="C129" t="str">
            <v>h</v>
          </cell>
        </row>
        <row r="130">
          <cell r="A130" t="str">
            <v>Cuadrilla Albañileria (1 of + 1 Ay)</v>
          </cell>
          <cell r="B130">
            <v>37437</v>
          </cell>
          <cell r="C130" t="str">
            <v>h</v>
          </cell>
        </row>
        <row r="131">
          <cell r="A131" t="str">
            <v>Cuadrilla Albañileria (1 of + 2 Ay)</v>
          </cell>
          <cell r="B131">
            <v>50395</v>
          </cell>
          <cell r="C131" t="str">
            <v>h</v>
          </cell>
        </row>
        <row r="132">
          <cell r="A132" t="str">
            <v>Cuadrilla Albañileria (1 of + 3 Ay)</v>
          </cell>
          <cell r="B132">
            <v>63352</v>
          </cell>
          <cell r="C132" t="str">
            <v>h</v>
          </cell>
        </row>
        <row r="133">
          <cell r="A133" t="str">
            <v>Cuadrilla Albañileria (1 of + 4 Ay)</v>
          </cell>
          <cell r="B133">
            <v>76310</v>
          </cell>
          <cell r="C133" t="str">
            <v>h</v>
          </cell>
        </row>
        <row r="134">
          <cell r="A134" t="str">
            <v>Cuadrilla elect, sanit, carpint (1 Of + 1 Ay)</v>
          </cell>
          <cell r="B134">
            <v>41180</v>
          </cell>
          <cell r="C134" t="str">
            <v>h</v>
          </cell>
        </row>
        <row r="135">
          <cell r="A135" t="str">
            <v>Cuadrilla elect, sanit, carpint (1 Of + 2 Ay)</v>
          </cell>
          <cell r="B135">
            <v>55433</v>
          </cell>
          <cell r="C135" t="str">
            <v>h</v>
          </cell>
        </row>
        <row r="136">
          <cell r="A136" t="str">
            <v>Cuadrilla elect, sanit, carpint (1 Of + 3 Ay)</v>
          </cell>
          <cell r="B136">
            <v>69686</v>
          </cell>
          <cell r="C136" t="str">
            <v>h</v>
          </cell>
        </row>
        <row r="137">
          <cell r="A137" t="str">
            <v>Cuadrilla elect, sanit, carpint (1 Of + 4 Ay)</v>
          </cell>
          <cell r="B137">
            <v>83939</v>
          </cell>
          <cell r="C137" t="str">
            <v>h</v>
          </cell>
        </row>
        <row r="138">
          <cell r="A138" t="str">
            <v>Demolición de anden</v>
          </cell>
          <cell r="B138">
            <v>7137</v>
          </cell>
          <cell r="C138" t="str">
            <v>m2</v>
          </cell>
        </row>
        <row r="139">
          <cell r="A139" t="str">
            <v>Demolición de bordillo</v>
          </cell>
          <cell r="B139">
            <v>5534</v>
          </cell>
          <cell r="C139" t="str">
            <v>m</v>
          </cell>
        </row>
        <row r="140">
          <cell r="A140" t="str">
            <v>Demolición de pavimento</v>
          </cell>
          <cell r="B140">
            <v>15672</v>
          </cell>
          <cell r="C140" t="str">
            <v>m2</v>
          </cell>
        </row>
        <row r="141">
          <cell r="A141" t="str">
            <v>Empaque para valvulas</v>
          </cell>
          <cell r="B141">
            <v>123264</v>
          </cell>
          <cell r="C141" t="str">
            <v>m2</v>
          </cell>
        </row>
        <row r="142">
          <cell r="A142" t="str">
            <v>Enchape pared en cerámica 20x30</v>
          </cell>
          <cell r="B142">
            <v>20124</v>
          </cell>
          <cell r="C142" t="str">
            <v>m2</v>
          </cell>
        </row>
        <row r="143">
          <cell r="A143" t="str">
            <v>Enchape pared en cerámica 30X40</v>
          </cell>
          <cell r="B143">
            <v>26058</v>
          </cell>
          <cell r="C143" t="str">
            <v>m2</v>
          </cell>
        </row>
        <row r="144">
          <cell r="A144" t="str">
            <v>Equipo de bombeo para concreto</v>
          </cell>
          <cell r="B144">
            <v>92532</v>
          </cell>
          <cell r="C144" t="str">
            <v>m3</v>
          </cell>
        </row>
        <row r="145">
          <cell r="A145" t="str">
            <v>Equipo de corte</v>
          </cell>
          <cell r="B145">
            <v>218016</v>
          </cell>
          <cell r="C145" t="str">
            <v>h</v>
          </cell>
        </row>
        <row r="146">
          <cell r="A146" t="str">
            <v>Equipo de soldadura</v>
          </cell>
          <cell r="B146">
            <v>218016</v>
          </cell>
          <cell r="C146" t="str">
            <v>h</v>
          </cell>
        </row>
        <row r="147">
          <cell r="A147" t="str">
            <v xml:space="preserve">Esmalte Uretano serie 36 </v>
          </cell>
          <cell r="B147">
            <v>340428</v>
          </cell>
          <cell r="C147" t="str">
            <v>gal</v>
          </cell>
        </row>
        <row r="148">
          <cell r="A148" t="str">
            <v>Excavación en material común + retiro</v>
          </cell>
          <cell r="B148">
            <v>53315</v>
          </cell>
          <cell r="C148" t="str">
            <v>m3</v>
          </cell>
        </row>
        <row r="149">
          <cell r="A149" t="str">
            <v>Excavación en material común + retiro 25%</v>
          </cell>
          <cell r="B149">
            <v>39199</v>
          </cell>
          <cell r="C149" t="str">
            <v>m3</v>
          </cell>
        </row>
        <row r="150">
          <cell r="A150" t="str">
            <v>Excavación en material común + retiro 50%</v>
          </cell>
          <cell r="B150">
            <v>47099</v>
          </cell>
          <cell r="C150" t="str">
            <v>m3</v>
          </cell>
        </row>
        <row r="151">
          <cell r="A151" t="str">
            <v>Excavación en material común sin retiro</v>
          </cell>
          <cell r="B151">
            <v>31093</v>
          </cell>
          <cell r="C151" t="str">
            <v>m3</v>
          </cell>
        </row>
        <row r="152">
          <cell r="A152" t="str">
            <v>Finisher</v>
          </cell>
          <cell r="B152">
            <v>171194</v>
          </cell>
          <cell r="C152" t="str">
            <v>h</v>
          </cell>
        </row>
        <row r="153">
          <cell r="A153" t="str">
            <v>Flanche 63m  PEAD</v>
          </cell>
          <cell r="B153">
            <v>63615</v>
          </cell>
          <cell r="C153" t="str">
            <v>un</v>
          </cell>
        </row>
        <row r="154">
          <cell r="A154" t="str">
            <v>Formaleta de cimientos y placas de fondo</v>
          </cell>
          <cell r="B154">
            <v>1277</v>
          </cell>
          <cell r="C154" t="str">
            <v>m2/dia</v>
          </cell>
        </row>
        <row r="155">
          <cell r="A155" t="str">
            <v>Formaleta de columnas</v>
          </cell>
          <cell r="B155">
            <v>2158</v>
          </cell>
          <cell r="C155" t="str">
            <v>m2/dia</v>
          </cell>
        </row>
        <row r="156">
          <cell r="A156" t="str">
            <v>Formaleta de Losa</v>
          </cell>
          <cell r="B156">
            <v>2060</v>
          </cell>
          <cell r="C156" t="str">
            <v>m2/dia</v>
          </cell>
        </row>
        <row r="157">
          <cell r="A157" t="str">
            <v>Formaleta de muros</v>
          </cell>
          <cell r="B157">
            <v>2452</v>
          </cell>
          <cell r="C157" t="str">
            <v>m2/dia</v>
          </cell>
        </row>
        <row r="158">
          <cell r="A158" t="str">
            <v>Formaleta de soporte</v>
          </cell>
          <cell r="B158">
            <v>1218</v>
          </cell>
          <cell r="C158" t="str">
            <v>m2/dia</v>
          </cell>
        </row>
        <row r="159">
          <cell r="A159" t="str">
            <v>Formaleta de vigas</v>
          </cell>
          <cell r="B159">
            <v>2060</v>
          </cell>
          <cell r="C159" t="str">
            <v>m2/dia</v>
          </cell>
        </row>
        <row r="160">
          <cell r="A160" t="str">
            <v>Gancho correa cancamo</v>
          </cell>
          <cell r="B160">
            <v>8063</v>
          </cell>
          <cell r="C160" t="str">
            <v>un</v>
          </cell>
        </row>
        <row r="161">
          <cell r="A161" t="str">
            <v>Gato metalico especial de 1,0 a 1,70 mts</v>
          </cell>
          <cell r="B161">
            <v>721</v>
          </cell>
          <cell r="C161" t="str">
            <v>dia</v>
          </cell>
        </row>
        <row r="162">
          <cell r="A162" t="str">
            <v>Gatos</v>
          </cell>
          <cell r="B162">
            <v>360</v>
          </cell>
          <cell r="C162" t="str">
            <v>un</v>
          </cell>
        </row>
        <row r="163">
          <cell r="A163" t="str">
            <v>Geomembrana e=0.76 mm (30 mils)</v>
          </cell>
          <cell r="B163">
            <v>21542</v>
          </cell>
          <cell r="C163" t="str">
            <v>m2</v>
          </cell>
        </row>
        <row r="164">
          <cell r="A164" t="str">
            <v>Gramoquin  20x20x8</v>
          </cell>
          <cell r="B164">
            <v>7075</v>
          </cell>
          <cell r="C164" t="str">
            <v>un</v>
          </cell>
        </row>
        <row r="165">
          <cell r="A165" t="str">
            <v>Granito No. 3 blanco o gris</v>
          </cell>
          <cell r="B165">
            <v>584</v>
          </cell>
          <cell r="C165" t="str">
            <v>kg</v>
          </cell>
        </row>
        <row r="166">
          <cell r="A166" t="str">
            <v>Granzón</v>
          </cell>
          <cell r="B166">
            <v>125219</v>
          </cell>
          <cell r="C166" t="str">
            <v>m3</v>
          </cell>
        </row>
        <row r="167">
          <cell r="A167" t="str">
            <v>Grua Hidráulica 6 Ton.</v>
          </cell>
          <cell r="B167">
            <v>657505</v>
          </cell>
          <cell r="C167" t="str">
            <v>dia</v>
          </cell>
        </row>
        <row r="168">
          <cell r="A168" t="str">
            <v>Guardera</v>
          </cell>
          <cell r="B168">
            <v>168</v>
          </cell>
          <cell r="C168" t="str">
            <v>m/h</v>
          </cell>
        </row>
        <row r="169">
          <cell r="A169" t="str">
            <v>Guarderas de madera</v>
          </cell>
          <cell r="B169">
            <v>11744</v>
          </cell>
          <cell r="C169" t="str">
            <v>m2</v>
          </cell>
        </row>
        <row r="170">
          <cell r="A170" t="str">
            <v>Guía elastomerica</v>
          </cell>
          <cell r="B170">
            <v>4897</v>
          </cell>
          <cell r="C170" t="str">
            <v>un</v>
          </cell>
        </row>
        <row r="171">
          <cell r="A171" t="str">
            <v>Herraje cuello</v>
          </cell>
          <cell r="B171">
            <v>72702</v>
          </cell>
          <cell r="C171" t="str">
            <v>un</v>
          </cell>
        </row>
        <row r="172">
          <cell r="A172" t="str">
            <v>Herramientas menores</v>
          </cell>
          <cell r="B172">
            <v>805</v>
          </cell>
          <cell r="C172" t="str">
            <v>h</v>
          </cell>
        </row>
        <row r="173">
          <cell r="A173" t="str">
            <v>Hidrolavadora electrica</v>
          </cell>
          <cell r="B173">
            <v>68049</v>
          </cell>
          <cell r="C173" t="str">
            <v>dia</v>
          </cell>
        </row>
        <row r="174">
          <cell r="A174" t="str">
            <v xml:space="preserve">Hidrosello de 160mm </v>
          </cell>
          <cell r="B174">
            <v>4833</v>
          </cell>
          <cell r="C174" t="str">
            <v>un</v>
          </cell>
        </row>
        <row r="175">
          <cell r="A175" t="str">
            <v xml:space="preserve">Hidrosello de 200mm </v>
          </cell>
          <cell r="B175">
            <v>8728</v>
          </cell>
          <cell r="C175" t="str">
            <v>un</v>
          </cell>
        </row>
        <row r="176">
          <cell r="A176" t="str">
            <v xml:space="preserve">Hidrosello de 250mm </v>
          </cell>
          <cell r="B176">
            <v>9011</v>
          </cell>
          <cell r="C176" t="str">
            <v>un</v>
          </cell>
        </row>
        <row r="177">
          <cell r="A177" t="str">
            <v xml:space="preserve">Hidrosello de 315mm </v>
          </cell>
          <cell r="B177">
            <v>31963</v>
          </cell>
          <cell r="C177" t="str">
            <v>un</v>
          </cell>
        </row>
        <row r="178">
          <cell r="A178" t="str">
            <v xml:space="preserve">Hidrosello de 355mm </v>
          </cell>
          <cell r="B178">
            <v>33552</v>
          </cell>
          <cell r="C178" t="str">
            <v>un</v>
          </cell>
        </row>
        <row r="179">
          <cell r="A179" t="str">
            <v xml:space="preserve">Hidrosello de 400mm </v>
          </cell>
          <cell r="B179">
            <v>65084</v>
          </cell>
          <cell r="C179" t="str">
            <v>un</v>
          </cell>
        </row>
        <row r="180">
          <cell r="A180" t="str">
            <v xml:space="preserve">Hidrosello de 450mm </v>
          </cell>
          <cell r="B180">
            <v>94075</v>
          </cell>
          <cell r="C180" t="str">
            <v>un</v>
          </cell>
        </row>
        <row r="181">
          <cell r="A181" t="str">
            <v xml:space="preserve">Hidrosello de 500mm </v>
          </cell>
          <cell r="B181">
            <v>105835</v>
          </cell>
          <cell r="C181" t="str">
            <v>un</v>
          </cell>
        </row>
        <row r="182">
          <cell r="A182" t="str">
            <v xml:space="preserve">Hidrosello de 600mm </v>
          </cell>
          <cell r="B182">
            <v>118398</v>
          </cell>
          <cell r="C182" t="str">
            <v>un</v>
          </cell>
        </row>
        <row r="183">
          <cell r="A183" t="str">
            <v>Igol denso</v>
          </cell>
          <cell r="B183">
            <v>26592</v>
          </cell>
          <cell r="C183" t="str">
            <v>kg</v>
          </cell>
        </row>
        <row r="184">
          <cell r="A184" t="str">
            <v>Igol imprimante</v>
          </cell>
          <cell r="B184">
            <v>23060</v>
          </cell>
          <cell r="C184" t="str">
            <v>kg</v>
          </cell>
        </row>
        <row r="185">
          <cell r="A185" t="str">
            <v>Imprimante epoxico en fosfato de zinc</v>
          </cell>
          <cell r="B185">
            <v>217879</v>
          </cell>
          <cell r="C185" t="str">
            <v>gal</v>
          </cell>
        </row>
        <row r="186">
          <cell r="A186" t="str">
            <v>Imprimante MC-70, en planta</v>
          </cell>
          <cell r="B186">
            <v>5365</v>
          </cell>
          <cell r="C186" t="str">
            <v>gal</v>
          </cell>
        </row>
        <row r="187">
          <cell r="A187" t="str">
            <v>Inspección con cámara de video</v>
          </cell>
          <cell r="B187">
            <v>586653</v>
          </cell>
          <cell r="C187" t="str">
            <v>h</v>
          </cell>
        </row>
        <row r="188">
          <cell r="A188" t="str">
            <v>Instalación de Tubería  PEAD de 20mm a 50 mm para domiciliaria de acueducto</v>
          </cell>
          <cell r="B188">
            <v>8596</v>
          </cell>
          <cell r="C188" t="str">
            <v>m</v>
          </cell>
        </row>
        <row r="189">
          <cell r="A189" t="str">
            <v>Instalación de Tubería  PEAD de 63 mm para domiciliaria o ventosa</v>
          </cell>
          <cell r="B189">
            <v>8555</v>
          </cell>
          <cell r="C189" t="str">
            <v>m</v>
          </cell>
        </row>
        <row r="190">
          <cell r="A190" t="str">
            <v>Instalación tub. alcantarillado PVC Ø6" (para acometidas)</v>
          </cell>
          <cell r="B190">
            <v>20474</v>
          </cell>
          <cell r="C190" t="str">
            <v>m</v>
          </cell>
        </row>
        <row r="191">
          <cell r="A191" t="str">
            <v xml:space="preserve">Juego sanitario </v>
          </cell>
          <cell r="B191">
            <v>599679</v>
          </cell>
          <cell r="C191" t="str">
            <v>un</v>
          </cell>
        </row>
        <row r="192">
          <cell r="A192" t="str">
            <v>Ladrillo comun</v>
          </cell>
          <cell r="B192">
            <v>631</v>
          </cell>
          <cell r="C192" t="str">
            <v>un</v>
          </cell>
        </row>
        <row r="193">
          <cell r="A193" t="str">
            <v>Ladrillo de caño en Obra</v>
          </cell>
          <cell r="B193">
            <v>168</v>
          </cell>
          <cell r="C193" t="str">
            <v>un</v>
          </cell>
        </row>
        <row r="194">
          <cell r="A194" t="str">
            <v>Ladrillo liviano prensado 24x12x5.5</v>
          </cell>
          <cell r="B194">
            <v>1180</v>
          </cell>
          <cell r="C194" t="str">
            <v>un</v>
          </cell>
        </row>
        <row r="195">
          <cell r="A195" t="str">
            <v>Ladrillo tolete estructural 24x12x6</v>
          </cell>
          <cell r="B195">
            <v>1616</v>
          </cell>
          <cell r="C195" t="str">
            <v>un</v>
          </cell>
        </row>
        <row r="196">
          <cell r="A196" t="str">
            <v>Ladrillo tolete macizo No 5 20x10x5</v>
          </cell>
          <cell r="B196">
            <v>1349</v>
          </cell>
          <cell r="C196" t="str">
            <v>un</v>
          </cell>
        </row>
        <row r="197">
          <cell r="A197" t="str">
            <v>lámina de acero galvanizado calibre N.22</v>
          </cell>
          <cell r="B197">
            <v>46703</v>
          </cell>
          <cell r="C197" t="str">
            <v>m2</v>
          </cell>
        </row>
        <row r="198">
          <cell r="A198" t="str">
            <v>Lamina Hierro Alfajor 1/8,1mx3m</v>
          </cell>
          <cell r="B198">
            <v>322182</v>
          </cell>
          <cell r="C198" t="str">
            <v>m2</v>
          </cell>
        </row>
        <row r="199">
          <cell r="A199" t="str">
            <v>Lamina Hierro Alfajor 3/4</v>
          </cell>
          <cell r="B199">
            <v>336401</v>
          </cell>
          <cell r="C199" t="str">
            <v>m2</v>
          </cell>
        </row>
        <row r="200">
          <cell r="A200" t="str">
            <v>Lamina Hot rolled 1/2</v>
          </cell>
          <cell r="B200">
            <v>325564</v>
          </cell>
          <cell r="C200" t="str">
            <v>m2</v>
          </cell>
        </row>
        <row r="201">
          <cell r="A201" t="str">
            <v>Listón de madera de 2"x4"x10'</v>
          </cell>
          <cell r="B201">
            <v>32616</v>
          </cell>
          <cell r="C201" t="str">
            <v>un</v>
          </cell>
        </row>
        <row r="202">
          <cell r="A202" t="str">
            <v>Liston de madera de 4"x4"x10'</v>
          </cell>
          <cell r="B202">
            <v>65223</v>
          </cell>
          <cell r="C202" t="str">
            <v>un</v>
          </cell>
        </row>
        <row r="203">
          <cell r="A203" t="str">
            <v>Liston de madera de 4"x8"x10'</v>
          </cell>
          <cell r="B203">
            <v>130434</v>
          </cell>
          <cell r="C203" t="str">
            <v>un</v>
          </cell>
        </row>
        <row r="204">
          <cell r="A204" t="str">
            <v>Listón de madera de 6"x6"x10'</v>
          </cell>
          <cell r="B204">
            <v>146738</v>
          </cell>
          <cell r="C204" t="str">
            <v>un</v>
          </cell>
        </row>
        <row r="205">
          <cell r="A205" t="str">
            <v>Lubricante (Tarro 500 gr)</v>
          </cell>
          <cell r="B205">
            <v>55</v>
          </cell>
          <cell r="C205" t="str">
            <v>gr</v>
          </cell>
        </row>
        <row r="206">
          <cell r="A206" t="str">
            <v>Lubricante (Tarro 500 gr)</v>
          </cell>
          <cell r="B206">
            <v>55</v>
          </cell>
          <cell r="C206" t="str">
            <v>gr</v>
          </cell>
        </row>
        <row r="207">
          <cell r="A207" t="str">
            <v>Luminaria (Lámpara fotocelda)</v>
          </cell>
          <cell r="B207">
            <v>247944</v>
          </cell>
          <cell r="C207" t="str">
            <v>un</v>
          </cell>
        </row>
        <row r="208">
          <cell r="A208" t="str">
            <v>Maestro de Obra</v>
          </cell>
          <cell r="B208">
            <v>34565.375</v>
          </cell>
          <cell r="C208" t="str">
            <v>h</v>
          </cell>
        </row>
        <row r="209">
          <cell r="A209" t="str">
            <v>Mangera de descarga flexible de 2", 3" y 4" x 20m</v>
          </cell>
          <cell r="B209">
            <v>39661</v>
          </cell>
          <cell r="C209" t="str">
            <v>dia</v>
          </cell>
        </row>
        <row r="210">
          <cell r="A210" t="str">
            <v>Maq. Soldadura Tope x Termofusión</v>
          </cell>
          <cell r="B210">
            <v>521988</v>
          </cell>
          <cell r="C210" t="str">
            <v>dia</v>
          </cell>
        </row>
        <row r="211">
          <cell r="A211" t="str">
            <v xml:space="preserve">Maquina de Soldadura </v>
          </cell>
          <cell r="B211">
            <v>66526</v>
          </cell>
          <cell r="C211" t="str">
            <v>dia</v>
          </cell>
        </row>
        <row r="212">
          <cell r="A212" t="str">
            <v>Martillo de porra de 20 lb</v>
          </cell>
          <cell r="B212">
            <v>235155</v>
          </cell>
          <cell r="C212" t="str">
            <v>un</v>
          </cell>
        </row>
        <row r="213">
          <cell r="A213" t="str">
            <v>Martillo demoledor  de 25 Joules</v>
          </cell>
          <cell r="B213">
            <v>168036</v>
          </cell>
          <cell r="C213" t="str">
            <v>dia</v>
          </cell>
        </row>
        <row r="214">
          <cell r="A214" t="str">
            <v>Martillo para retocargador 420D</v>
          </cell>
          <cell r="B214">
            <v>213050</v>
          </cell>
          <cell r="C214" t="str">
            <v>h</v>
          </cell>
        </row>
        <row r="215">
          <cell r="A215" t="str">
            <v>Material Seleccionado</v>
          </cell>
          <cell r="B215">
            <v>68483</v>
          </cell>
          <cell r="C215" t="str">
            <v>m3</v>
          </cell>
        </row>
        <row r="216">
          <cell r="A216" t="str">
            <v>Mezcla asfaltica MDC-2</v>
          </cell>
          <cell r="B216">
            <v>782590</v>
          </cell>
          <cell r="C216" t="str">
            <v>m3</v>
          </cell>
        </row>
        <row r="217">
          <cell r="A217" t="str">
            <v>Mezcla asfaltica MDC-2 en frio</v>
          </cell>
          <cell r="B217">
            <v>939105</v>
          </cell>
          <cell r="C217" t="str">
            <v>m3</v>
          </cell>
        </row>
        <row r="218">
          <cell r="A218" t="str">
            <v>Mezcladora electrica o a gasolina</v>
          </cell>
          <cell r="B218">
            <v>80366</v>
          </cell>
          <cell r="C218" t="str">
            <v>dia</v>
          </cell>
        </row>
        <row r="219">
          <cell r="A219" t="str">
            <v>MH prefabricado: Aro de ajuste para cono h=10cm</v>
          </cell>
          <cell r="B219">
            <v>93055</v>
          </cell>
          <cell r="C219" t="str">
            <v>un</v>
          </cell>
        </row>
        <row r="220">
          <cell r="A220" t="str">
            <v>MH prefabricado: Aro de ajuste para cono h=5cm</v>
          </cell>
          <cell r="B220">
            <v>49936</v>
          </cell>
          <cell r="C220" t="str">
            <v>un</v>
          </cell>
        </row>
        <row r="221">
          <cell r="A221" t="str">
            <v>MH prefabricado: Base para pozo 120</v>
          </cell>
          <cell r="B221">
            <v>1293612</v>
          </cell>
          <cell r="C221" t="str">
            <v>un</v>
          </cell>
        </row>
        <row r="222">
          <cell r="A222" t="str">
            <v>MH prefabricado: Cono excentrico 120x60</v>
          </cell>
          <cell r="B222">
            <v>599147</v>
          </cell>
          <cell r="C222" t="str">
            <v>un</v>
          </cell>
        </row>
        <row r="223">
          <cell r="A223" t="str">
            <v>MH prefabricado: Losa superior d=1,50m</v>
          </cell>
          <cell r="B223">
            <v>1003124</v>
          </cell>
          <cell r="C223" t="str">
            <v>un</v>
          </cell>
        </row>
        <row r="224">
          <cell r="A224" t="str">
            <v>MH prefabricado: Seccion pozo 120x100</v>
          </cell>
          <cell r="B224">
            <v>794324</v>
          </cell>
          <cell r="C224" t="str">
            <v>un</v>
          </cell>
        </row>
        <row r="225">
          <cell r="A225" t="str">
            <v>MH prefabricado: Seccion pozo 120x25</v>
          </cell>
          <cell r="B225">
            <v>224686</v>
          </cell>
          <cell r="C225" t="str">
            <v>un</v>
          </cell>
        </row>
        <row r="226">
          <cell r="A226" t="str">
            <v>MH prefabricado: Seccion pozo 120x50</v>
          </cell>
          <cell r="B226">
            <v>415324</v>
          </cell>
          <cell r="C226" t="str">
            <v>un</v>
          </cell>
        </row>
        <row r="227">
          <cell r="A227" t="str">
            <v>MH prefabricado: Viga de transicion 150x120</v>
          </cell>
          <cell r="B227">
            <v>220145</v>
          </cell>
          <cell r="C227" t="str">
            <v>un</v>
          </cell>
        </row>
        <row r="228">
          <cell r="A228" t="str">
            <v>Minicargador Bobcat</v>
          </cell>
          <cell r="B228">
            <v>112569</v>
          </cell>
          <cell r="C228" t="str">
            <v>h</v>
          </cell>
        </row>
        <row r="229">
          <cell r="A229" t="str">
            <v>Mortero 1:3</v>
          </cell>
          <cell r="B229">
            <v>558703</v>
          </cell>
          <cell r="C229" t="str">
            <v>m3</v>
          </cell>
        </row>
        <row r="230">
          <cell r="A230" t="str">
            <v>Mortero 1:3 impermeabilizado</v>
          </cell>
          <cell r="B230">
            <v>724582</v>
          </cell>
          <cell r="C230" t="str">
            <v>m3</v>
          </cell>
        </row>
        <row r="231">
          <cell r="A231" t="str">
            <v>Mortero 1:4</v>
          </cell>
          <cell r="B231">
            <v>477991</v>
          </cell>
          <cell r="C231" t="str">
            <v>m3</v>
          </cell>
        </row>
        <row r="232">
          <cell r="A232" t="str">
            <v>Mortero 1:4 impermeabilizado</v>
          </cell>
          <cell r="B232">
            <v>605653</v>
          </cell>
          <cell r="C232" t="str">
            <v>m3</v>
          </cell>
        </row>
        <row r="233">
          <cell r="A233" t="str">
            <v>Mortero 1:5</v>
          </cell>
          <cell r="B233">
            <v>420899</v>
          </cell>
          <cell r="C233" t="str">
            <v>m3</v>
          </cell>
        </row>
        <row r="234">
          <cell r="A234" t="str">
            <v>Mortero 1:10</v>
          </cell>
          <cell r="B234">
            <v>226010</v>
          </cell>
          <cell r="C234" t="str">
            <v>m3</v>
          </cell>
        </row>
        <row r="235">
          <cell r="A235" t="str">
            <v>Mosaico para pisos 30x30</v>
          </cell>
          <cell r="B235">
            <v>86882</v>
          </cell>
          <cell r="C235" t="str">
            <v>m2</v>
          </cell>
        </row>
        <row r="236">
          <cell r="A236" t="str">
            <v>Motobomba a gasolina de 2"</v>
          </cell>
          <cell r="B236">
            <v>108575</v>
          </cell>
          <cell r="C236" t="str">
            <v>dia</v>
          </cell>
        </row>
        <row r="237">
          <cell r="A237" t="str">
            <v>Motobomba a gasolina de 3"</v>
          </cell>
          <cell r="B237">
            <v>112588</v>
          </cell>
          <cell r="C237" t="str">
            <v>dia</v>
          </cell>
        </row>
        <row r="238">
          <cell r="A238" t="str">
            <v>Motobomba para prueba hidrostática</v>
          </cell>
          <cell r="B238">
            <v>62676</v>
          </cell>
          <cell r="C238" t="str">
            <v>dia</v>
          </cell>
        </row>
        <row r="239">
          <cell r="A239" t="str">
            <v>Motobomba sumergible de 2"</v>
          </cell>
          <cell r="B239">
            <v>59097</v>
          </cell>
          <cell r="C239" t="str">
            <v>dia</v>
          </cell>
        </row>
        <row r="240">
          <cell r="A240" t="str">
            <v>Motobomba sumergible de 3"</v>
          </cell>
          <cell r="B240">
            <v>51934</v>
          </cell>
          <cell r="C240" t="str">
            <v>dia</v>
          </cell>
        </row>
        <row r="241">
          <cell r="A241" t="str">
            <v>Motoniveladora CAT 120G</v>
          </cell>
          <cell r="B241">
            <v>239669</v>
          </cell>
          <cell r="C241" t="str">
            <v>h</v>
          </cell>
        </row>
        <row r="242">
          <cell r="A242" t="str">
            <v>Oficial Acabados</v>
          </cell>
          <cell r="B242">
            <v>28151</v>
          </cell>
          <cell r="C242" t="str">
            <v>h</v>
          </cell>
        </row>
        <row r="243">
          <cell r="A243" t="str">
            <v>Oficial Albañileria</v>
          </cell>
          <cell r="B243">
            <v>24479.375</v>
          </cell>
          <cell r="C243" t="str">
            <v>h</v>
          </cell>
        </row>
        <row r="244">
          <cell r="A244" t="str">
            <v xml:space="preserve">Oficial elect, sanit, carpint </v>
          </cell>
          <cell r="B244">
            <v>26927</v>
          </cell>
          <cell r="C244" t="str">
            <v>h</v>
          </cell>
        </row>
        <row r="245">
          <cell r="A245" t="str">
            <v>Operador de equipos especiales</v>
          </cell>
          <cell r="B245">
            <v>34565.375</v>
          </cell>
          <cell r="C245" t="str">
            <v>h</v>
          </cell>
        </row>
        <row r="246">
          <cell r="A246" t="str">
            <v>Pallets para Minicargador Bobcat</v>
          </cell>
          <cell r="B246">
            <v>94415</v>
          </cell>
          <cell r="C246" t="str">
            <v>dia</v>
          </cell>
        </row>
        <row r="247">
          <cell r="A247" t="str">
            <v>Pavimentadora AP-200</v>
          </cell>
          <cell r="B247">
            <v>74613</v>
          </cell>
          <cell r="C247" t="str">
            <v>h</v>
          </cell>
        </row>
        <row r="248">
          <cell r="A248" t="str">
            <v>Pega enchape Sika x 50kg</v>
          </cell>
          <cell r="B248">
            <v>2948</v>
          </cell>
          <cell r="C248" t="str">
            <v>kg</v>
          </cell>
        </row>
        <row r="249">
          <cell r="A249" t="str">
            <v>Perfil HEA 180 con elementos de anclaje, L&lt;2 m</v>
          </cell>
          <cell r="B249">
            <v>2158</v>
          </cell>
          <cell r="C249" t="str">
            <v>dia</v>
          </cell>
        </row>
        <row r="250">
          <cell r="A250" t="str">
            <v>Perfil HEA 180 x 6 m</v>
          </cell>
          <cell r="B250">
            <v>1666</v>
          </cell>
          <cell r="C250" t="str">
            <v>dia</v>
          </cell>
        </row>
        <row r="251">
          <cell r="A251" t="str">
            <v>Perfil HEA 180 x 8 m</v>
          </cell>
          <cell r="B251">
            <v>2551</v>
          </cell>
          <cell r="C251" t="str">
            <v>dia</v>
          </cell>
        </row>
        <row r="252">
          <cell r="A252" t="str">
            <v>Perfil HEA 240 con elementos de anclaje, L&lt;2 m</v>
          </cell>
          <cell r="B252">
            <v>3034</v>
          </cell>
          <cell r="C252" t="str">
            <v>dia</v>
          </cell>
        </row>
        <row r="253">
          <cell r="A253" t="str">
            <v>Perfil HEA 240 x 10 m</v>
          </cell>
          <cell r="B253">
            <v>3136</v>
          </cell>
          <cell r="C253" t="str">
            <v>dia</v>
          </cell>
        </row>
        <row r="254">
          <cell r="A254" t="str">
            <v>Perfilería de acero</v>
          </cell>
          <cell r="B254">
            <v>17288</v>
          </cell>
          <cell r="C254" t="str">
            <v>kg</v>
          </cell>
        </row>
        <row r="255">
          <cell r="A255" t="str">
            <v>Perno en acero de 2"</v>
          </cell>
          <cell r="B255">
            <v>10750</v>
          </cell>
          <cell r="C255" t="str">
            <v>un</v>
          </cell>
        </row>
        <row r="256">
          <cell r="A256" t="str">
            <v>Pernos en acero inoxidable tipo ancla de cuña</v>
          </cell>
          <cell r="B256">
            <v>5378</v>
          </cell>
          <cell r="C256" t="str">
            <v>un/m</v>
          </cell>
        </row>
        <row r="257">
          <cell r="A257" t="str">
            <v>Perno 3/4 x 3"</v>
          </cell>
          <cell r="B257">
            <v>6852</v>
          </cell>
          <cell r="C257" t="str">
            <v>un</v>
          </cell>
        </row>
        <row r="258">
          <cell r="A258" t="str">
            <v>Perno 5/8 x 2 1/2"</v>
          </cell>
          <cell r="B258">
            <v>4897</v>
          </cell>
          <cell r="C258" t="str">
            <v>un</v>
          </cell>
        </row>
        <row r="259">
          <cell r="A259" t="str">
            <v>Perno 6 1/2" x 1/2"</v>
          </cell>
          <cell r="B259">
            <v>3899</v>
          </cell>
          <cell r="C259" t="str">
            <v>un</v>
          </cell>
        </row>
        <row r="260">
          <cell r="A260" t="str">
            <v>Piedra china No. 3</v>
          </cell>
          <cell r="B260">
            <v>392</v>
          </cell>
          <cell r="C260" t="str">
            <v>kg</v>
          </cell>
        </row>
        <row r="261">
          <cell r="A261" t="str">
            <v>Piedra ciclópea</v>
          </cell>
          <cell r="B261">
            <v>107610</v>
          </cell>
          <cell r="C261" t="str">
            <v>m3</v>
          </cell>
        </row>
        <row r="262">
          <cell r="A262" t="str">
            <v>Pintura anticorrosivo y acabado esmalte</v>
          </cell>
          <cell r="B262">
            <v>91756</v>
          </cell>
          <cell r="C262" t="str">
            <v>gal</v>
          </cell>
        </row>
        <row r="263">
          <cell r="A263" t="str">
            <v>Pintura en imprimante epoxico + barrera epoxica + esmalte uretano.</v>
          </cell>
          <cell r="B263">
            <v>79684</v>
          </cell>
          <cell r="C263" t="str">
            <v>m2</v>
          </cell>
        </row>
        <row r="264">
          <cell r="A264" t="str">
            <v>Pintura tipo trafico</v>
          </cell>
          <cell r="B264">
            <v>125021</v>
          </cell>
          <cell r="C264" t="str">
            <v>gal</v>
          </cell>
        </row>
        <row r="265">
          <cell r="A265" t="str">
            <v>Pintura Epoxica</v>
          </cell>
          <cell r="B265">
            <v>357947</v>
          </cell>
          <cell r="C265" t="str">
            <v>gal</v>
          </cell>
        </row>
        <row r="266">
          <cell r="A266" t="str">
            <v>Pintura epoxica (Coaltar Epoxico)</v>
          </cell>
          <cell r="B266">
            <v>158872</v>
          </cell>
          <cell r="C266" t="str">
            <v>gal</v>
          </cell>
        </row>
        <row r="267">
          <cell r="A267" t="str">
            <v>Pintura epoxipoliamida</v>
          </cell>
          <cell r="B267">
            <v>160981</v>
          </cell>
          <cell r="C267" t="str">
            <v>gal</v>
          </cell>
        </row>
        <row r="268">
          <cell r="A268" t="str">
            <v>Pintura esmalte sintetico</v>
          </cell>
          <cell r="B268">
            <v>125975</v>
          </cell>
          <cell r="C268" t="str">
            <v>gal</v>
          </cell>
        </row>
        <row r="269">
          <cell r="A269" t="str">
            <v>Piso en cerámica 20x20</v>
          </cell>
          <cell r="B269">
            <v>23463</v>
          </cell>
          <cell r="C269" t="str">
            <v>m2</v>
          </cell>
        </row>
        <row r="270">
          <cell r="A270" t="str">
            <v>Piso en cerámica 30x30</v>
          </cell>
          <cell r="B270">
            <v>28476</v>
          </cell>
          <cell r="C270" t="str">
            <v>m2</v>
          </cell>
        </row>
        <row r="271">
          <cell r="A271" t="str">
            <v>Pistola AnchorFix-4</v>
          </cell>
          <cell r="B271">
            <v>259643</v>
          </cell>
          <cell r="C271" t="str">
            <v>un</v>
          </cell>
        </row>
        <row r="272">
          <cell r="A272" t="str">
            <v>Pistola Aplicadora</v>
          </cell>
          <cell r="B272">
            <v>99823</v>
          </cell>
          <cell r="C272" t="str">
            <v>un</v>
          </cell>
        </row>
        <row r="273">
          <cell r="A273" t="str">
            <v>Pistolero de Compresor</v>
          </cell>
          <cell r="B273">
            <v>159981</v>
          </cell>
          <cell r="C273" t="str">
            <v>dia</v>
          </cell>
        </row>
        <row r="274">
          <cell r="A274" t="str">
            <v>Pistola para aplciación de pintura</v>
          </cell>
          <cell r="B274">
            <v>67869</v>
          </cell>
          <cell r="C274" t="str">
            <v>un</v>
          </cell>
        </row>
        <row r="275">
          <cell r="A275" t="str">
            <v>Placa Plana 1,2 x 1,2 x 4 m</v>
          </cell>
          <cell r="B275">
            <v>140002</v>
          </cell>
          <cell r="C275" t="str">
            <v>un</v>
          </cell>
        </row>
        <row r="276">
          <cell r="A276" t="str">
            <v>Plantilla en concreto 2000 psi e=0.07m</v>
          </cell>
          <cell r="B276">
            <v>44407</v>
          </cell>
          <cell r="C276" t="str">
            <v>m2</v>
          </cell>
        </row>
        <row r="277">
          <cell r="A277" t="str">
            <v>Plastocrete DM (x20kg)</v>
          </cell>
          <cell r="B277">
            <v>12529</v>
          </cell>
          <cell r="C277" t="str">
            <v>kg</v>
          </cell>
        </row>
        <row r="278">
          <cell r="A278" t="str">
            <v>Platina de 3/16 x 2"</v>
          </cell>
          <cell r="B278">
            <v>8222</v>
          </cell>
          <cell r="C278" t="str">
            <v>m</v>
          </cell>
        </row>
        <row r="279">
          <cell r="A279" t="str">
            <v>Platina de 4mm x 12mm</v>
          </cell>
          <cell r="B279">
            <v>1765</v>
          </cell>
          <cell r="C279" t="str">
            <v>m</v>
          </cell>
        </row>
        <row r="280">
          <cell r="A280" t="str">
            <v>Platina en acero de 2" x 3/16"</v>
          </cell>
          <cell r="B280">
            <v>9076</v>
          </cell>
          <cell r="C280" t="str">
            <v>m</v>
          </cell>
        </row>
        <row r="281">
          <cell r="A281" t="str">
            <v xml:space="preserve">Platina en acero de 0,15m x 0,20m </v>
          </cell>
          <cell r="B281">
            <v>11429</v>
          </cell>
          <cell r="C281" t="str">
            <v>un/m</v>
          </cell>
        </row>
        <row r="282">
          <cell r="A282" t="str">
            <v>Polvillo</v>
          </cell>
          <cell r="B282">
            <v>50873</v>
          </cell>
          <cell r="C282" t="str">
            <v>m3</v>
          </cell>
        </row>
        <row r="283">
          <cell r="A283" t="str">
            <v>Polvo mineral</v>
          </cell>
          <cell r="B283">
            <v>3918</v>
          </cell>
          <cell r="C283" t="str">
            <v>kg</v>
          </cell>
        </row>
        <row r="284">
          <cell r="A284" t="str">
            <v>Portaflanche 63m  PEAD</v>
          </cell>
          <cell r="B284">
            <v>30122</v>
          </cell>
          <cell r="C284" t="str">
            <v>un</v>
          </cell>
        </row>
        <row r="285">
          <cell r="A285" t="str">
            <v>Pulidora Electrica de 4"</v>
          </cell>
          <cell r="B285">
            <v>23479</v>
          </cell>
          <cell r="C285" t="str">
            <v>dia</v>
          </cell>
        </row>
        <row r="286">
          <cell r="A286" t="str">
            <v>Pulidora Electrica de 9"</v>
          </cell>
          <cell r="B286">
            <v>43431</v>
          </cell>
          <cell r="C286" t="str">
            <v>dia</v>
          </cell>
        </row>
        <row r="287">
          <cell r="A287" t="str">
            <v xml:space="preserve">Puntilla de acero de 1 1/4 </v>
          </cell>
          <cell r="B287">
            <v>2870</v>
          </cell>
          <cell r="C287" t="str">
            <v>lb</v>
          </cell>
        </row>
        <row r="288">
          <cell r="A288" t="str">
            <v>Puntillas con cabeza de 1" - 2 1/2"</v>
          </cell>
          <cell r="B288">
            <v>3944</v>
          </cell>
          <cell r="C288" t="str">
            <v>lb</v>
          </cell>
        </row>
        <row r="289">
          <cell r="A289" t="str">
            <v>Puntillas de 4"</v>
          </cell>
          <cell r="B289">
            <v>6451</v>
          </cell>
          <cell r="C289" t="str">
            <v>lb</v>
          </cell>
        </row>
        <row r="290">
          <cell r="A290" t="str">
            <v>Punto de agua potable de 1/2"</v>
          </cell>
          <cell r="B290">
            <v>43853</v>
          </cell>
          <cell r="C290" t="str">
            <v>un</v>
          </cell>
        </row>
        <row r="291">
          <cell r="A291" t="str">
            <v>Punto eléctrico económico</v>
          </cell>
          <cell r="B291">
            <v>111770</v>
          </cell>
          <cell r="C291" t="str">
            <v>un</v>
          </cell>
        </row>
        <row r="292">
          <cell r="A292" t="str">
            <v>Punto sanitario 2"</v>
          </cell>
          <cell r="B292">
            <v>113858</v>
          </cell>
          <cell r="C292" t="str">
            <v>un</v>
          </cell>
        </row>
        <row r="293">
          <cell r="A293" t="str">
            <v>Punto sanitario 4"</v>
          </cell>
          <cell r="B293">
            <v>136704</v>
          </cell>
          <cell r="C293" t="str">
            <v>un</v>
          </cell>
        </row>
        <row r="294">
          <cell r="A294" t="str">
            <v>Reconstrucción de anden</v>
          </cell>
          <cell r="B294">
            <v>68435</v>
          </cell>
          <cell r="C294" t="str">
            <v>m2</v>
          </cell>
        </row>
        <row r="295">
          <cell r="A295" t="str">
            <v>Reconstrucción de bordillo</v>
          </cell>
          <cell r="B295">
            <v>26340</v>
          </cell>
          <cell r="C295" t="str">
            <v>m</v>
          </cell>
        </row>
        <row r="296">
          <cell r="A296" t="str">
            <v>Reconstrucción de pavimento</v>
          </cell>
          <cell r="B296">
            <v>130907</v>
          </cell>
          <cell r="C296" t="str">
            <v>m2</v>
          </cell>
        </row>
        <row r="297">
          <cell r="A297" t="str">
            <v>Regla Vibratoria</v>
          </cell>
          <cell r="B297">
            <v>155074</v>
          </cell>
          <cell r="C297" t="str">
            <v>dia</v>
          </cell>
        </row>
        <row r="298">
          <cell r="A298" t="str">
            <v>Relleno con arena compactada</v>
          </cell>
          <cell r="B298">
            <v>95948</v>
          </cell>
          <cell r="C298" t="str">
            <v>m3</v>
          </cell>
        </row>
        <row r="299">
          <cell r="A299" t="str">
            <v>Relleno con material de sitio compactado</v>
          </cell>
          <cell r="B299">
            <v>28384</v>
          </cell>
          <cell r="C299" t="str">
            <v>m3</v>
          </cell>
        </row>
        <row r="300">
          <cell r="A300" t="str">
            <v>Remache Pop</v>
          </cell>
          <cell r="B300">
            <v>147</v>
          </cell>
          <cell r="C300" t="str">
            <v>un</v>
          </cell>
        </row>
        <row r="301">
          <cell r="A301" t="str">
            <v>Retroexcavadora CAT 320D</v>
          </cell>
          <cell r="B301">
            <v>368794</v>
          </cell>
          <cell r="C301" t="str">
            <v>h</v>
          </cell>
        </row>
        <row r="302">
          <cell r="A302" t="str">
            <v>Retroexcavadora CAT 420</v>
          </cell>
          <cell r="B302">
            <v>241524</v>
          </cell>
          <cell r="C302" t="str">
            <v>h</v>
          </cell>
        </row>
        <row r="303">
          <cell r="A303" t="str">
            <v>Riel de anden</v>
          </cell>
          <cell r="B303">
            <v>2477</v>
          </cell>
          <cell r="C303" t="str">
            <v>dia</v>
          </cell>
        </row>
        <row r="304">
          <cell r="A304" t="str">
            <v xml:space="preserve">Riel de pavimento </v>
          </cell>
          <cell r="B304">
            <v>4645</v>
          </cell>
          <cell r="C304" t="str">
            <v>dia</v>
          </cell>
        </row>
        <row r="305">
          <cell r="A305" t="str">
            <v>Saltarín con operador</v>
          </cell>
          <cell r="B305">
            <v>28161</v>
          </cell>
          <cell r="C305" t="str">
            <v>h</v>
          </cell>
        </row>
        <row r="306">
          <cell r="A306" t="str">
            <v>Sello impermeable</v>
          </cell>
          <cell r="B306">
            <v>22019</v>
          </cell>
          <cell r="C306" t="str">
            <v>m</v>
          </cell>
        </row>
        <row r="307">
          <cell r="A307" t="str">
            <v>Servicio de Bombeo</v>
          </cell>
          <cell r="B307">
            <v>88075</v>
          </cell>
          <cell r="C307" t="str">
            <v>m3</v>
          </cell>
        </row>
        <row r="308">
          <cell r="A308" t="str">
            <v>Sika 1 (x20kg)</v>
          </cell>
          <cell r="B308">
            <v>11134</v>
          </cell>
          <cell r="C308" t="str">
            <v>kg</v>
          </cell>
        </row>
        <row r="309">
          <cell r="A309" t="str">
            <v>Sika 1, para mortero</v>
          </cell>
          <cell r="B309">
            <v>14880</v>
          </cell>
          <cell r="C309" t="str">
            <v>kg</v>
          </cell>
        </row>
        <row r="310">
          <cell r="A310" t="str">
            <v>Sika AnchorFix-4 (600 cc)</v>
          </cell>
          <cell r="B310">
            <v>88990</v>
          </cell>
          <cell r="C310" t="str">
            <v>un</v>
          </cell>
        </row>
        <row r="311">
          <cell r="A311" t="str">
            <v>Sika Estuka</v>
          </cell>
          <cell r="B311">
            <v>1723</v>
          </cell>
          <cell r="C311" t="str">
            <v>kg</v>
          </cell>
        </row>
        <row r="312">
          <cell r="A312" t="str">
            <v>Sika Mortero 101</v>
          </cell>
          <cell r="B312">
            <v>5661</v>
          </cell>
          <cell r="C312" t="str">
            <v>kg</v>
          </cell>
        </row>
        <row r="313">
          <cell r="A313" t="str">
            <v>Sika Vinilo tipo 1</v>
          </cell>
          <cell r="B313">
            <v>75363</v>
          </cell>
          <cell r="C313" t="str">
            <v>gal</v>
          </cell>
        </row>
        <row r="314">
          <cell r="A314" t="str">
            <v>Sikadur 32 primer</v>
          </cell>
          <cell r="B314">
            <v>108055</v>
          </cell>
          <cell r="C314" t="str">
            <v>kg</v>
          </cell>
        </row>
        <row r="315">
          <cell r="A315" t="str">
            <v>SikaFilm</v>
          </cell>
          <cell r="B315">
            <v>31779</v>
          </cell>
          <cell r="C315" t="str">
            <v>gal</v>
          </cell>
        </row>
        <row r="316">
          <cell r="A316" t="str">
            <v>SikaFlex-1CSL</v>
          </cell>
          <cell r="B316">
            <v>44497</v>
          </cell>
          <cell r="C316" t="str">
            <v>un</v>
          </cell>
        </row>
        <row r="317">
          <cell r="A317" t="str">
            <v>Sikafloor 3 Quartz Top - Neutro</v>
          </cell>
          <cell r="B317">
            <v>1616</v>
          </cell>
          <cell r="C317" t="str">
            <v>kg</v>
          </cell>
        </row>
        <row r="318">
          <cell r="A318" t="str">
            <v>SikaGrout 200</v>
          </cell>
          <cell r="B318">
            <v>4730</v>
          </cell>
          <cell r="C318" t="str">
            <v>kg</v>
          </cell>
        </row>
        <row r="319">
          <cell r="A319" t="str">
            <v>Sikaguard 63N - Gris</v>
          </cell>
          <cell r="B319">
            <v>173733</v>
          </cell>
          <cell r="C319" t="str">
            <v>kg</v>
          </cell>
        </row>
        <row r="320">
          <cell r="A320" t="str">
            <v>SikaRod de 3/8</v>
          </cell>
          <cell r="B320">
            <v>998</v>
          </cell>
          <cell r="C320" t="str">
            <v>m</v>
          </cell>
        </row>
        <row r="321">
          <cell r="A321" t="str">
            <v>SikaRod de 5/8</v>
          </cell>
          <cell r="B321">
            <v>2125</v>
          </cell>
          <cell r="C321" t="str">
            <v>m</v>
          </cell>
        </row>
        <row r="322">
          <cell r="A322" t="str">
            <v>SikaRod de 7/8</v>
          </cell>
          <cell r="B322">
            <v>4159</v>
          </cell>
          <cell r="C322" t="str">
            <v>m</v>
          </cell>
        </row>
        <row r="323">
          <cell r="A323" t="str">
            <v>Soldadura para PVC</v>
          </cell>
          <cell r="B323">
            <v>321597</v>
          </cell>
          <cell r="C323" t="str">
            <v>gal</v>
          </cell>
        </row>
        <row r="324">
          <cell r="A324" t="str">
            <v>Soporte bajante</v>
          </cell>
          <cell r="B324">
            <v>3608</v>
          </cell>
          <cell r="C324" t="str">
            <v>un</v>
          </cell>
        </row>
        <row r="325">
          <cell r="A325" t="str">
            <v xml:space="preserve">Soporte metalico para canal </v>
          </cell>
          <cell r="B325">
            <v>12941</v>
          </cell>
          <cell r="C325" t="str">
            <v>un</v>
          </cell>
        </row>
        <row r="326">
          <cell r="A326" t="str">
            <v>Soporte para cinta demarcadora</v>
          </cell>
          <cell r="B326">
            <v>93718</v>
          </cell>
          <cell r="C326" t="str">
            <v>un</v>
          </cell>
        </row>
        <row r="327">
          <cell r="A327" t="str">
            <v>Subbase granular</v>
          </cell>
          <cell r="B327">
            <v>121992</v>
          </cell>
          <cell r="C327" t="str">
            <v>m3</v>
          </cell>
        </row>
        <row r="328">
          <cell r="A328" t="str">
            <v>Suelo-cemento 1:15</v>
          </cell>
          <cell r="B328">
            <v>210573</v>
          </cell>
          <cell r="C328" t="str">
            <v>m3</v>
          </cell>
        </row>
        <row r="329">
          <cell r="A329" t="str">
            <v>Tabla de madera de 1"x12"x10"</v>
          </cell>
          <cell r="B329">
            <v>49961</v>
          </cell>
          <cell r="C329" t="str">
            <v>un</v>
          </cell>
        </row>
        <row r="330">
          <cell r="A330" t="str">
            <v>Tabla de madera de 11/2"x10"x10"</v>
          </cell>
          <cell r="B330">
            <v>61144</v>
          </cell>
          <cell r="C330" t="str">
            <v>un</v>
          </cell>
        </row>
        <row r="331">
          <cell r="A331" t="str">
            <v>Tabla de madera de 2"x12"x10"</v>
          </cell>
          <cell r="B331">
            <v>97827</v>
          </cell>
          <cell r="C331" t="str">
            <v>un</v>
          </cell>
        </row>
        <row r="332">
          <cell r="A332" t="str">
            <v>Tabla de madera de 3"x12"x10"</v>
          </cell>
          <cell r="B332">
            <v>146738</v>
          </cell>
          <cell r="C332" t="str">
            <v>un</v>
          </cell>
        </row>
        <row r="333">
          <cell r="A333" t="str">
            <v>Tablero metalico de 2,4 x 0,20</v>
          </cell>
          <cell r="B333">
            <v>1363</v>
          </cell>
          <cell r="C333" t="str">
            <v>dia</v>
          </cell>
        </row>
        <row r="334">
          <cell r="A334" t="str">
            <v>Tablon vitrificado 30x30 o 33x33</v>
          </cell>
          <cell r="B334">
            <v>32288</v>
          </cell>
          <cell r="C334" t="str">
            <v>m2</v>
          </cell>
        </row>
        <row r="335">
          <cell r="A335" t="str">
            <v>Taco de madera de cativo 0,10x0,20x0,20</v>
          </cell>
          <cell r="B335">
            <v>8567</v>
          </cell>
          <cell r="C335" t="str">
            <v>un</v>
          </cell>
        </row>
        <row r="336">
          <cell r="A336" t="str">
            <v>Taladro rotomartillo hasta 11/2"</v>
          </cell>
          <cell r="B336">
            <v>231076</v>
          </cell>
          <cell r="C336" t="str">
            <v>dia</v>
          </cell>
        </row>
        <row r="337">
          <cell r="A337" t="str">
            <v>Tapa en Ferro-concreto (trafico liviano)</v>
          </cell>
          <cell r="B337">
            <v>394655</v>
          </cell>
          <cell r="C337" t="str">
            <v>un</v>
          </cell>
        </row>
        <row r="338">
          <cell r="A338" t="str">
            <v>Tapa en Ferro-concreto (trafico pesado)</v>
          </cell>
          <cell r="B338">
            <v>446582</v>
          </cell>
          <cell r="C338" t="str">
            <v>un</v>
          </cell>
        </row>
        <row r="339">
          <cell r="A339" t="str">
            <v>Tapa en hierro ductil (trafico liviano)</v>
          </cell>
          <cell r="B339">
            <v>668831</v>
          </cell>
          <cell r="C339" t="str">
            <v>un</v>
          </cell>
        </row>
        <row r="340">
          <cell r="A340" t="str">
            <v>Tapa en hierro ductil (trafico pesado)</v>
          </cell>
          <cell r="B340">
            <v>737378</v>
          </cell>
          <cell r="C340" t="str">
            <v>un</v>
          </cell>
        </row>
        <row r="341">
          <cell r="A341" t="str">
            <v>Tapa HF d&lt;8"</v>
          </cell>
          <cell r="B341">
            <v>59804</v>
          </cell>
          <cell r="C341" t="str">
            <v>un</v>
          </cell>
        </row>
        <row r="342">
          <cell r="A342" t="str">
            <v>Tapa Hiero Ductil 24"</v>
          </cell>
          <cell r="B342">
            <v>1090074</v>
          </cell>
          <cell r="C342" t="str">
            <v>un</v>
          </cell>
        </row>
        <row r="343">
          <cell r="A343" t="str">
            <v>Tapa Hiero Ductil Ø6" para válvula</v>
          </cell>
          <cell r="B343">
            <v>95553</v>
          </cell>
          <cell r="C343" t="str">
            <v>un</v>
          </cell>
        </row>
        <row r="344">
          <cell r="A344" t="str">
            <v>Tapon inflable con control de presión</v>
          </cell>
          <cell r="B344">
            <v>97827</v>
          </cell>
          <cell r="C344" t="str">
            <v>dia</v>
          </cell>
        </row>
        <row r="345">
          <cell r="A345" t="str">
            <v>Tapón mecánico 10"</v>
          </cell>
          <cell r="B345">
            <v>28034</v>
          </cell>
          <cell r="C345" t="str">
            <v>dia</v>
          </cell>
        </row>
        <row r="346">
          <cell r="A346" t="str">
            <v>Tapón mecánico 12"</v>
          </cell>
          <cell r="B346">
            <v>29592</v>
          </cell>
          <cell r="C346" t="str">
            <v>dia</v>
          </cell>
        </row>
        <row r="347">
          <cell r="A347" t="str">
            <v>Tapón mecánico 14"</v>
          </cell>
          <cell r="B347">
            <v>31699</v>
          </cell>
          <cell r="C347" t="str">
            <v>dia</v>
          </cell>
        </row>
        <row r="348">
          <cell r="A348" t="str">
            <v>Tapón mecánico 16"</v>
          </cell>
          <cell r="B348">
            <v>36197</v>
          </cell>
          <cell r="C348" t="str">
            <v>dia</v>
          </cell>
        </row>
        <row r="349">
          <cell r="A349" t="str">
            <v>Tapón mecánico 18"</v>
          </cell>
          <cell r="B349">
            <v>39133</v>
          </cell>
          <cell r="C349" t="str">
            <v>dia</v>
          </cell>
        </row>
        <row r="350">
          <cell r="A350" t="str">
            <v>Tapón mecánico 20"</v>
          </cell>
          <cell r="B350">
            <v>45005</v>
          </cell>
          <cell r="C350" t="str">
            <v>dia</v>
          </cell>
        </row>
        <row r="351">
          <cell r="A351" t="str">
            <v>Tapón mecánico 24"</v>
          </cell>
          <cell r="B351">
            <v>48919</v>
          </cell>
          <cell r="C351" t="str">
            <v>dia</v>
          </cell>
        </row>
        <row r="352">
          <cell r="A352" t="str">
            <v>Tapón mecánico 27"</v>
          </cell>
          <cell r="B352">
            <v>52829</v>
          </cell>
          <cell r="C352" t="str">
            <v>dia</v>
          </cell>
        </row>
        <row r="353">
          <cell r="A353" t="str">
            <v>Tapón mecánico 6"</v>
          </cell>
          <cell r="B353">
            <v>24922</v>
          </cell>
          <cell r="C353" t="str">
            <v>dia</v>
          </cell>
        </row>
        <row r="354">
          <cell r="A354" t="str">
            <v>Tapón mecánico 8"</v>
          </cell>
          <cell r="B354">
            <v>26478</v>
          </cell>
          <cell r="C354" t="str">
            <v>dia</v>
          </cell>
        </row>
        <row r="355">
          <cell r="A355" t="str">
            <v>Tee de 160mm PVC</v>
          </cell>
          <cell r="B355">
            <v>72785</v>
          </cell>
          <cell r="C355" t="str">
            <v>un</v>
          </cell>
        </row>
        <row r="356">
          <cell r="A356" t="str">
            <v>Tee de 200mm PVC</v>
          </cell>
          <cell r="B356">
            <v>179804</v>
          </cell>
          <cell r="C356" t="str">
            <v>un</v>
          </cell>
        </row>
        <row r="357">
          <cell r="A357" t="str">
            <v>Tee de 250mm PVC</v>
          </cell>
          <cell r="B357">
            <v>343843</v>
          </cell>
          <cell r="C357" t="str">
            <v>un</v>
          </cell>
        </row>
        <row r="358">
          <cell r="A358" t="str">
            <v>Tee de 315mm PVC</v>
          </cell>
          <cell r="B358">
            <v>526651</v>
          </cell>
          <cell r="C358" t="str">
            <v>un</v>
          </cell>
        </row>
        <row r="359">
          <cell r="A359" t="str">
            <v>Tee de 355mm PVC</v>
          </cell>
          <cell r="B359">
            <v>1289105</v>
          </cell>
          <cell r="C359" t="str">
            <v>un</v>
          </cell>
        </row>
        <row r="360">
          <cell r="A360" t="str">
            <v>Tee de aluminio de 6 m</v>
          </cell>
          <cell r="B360">
            <v>2870</v>
          </cell>
          <cell r="C360" t="str">
            <v>un</v>
          </cell>
        </row>
        <row r="361">
          <cell r="A361" t="str">
            <v>Teja eternit N.6</v>
          </cell>
          <cell r="B361">
            <v>21807</v>
          </cell>
          <cell r="C361" t="str">
            <v>m2</v>
          </cell>
        </row>
        <row r="362">
          <cell r="A362" t="str">
            <v>Topo para perforaciones horizontales  &gt;= 10"</v>
          </cell>
          <cell r="B362">
            <v>489120</v>
          </cell>
          <cell r="C362" t="str">
            <v>h</v>
          </cell>
        </row>
        <row r="363">
          <cell r="A363" t="str">
            <v>Topo para perforaciones horizontales =&lt; 8"</v>
          </cell>
          <cell r="B363">
            <v>195649</v>
          </cell>
          <cell r="C363" t="str">
            <v>h</v>
          </cell>
        </row>
        <row r="364">
          <cell r="A364" t="str">
            <v>Tornillo 3/4"</v>
          </cell>
          <cell r="B364">
            <v>8231</v>
          </cell>
          <cell r="C364" t="str">
            <v>un</v>
          </cell>
        </row>
        <row r="365">
          <cell r="A365" t="str">
            <v>Tornillo 5/8 x2"</v>
          </cell>
          <cell r="B365">
            <v>9868</v>
          </cell>
          <cell r="C365" t="str">
            <v>un</v>
          </cell>
        </row>
        <row r="366">
          <cell r="A366" t="str">
            <v>Tornillo inoxidable</v>
          </cell>
          <cell r="B366">
            <v>262</v>
          </cell>
          <cell r="C366" t="str">
            <v>un</v>
          </cell>
        </row>
        <row r="367">
          <cell r="A367" t="str">
            <v>Tornillos y tuercas</v>
          </cell>
          <cell r="B367">
            <v>16200</v>
          </cell>
          <cell r="C367" t="str">
            <v>kg</v>
          </cell>
        </row>
        <row r="368">
          <cell r="A368" t="str">
            <v>Tornillo para metal con accesorios</v>
          </cell>
          <cell r="B368">
            <v>6451</v>
          </cell>
          <cell r="C368" t="str">
            <v>un</v>
          </cell>
        </row>
        <row r="369">
          <cell r="A369" t="str">
            <v>Tranposrte de productos Titan</v>
          </cell>
          <cell r="B369">
            <v>129</v>
          </cell>
          <cell r="C369" t="str">
            <v>kg</v>
          </cell>
        </row>
        <row r="370">
          <cell r="A370" t="str">
            <v>Transporte de maquinaria</v>
          </cell>
          <cell r="B370">
            <v>1956461</v>
          </cell>
          <cell r="C370" t="str">
            <v>vje</v>
          </cell>
        </row>
        <row r="371">
          <cell r="A371" t="str">
            <v>Transporte de materiales</v>
          </cell>
          <cell r="B371">
            <v>1081</v>
          </cell>
          <cell r="C371" t="str">
            <v>m3/km</v>
          </cell>
        </row>
        <row r="372">
          <cell r="A372" t="str">
            <v>Transporte de materiales a obra</v>
          </cell>
          <cell r="B372">
            <v>1956461</v>
          </cell>
          <cell r="C372" t="str">
            <v>vje</v>
          </cell>
        </row>
        <row r="373">
          <cell r="A373" t="str">
            <v>Transporte material sobrante</v>
          </cell>
          <cell r="B373">
            <v>7742</v>
          </cell>
          <cell r="C373" t="str">
            <v>m3</v>
          </cell>
        </row>
        <row r="374">
          <cell r="A374" t="str">
            <v xml:space="preserve">Transporte y acarreo interno de materiales </v>
          </cell>
          <cell r="B374">
            <v>195649</v>
          </cell>
          <cell r="C374" t="str">
            <v>dia</v>
          </cell>
        </row>
        <row r="375">
          <cell r="A375" t="str">
            <v>Triturado</v>
          </cell>
          <cell r="B375">
            <v>102823</v>
          </cell>
          <cell r="C375" t="str">
            <v>m3</v>
          </cell>
        </row>
        <row r="376">
          <cell r="A376" t="str">
            <v>Tub. Conc. Sin ref 12" clase 2</v>
          </cell>
          <cell r="B376">
            <v>88898</v>
          </cell>
          <cell r="C376" t="str">
            <v>m</v>
          </cell>
        </row>
        <row r="377">
          <cell r="A377" t="str">
            <v xml:space="preserve">Tubería Conduit </v>
          </cell>
          <cell r="B377">
            <v>10496</v>
          </cell>
          <cell r="C377" t="str">
            <v>m</v>
          </cell>
        </row>
        <row r="378">
          <cell r="A378" t="str">
            <v>Tubería de 110 mm PVC</v>
          </cell>
          <cell r="B378">
            <v>21058</v>
          </cell>
          <cell r="C378" t="str">
            <v>m</v>
          </cell>
        </row>
        <row r="379">
          <cell r="A379" t="str">
            <v>Tubería de 160 mm PVC</v>
          </cell>
          <cell r="B379">
            <v>65080</v>
          </cell>
          <cell r="C379" t="str">
            <v>m</v>
          </cell>
        </row>
        <row r="380">
          <cell r="A380" t="str">
            <v>Tuberia de 200 mm PVC</v>
          </cell>
          <cell r="B380">
            <v>56165</v>
          </cell>
          <cell r="C380" t="str">
            <v>m</v>
          </cell>
        </row>
        <row r="381">
          <cell r="A381" t="str">
            <v>Tuberia de 250 mm PVC</v>
          </cell>
          <cell r="B381">
            <v>82033</v>
          </cell>
          <cell r="C381" t="str">
            <v>m</v>
          </cell>
        </row>
        <row r="382">
          <cell r="A382" t="str">
            <v>Tuberia de 315 mm PVC</v>
          </cell>
          <cell r="B382">
            <v>121284</v>
          </cell>
          <cell r="C382" t="str">
            <v>m</v>
          </cell>
        </row>
        <row r="383">
          <cell r="A383" t="str">
            <v>Tuberia de 350 mm PVC</v>
          </cell>
          <cell r="B383">
            <v>140159</v>
          </cell>
          <cell r="C383" t="str">
            <v>m</v>
          </cell>
        </row>
        <row r="384">
          <cell r="A384" t="str">
            <v>Tuberia de 400 mm PVC</v>
          </cell>
          <cell r="B384">
            <v>198389</v>
          </cell>
          <cell r="C384" t="str">
            <v>m</v>
          </cell>
        </row>
        <row r="385">
          <cell r="A385" t="str">
            <v>Tuberia de 450 mm PVC</v>
          </cell>
          <cell r="B385">
            <v>263237</v>
          </cell>
          <cell r="C385" t="str">
            <v>m</v>
          </cell>
        </row>
        <row r="386">
          <cell r="A386" t="str">
            <v>Tuberia de 500 mm PVC</v>
          </cell>
          <cell r="B386">
            <v>326746</v>
          </cell>
          <cell r="C386" t="str">
            <v>m</v>
          </cell>
        </row>
        <row r="387">
          <cell r="A387" t="str">
            <v>Tuberia de 600 mm PVC</v>
          </cell>
          <cell r="B387">
            <v>482669</v>
          </cell>
          <cell r="C387" t="str">
            <v>m</v>
          </cell>
        </row>
        <row r="388">
          <cell r="A388" t="str">
            <v>Tubería de acero de 2"</v>
          </cell>
          <cell r="B388">
            <v>45936</v>
          </cell>
          <cell r="C388" t="str">
            <v>m</v>
          </cell>
        </row>
        <row r="389">
          <cell r="A389" t="str">
            <v>Tuberia PEAD 200 mm</v>
          </cell>
          <cell r="B389">
            <v>152583</v>
          </cell>
          <cell r="C389" t="str">
            <v>m</v>
          </cell>
        </row>
        <row r="390">
          <cell r="A390" t="str">
            <v>Tuberia PEAD 63 mm</v>
          </cell>
          <cell r="B390">
            <v>19002</v>
          </cell>
          <cell r="C390" t="str">
            <v>m</v>
          </cell>
        </row>
        <row r="391">
          <cell r="A391" t="str">
            <v>Tuberia PEAD 90 mm</v>
          </cell>
          <cell r="B391">
            <v>37921</v>
          </cell>
          <cell r="C391" t="str">
            <v>m</v>
          </cell>
        </row>
        <row r="392">
          <cell r="A392" t="str">
            <v>Tuberia PVC 2" Ventilación</v>
          </cell>
          <cell r="B392">
            <v>11226</v>
          </cell>
          <cell r="C392" t="str">
            <v>m</v>
          </cell>
        </row>
        <row r="393">
          <cell r="A393" t="str">
            <v>Tuberia PVC-P 1" RDE 21</v>
          </cell>
          <cell r="B393">
            <v>6108</v>
          </cell>
          <cell r="C393" t="str">
            <v>m</v>
          </cell>
        </row>
        <row r="394">
          <cell r="A394" t="str">
            <v>Tuberia PVC-P 1 1/2" RDE 21</v>
          </cell>
          <cell r="B394">
            <v>14362</v>
          </cell>
          <cell r="C394" t="str">
            <v>m</v>
          </cell>
        </row>
        <row r="395">
          <cell r="A395" t="str">
            <v>Tuberia PVC-P 1/2" RDE 13.5</v>
          </cell>
          <cell r="B395">
            <v>3514</v>
          </cell>
          <cell r="C395" t="str">
            <v>m</v>
          </cell>
        </row>
        <row r="396">
          <cell r="A396" t="str">
            <v xml:space="preserve">Tuberia PVC-S 6" </v>
          </cell>
          <cell r="B396">
            <v>169788</v>
          </cell>
          <cell r="C396" t="str">
            <v>m</v>
          </cell>
        </row>
        <row r="397">
          <cell r="A397" t="str">
            <v>Tuberia SCH40 de 10"</v>
          </cell>
          <cell r="B397">
            <v>242558</v>
          </cell>
          <cell r="C397" t="str">
            <v>m</v>
          </cell>
        </row>
        <row r="398">
          <cell r="A398" t="str">
            <v>Tuberia SCH40 de 10" de 2da</v>
          </cell>
          <cell r="B398">
            <v>121279</v>
          </cell>
          <cell r="C398" t="str">
            <v>m</v>
          </cell>
        </row>
        <row r="399">
          <cell r="A399" t="str">
            <v>Tuberia SCH40 de 12"</v>
          </cell>
          <cell r="B399">
            <v>403308</v>
          </cell>
          <cell r="C399" t="str">
            <v>m</v>
          </cell>
        </row>
        <row r="400">
          <cell r="A400" t="str">
            <v>Tuberia SCH40 de 12" de 2da</v>
          </cell>
          <cell r="B400">
            <v>201655</v>
          </cell>
          <cell r="C400" t="str">
            <v>m</v>
          </cell>
        </row>
        <row r="401">
          <cell r="A401" t="str">
            <v>Tuberia SCH40 de 14"</v>
          </cell>
          <cell r="B401">
            <v>443120</v>
          </cell>
          <cell r="C401" t="str">
            <v>m</v>
          </cell>
        </row>
        <row r="402">
          <cell r="A402" t="str">
            <v>Tuberia SCH40 de 14" de 2da</v>
          </cell>
          <cell r="B402">
            <v>221564</v>
          </cell>
          <cell r="C402" t="str">
            <v>m</v>
          </cell>
        </row>
        <row r="403">
          <cell r="A403" t="str">
            <v>Tuberia SCH40 de 16"</v>
          </cell>
          <cell r="B403">
            <v>492969</v>
          </cell>
          <cell r="C403" t="str">
            <v>m</v>
          </cell>
        </row>
        <row r="404">
          <cell r="A404" t="str">
            <v>Tuberia SCH40 de 16" de 2da</v>
          </cell>
          <cell r="B404">
            <v>246488</v>
          </cell>
          <cell r="C404" t="str">
            <v>m</v>
          </cell>
        </row>
        <row r="405">
          <cell r="A405" t="str">
            <v>Tuberia SCH40 de 2 1/2"</v>
          </cell>
          <cell r="B405">
            <v>44262</v>
          </cell>
          <cell r="C405" t="str">
            <v>m</v>
          </cell>
        </row>
        <row r="406">
          <cell r="A406" t="str">
            <v>Tuberia SCH40 de 18"</v>
          </cell>
          <cell r="B406">
            <v>895754</v>
          </cell>
          <cell r="C406" t="str">
            <v>m</v>
          </cell>
        </row>
        <row r="407">
          <cell r="A407" t="str">
            <v>Tuberia SCH40 de 18" de 2da</v>
          </cell>
          <cell r="B407">
            <v>447881</v>
          </cell>
          <cell r="C407" t="str">
            <v>m</v>
          </cell>
        </row>
        <row r="408">
          <cell r="A408" t="str">
            <v>Tuberia SCH40 de 20"</v>
          </cell>
          <cell r="B408">
            <v>938079</v>
          </cell>
          <cell r="C408" t="str">
            <v>m</v>
          </cell>
        </row>
        <row r="409">
          <cell r="A409" t="str">
            <v>Tuberia SCH40 de 20" de 2da</v>
          </cell>
          <cell r="B409">
            <v>469039</v>
          </cell>
          <cell r="C409" t="str">
            <v>m</v>
          </cell>
        </row>
        <row r="410">
          <cell r="A410" t="str">
            <v>Tuberia SCH40 de 24"</v>
          </cell>
          <cell r="B410">
            <v>1168376</v>
          </cell>
          <cell r="C410" t="str">
            <v>m</v>
          </cell>
        </row>
        <row r="411">
          <cell r="A411" t="str">
            <v>Tuberia SCH40 de 24" de 2da</v>
          </cell>
          <cell r="B411">
            <v>584191</v>
          </cell>
          <cell r="C411" t="str">
            <v>m</v>
          </cell>
        </row>
        <row r="412">
          <cell r="A412" t="str">
            <v>Tuberia SCH40 de 4"</v>
          </cell>
          <cell r="B412">
            <v>72702</v>
          </cell>
          <cell r="C412" t="str">
            <v>m</v>
          </cell>
        </row>
        <row r="413">
          <cell r="A413" t="str">
            <v>Tuberia SCH40 de 4" de 2da</v>
          </cell>
          <cell r="B413">
            <v>36354</v>
          </cell>
          <cell r="C413" t="str">
            <v>m</v>
          </cell>
        </row>
        <row r="414">
          <cell r="A414" t="str">
            <v>Tuberia SCH40 de 6"</v>
          </cell>
          <cell r="B414">
            <v>118452</v>
          </cell>
          <cell r="C414" t="str">
            <v>m</v>
          </cell>
        </row>
        <row r="415">
          <cell r="A415" t="str">
            <v>Tuberia SCH40 de 6" de 2da</v>
          </cell>
          <cell r="B415">
            <v>59230</v>
          </cell>
          <cell r="C415" t="str">
            <v>m</v>
          </cell>
        </row>
        <row r="416">
          <cell r="A416" t="str">
            <v>Tuberia SCH40 de 8"</v>
          </cell>
          <cell r="B416">
            <v>186585</v>
          </cell>
          <cell r="C416" t="str">
            <v>m</v>
          </cell>
        </row>
        <row r="417">
          <cell r="A417" t="str">
            <v>Tuberia SCH40 de 8" de 2da</v>
          </cell>
          <cell r="B417">
            <v>93296</v>
          </cell>
          <cell r="C417" t="str">
            <v>m</v>
          </cell>
        </row>
        <row r="418">
          <cell r="A418" t="str">
            <v>Tuberia unión platino de 10" RD21</v>
          </cell>
          <cell r="B418">
            <v>309351</v>
          </cell>
          <cell r="C418" t="str">
            <v>m</v>
          </cell>
        </row>
        <row r="419">
          <cell r="A419" t="str">
            <v>Tuberia unión platino de 12" RD21</v>
          </cell>
          <cell r="B419">
            <v>432838</v>
          </cell>
          <cell r="C419" t="str">
            <v>m</v>
          </cell>
        </row>
        <row r="420">
          <cell r="A420" t="str">
            <v>Tuberia unión platino de 14" RD21</v>
          </cell>
          <cell r="B420">
            <v>536764</v>
          </cell>
          <cell r="C420" t="str">
            <v>m</v>
          </cell>
        </row>
        <row r="421">
          <cell r="A421" t="str">
            <v>Tuberia unión platino de 16" RD21</v>
          </cell>
          <cell r="B421">
            <v>704520</v>
          </cell>
          <cell r="C421" t="str">
            <v>m</v>
          </cell>
        </row>
        <row r="422">
          <cell r="A422" t="str">
            <v>Tuberia unión platino de 18" RD21</v>
          </cell>
          <cell r="B422">
            <v>904238</v>
          </cell>
          <cell r="C422" t="str">
            <v>m</v>
          </cell>
        </row>
        <row r="423">
          <cell r="A423" t="str">
            <v>Tuberia unión platino de 20" RD21</v>
          </cell>
          <cell r="B423">
            <v>1126329</v>
          </cell>
          <cell r="C423" t="str">
            <v>m</v>
          </cell>
        </row>
        <row r="424">
          <cell r="A424" t="str">
            <v>Tuberia unión platino de 24" RD21</v>
          </cell>
          <cell r="B424">
            <v>1664434</v>
          </cell>
          <cell r="C424" t="str">
            <v>m</v>
          </cell>
        </row>
        <row r="425">
          <cell r="A425" t="str">
            <v>Tuberia unión platino de 6" RD21</v>
          </cell>
          <cell r="B425">
            <v>116014</v>
          </cell>
          <cell r="C425" t="str">
            <v>m</v>
          </cell>
        </row>
        <row r="426">
          <cell r="A426" t="str">
            <v>Tuberia unión platino de 8" RD21</v>
          </cell>
          <cell r="B426">
            <v>196515</v>
          </cell>
          <cell r="C426" t="str">
            <v>m</v>
          </cell>
        </row>
        <row r="427">
          <cell r="A427" t="str">
            <v>Tubo en acero estructural redondo, D=2 1/2"</v>
          </cell>
          <cell r="B427">
            <v>35818</v>
          </cell>
          <cell r="C427" t="str">
            <v>m</v>
          </cell>
        </row>
        <row r="428">
          <cell r="A428" t="str">
            <v>Tubo en acero galvanizado redondo 3"</v>
          </cell>
          <cell r="B428">
            <v>44704</v>
          </cell>
          <cell r="C428" t="str">
            <v>m</v>
          </cell>
        </row>
        <row r="429">
          <cell r="A429" t="str">
            <v>Unión bajante</v>
          </cell>
          <cell r="B429">
            <v>6814</v>
          </cell>
          <cell r="C429" t="str">
            <v>un</v>
          </cell>
        </row>
        <row r="430">
          <cell r="A430" t="str">
            <v>Unión canal - bajantes</v>
          </cell>
          <cell r="B430">
            <v>35413</v>
          </cell>
          <cell r="C430" t="str">
            <v>un</v>
          </cell>
        </row>
        <row r="431">
          <cell r="A431" t="str">
            <v>Unión canal amazonas</v>
          </cell>
          <cell r="B431">
            <v>26254</v>
          </cell>
          <cell r="C431" t="str">
            <v>un</v>
          </cell>
        </row>
        <row r="432">
          <cell r="A432" t="str">
            <v>Unión de 160mm PVC</v>
          </cell>
          <cell r="B432">
            <v>12575</v>
          </cell>
          <cell r="C432" t="str">
            <v>un</v>
          </cell>
        </row>
        <row r="433">
          <cell r="A433" t="str">
            <v>Unión de 200mm PVC</v>
          </cell>
          <cell r="B433">
            <v>59197</v>
          </cell>
          <cell r="C433" t="str">
            <v>un</v>
          </cell>
        </row>
        <row r="434">
          <cell r="A434" t="str">
            <v>Unión de 250mm PVC</v>
          </cell>
          <cell r="B434">
            <v>168149</v>
          </cell>
          <cell r="C434" t="str">
            <v>un</v>
          </cell>
        </row>
        <row r="435">
          <cell r="A435" t="str">
            <v>Unión de 315mm PVC</v>
          </cell>
          <cell r="B435">
            <v>287700</v>
          </cell>
          <cell r="C435" t="str">
            <v>un</v>
          </cell>
        </row>
        <row r="436">
          <cell r="A436" t="str">
            <v>Unión de 355mm PVC</v>
          </cell>
          <cell r="B436">
            <v>384298</v>
          </cell>
          <cell r="C436" t="str">
            <v>un</v>
          </cell>
        </row>
        <row r="437">
          <cell r="A437" t="str">
            <v>Unión PVC-P 1"</v>
          </cell>
          <cell r="B437">
            <v>1325</v>
          </cell>
          <cell r="C437" t="str">
            <v>un</v>
          </cell>
        </row>
        <row r="438">
          <cell r="A438" t="str">
            <v>Unión PVC-P 1 1/2"</v>
          </cell>
          <cell r="B438">
            <v>3311</v>
          </cell>
          <cell r="C438" t="str">
            <v>un</v>
          </cell>
        </row>
        <row r="439">
          <cell r="A439" t="str">
            <v>Unión PVC-P 1/2"</v>
          </cell>
          <cell r="B439">
            <v>517</v>
          </cell>
          <cell r="C439" t="str">
            <v>un</v>
          </cell>
        </row>
        <row r="440">
          <cell r="A440" t="str">
            <v>Valla movil tipo 1</v>
          </cell>
          <cell r="B440">
            <v>192264</v>
          </cell>
          <cell r="C440" t="str">
            <v>un</v>
          </cell>
        </row>
        <row r="441">
          <cell r="A441" t="str">
            <v>Valla movil tipo 2</v>
          </cell>
          <cell r="B441">
            <v>365138</v>
          </cell>
          <cell r="C441" t="str">
            <v>un</v>
          </cell>
        </row>
        <row r="442">
          <cell r="A442" t="str">
            <v>Valla movil tipo 3</v>
          </cell>
          <cell r="B442">
            <v>384663</v>
          </cell>
          <cell r="C442" t="str">
            <v>un</v>
          </cell>
        </row>
        <row r="443">
          <cell r="A443" t="str">
            <v>Valla movil tipo 4</v>
          </cell>
          <cell r="B443">
            <v>192328</v>
          </cell>
          <cell r="C443" t="str">
            <v>un</v>
          </cell>
        </row>
        <row r="444">
          <cell r="A444" t="str">
            <v>Valla movil tipo 5</v>
          </cell>
          <cell r="B444">
            <v>758962</v>
          </cell>
          <cell r="C444" t="str">
            <v>un</v>
          </cell>
        </row>
        <row r="445">
          <cell r="A445" t="str">
            <v>Valla movil tipo 6</v>
          </cell>
          <cell r="B445">
            <v>377362</v>
          </cell>
          <cell r="C445" t="str">
            <v>un</v>
          </cell>
        </row>
        <row r="446">
          <cell r="A446" t="str">
            <v>Var Corr 1/2" 60000psi fig</v>
          </cell>
          <cell r="B446">
            <v>4809</v>
          </cell>
          <cell r="C446" t="str">
            <v>kg</v>
          </cell>
        </row>
        <row r="447">
          <cell r="A447" t="str">
            <v>Var Corr 3/4" 60000psi fig</v>
          </cell>
          <cell r="B447">
            <v>4809</v>
          </cell>
          <cell r="C447" t="str">
            <v>kg</v>
          </cell>
        </row>
        <row r="448">
          <cell r="A448" t="str">
            <v>Varilla corrugada No 2 1/4" (40000 psi)</v>
          </cell>
          <cell r="B448">
            <v>4809</v>
          </cell>
          <cell r="C448" t="str">
            <v>kg</v>
          </cell>
        </row>
        <row r="449">
          <cell r="A449" t="str">
            <v>Varilla corrugada No 3 3/8" (40000 psi)</v>
          </cell>
          <cell r="B449">
            <v>4809</v>
          </cell>
          <cell r="C449" t="str">
            <v>kg</v>
          </cell>
        </row>
        <row r="450">
          <cell r="A450" t="str">
            <v>Varilla corrugada No 4 1/2" (60000 psi)</v>
          </cell>
          <cell r="B450">
            <v>4809</v>
          </cell>
          <cell r="C450" t="str">
            <v>kg</v>
          </cell>
        </row>
        <row r="451">
          <cell r="A451" t="str">
            <v>Varilla corrugada No 6 3/4" (60000 psi)</v>
          </cell>
          <cell r="B451">
            <v>4809</v>
          </cell>
          <cell r="C451" t="str">
            <v>kg</v>
          </cell>
        </row>
        <row r="452">
          <cell r="A452" t="str">
            <v xml:space="preserve">Varilla lisa 1 1/2" </v>
          </cell>
          <cell r="B452">
            <v>4809</v>
          </cell>
          <cell r="C452" t="str">
            <v>kg</v>
          </cell>
        </row>
        <row r="453">
          <cell r="A453" t="str">
            <v xml:space="preserve">Varilla lisa 1 1/4" </v>
          </cell>
          <cell r="B453">
            <v>4809</v>
          </cell>
          <cell r="C453" t="str">
            <v>kg</v>
          </cell>
        </row>
        <row r="454">
          <cell r="A454" t="str">
            <v xml:space="preserve">Varilla lisa 1" </v>
          </cell>
          <cell r="B454">
            <v>4809</v>
          </cell>
          <cell r="C454" t="str">
            <v>kg</v>
          </cell>
        </row>
        <row r="455">
          <cell r="A455" t="str">
            <v xml:space="preserve">Varilla lisa 1/2" </v>
          </cell>
          <cell r="B455">
            <v>4809</v>
          </cell>
          <cell r="C455" t="str">
            <v>kg</v>
          </cell>
        </row>
        <row r="456">
          <cell r="A456" t="str">
            <v xml:space="preserve">Varilla lisa 3/4" </v>
          </cell>
          <cell r="B456">
            <v>4809</v>
          </cell>
          <cell r="C456" t="str">
            <v>kg</v>
          </cell>
        </row>
        <row r="457">
          <cell r="A457" t="str">
            <v xml:space="preserve">Varilla lisa 3/8" </v>
          </cell>
          <cell r="B457">
            <v>4809</v>
          </cell>
          <cell r="C457" t="str">
            <v>kg</v>
          </cell>
        </row>
        <row r="458">
          <cell r="A458" t="str">
            <v xml:space="preserve">Varilla lisa 7/8" </v>
          </cell>
          <cell r="B458">
            <v>4809</v>
          </cell>
          <cell r="C458" t="str">
            <v>kg</v>
          </cell>
        </row>
        <row r="459">
          <cell r="A459" t="str">
            <v>Varillas 1/2"</v>
          </cell>
          <cell r="B459">
            <v>4809</v>
          </cell>
          <cell r="C459" t="str">
            <v>kg</v>
          </cell>
        </row>
        <row r="460">
          <cell r="A460" t="str">
            <v>Vehículo</v>
          </cell>
          <cell r="B460">
            <v>263004</v>
          </cell>
          <cell r="C460" t="str">
            <v>dia</v>
          </cell>
        </row>
        <row r="461">
          <cell r="A461" t="str">
            <v>Ventana en aluminio de 1,50 x 1,00 m</v>
          </cell>
          <cell r="B461">
            <v>221861</v>
          </cell>
          <cell r="C461" t="str">
            <v>un</v>
          </cell>
        </row>
        <row r="462">
          <cell r="A462" t="str">
            <v>Viaticos operadores de equipos especiales</v>
          </cell>
          <cell r="B462">
            <v>191780</v>
          </cell>
          <cell r="C462" t="str">
            <v>dia</v>
          </cell>
        </row>
        <row r="463">
          <cell r="A463" t="str">
            <v>Vibrador para concreto</v>
          </cell>
          <cell r="B463">
            <v>112117</v>
          </cell>
          <cell r="C463" t="str">
            <v>dia</v>
          </cell>
        </row>
        <row r="464">
          <cell r="A464" t="str">
            <v>Vibrocompactador de 12 Tn</v>
          </cell>
          <cell r="B464">
            <v>259047</v>
          </cell>
          <cell r="C464" t="str">
            <v>h</v>
          </cell>
        </row>
        <row r="465">
          <cell r="A465" t="str">
            <v>Vibrocompactador de 3 Tn</v>
          </cell>
          <cell r="B465">
            <v>1180141</v>
          </cell>
          <cell r="C465" t="str">
            <v>dia</v>
          </cell>
        </row>
        <row r="466">
          <cell r="A466" t="str">
            <v>Vibrocompactador de 8 Tn</v>
          </cell>
          <cell r="B466">
            <v>241138</v>
          </cell>
          <cell r="C466" t="str">
            <v>h</v>
          </cell>
        </row>
        <row r="467">
          <cell r="A467" t="str">
            <v>Vibrocompactador de Llantas</v>
          </cell>
          <cell r="B467">
            <v>185867</v>
          </cell>
          <cell r="C467" t="str">
            <v>h</v>
          </cell>
        </row>
        <row r="468">
          <cell r="A468" t="str">
            <v>Vibrocompactador Micky</v>
          </cell>
          <cell r="B468">
            <v>811573</v>
          </cell>
          <cell r="C468" t="str">
            <v>dia</v>
          </cell>
        </row>
        <row r="469">
          <cell r="A469" t="str">
            <v xml:space="preserve">Vibrocompactador tipo Rana </v>
          </cell>
          <cell r="B469">
            <v>112814</v>
          </cell>
          <cell r="C469" t="str">
            <v>dia</v>
          </cell>
        </row>
        <row r="470">
          <cell r="A470" t="str">
            <v>Viga metálica de celosía</v>
          </cell>
          <cell r="B470">
            <v>360</v>
          </cell>
          <cell r="C470" t="str">
            <v>dia</v>
          </cell>
        </row>
        <row r="471">
          <cell r="A471" t="str">
            <v>Volqueta 6 m3</v>
          </cell>
          <cell r="B471">
            <v>82189</v>
          </cell>
          <cell r="C471" t="str">
            <v>h</v>
          </cell>
        </row>
        <row r="472">
          <cell r="A472" t="str">
            <v>Yee de 160 x 160 mm PVC</v>
          </cell>
          <cell r="B472">
            <v>97750</v>
          </cell>
          <cell r="C472" t="str">
            <v>un</v>
          </cell>
        </row>
        <row r="473">
          <cell r="A473" t="str">
            <v>Yee de 200 x 160 mm PVC</v>
          </cell>
          <cell r="B473">
            <v>187005</v>
          </cell>
          <cell r="C473" t="str">
            <v>un</v>
          </cell>
        </row>
        <row r="474">
          <cell r="A474" t="str">
            <v>Yee de 250 x 160 mm PVC</v>
          </cell>
          <cell r="B474">
            <v>354771</v>
          </cell>
          <cell r="C474" t="str">
            <v>un</v>
          </cell>
        </row>
        <row r="475">
          <cell r="A475" t="str">
            <v>Yee de 315 x 160 mm PVC</v>
          </cell>
          <cell r="B475">
            <v>379384</v>
          </cell>
          <cell r="C475" t="str">
            <v>un</v>
          </cell>
        </row>
        <row r="476">
          <cell r="A476" t="str">
            <v>Yee de 350 x 160 mm PVC</v>
          </cell>
          <cell r="B476">
            <v>713965</v>
          </cell>
          <cell r="C476" t="str">
            <v>un</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Hoja2"/>
    </sheetNames>
    <sheetDataSet>
      <sheetData sheetId="0" refreshError="1"/>
      <sheetData sheetId="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MAT ELECT"/>
      <sheetName val="MANO DE OBRA"/>
      <sheetName val="APU1"/>
      <sheetName val="CONSOLIDADO"/>
      <sheetName val="OC_EQUIP UV"/>
    </sheetNames>
    <sheetDataSet>
      <sheetData sheetId="0"/>
      <sheetData sheetId="1"/>
      <sheetData sheetId="2"/>
      <sheetData sheetId="3">
        <row r="4">
          <cell r="A4" t="str">
            <v>1.0</v>
          </cell>
          <cell r="B4" t="str">
            <v>EXTENSION DE REDES Y PROTECCIONES EN MT</v>
          </cell>
        </row>
        <row r="5">
          <cell r="A5" t="str">
            <v>1.01</v>
          </cell>
          <cell r="B5" t="str">
            <v>POSTE CONCRETO 12M 1350 kgf</v>
          </cell>
          <cell r="C5" t="str">
            <v>UND</v>
          </cell>
          <cell r="D5">
            <v>1</v>
          </cell>
          <cell r="E5">
            <v>2089180</v>
          </cell>
          <cell r="F5">
            <v>1378634</v>
          </cell>
        </row>
        <row r="6">
          <cell r="A6" t="str">
            <v>1.02</v>
          </cell>
          <cell r="B6" t="str">
            <v>POSTE PRIMARIO DE 12 X 1050 Kgf</v>
          </cell>
          <cell r="C6" t="str">
            <v>UND</v>
          </cell>
          <cell r="D6">
            <v>1</v>
          </cell>
          <cell r="E6">
            <v>1628837</v>
          </cell>
          <cell r="F6">
            <v>1311972</v>
          </cell>
        </row>
        <row r="7">
          <cell r="A7" t="str">
            <v>1.03</v>
          </cell>
          <cell r="B7" t="str">
            <v>POSTE PRIMARIO DE 12 X 750 Kgf</v>
          </cell>
          <cell r="C7" t="str">
            <v>UND</v>
          </cell>
          <cell r="D7">
            <v>1</v>
          </cell>
          <cell r="E7">
            <v>1290305</v>
          </cell>
          <cell r="F7">
            <v>1245311</v>
          </cell>
        </row>
        <row r="8">
          <cell r="A8" t="str">
            <v>1.04</v>
          </cell>
          <cell r="B8" t="str">
            <v>BASE PARA POSTES AUTOSOPORTADOS</v>
          </cell>
          <cell r="C8" t="str">
            <v>UND</v>
          </cell>
          <cell r="D8">
            <v>3</v>
          </cell>
          <cell r="E8">
            <v>328214</v>
          </cell>
          <cell r="F8">
            <v>258347.8578</v>
          </cell>
        </row>
        <row r="9">
          <cell r="A9" t="str">
            <v>1.05</v>
          </cell>
          <cell r="B9" t="str">
            <v>DESMONTE DE ESTRUCTURA EXISTENTE , RETIRO DE POSTE EXISTENTE, DISPOSICION FINAL, INCLUYE REUBICACION DE TRANSFORMADOR EXISTENTE Y PROTECCIONES</v>
          </cell>
          <cell r="C9" t="str">
            <v>GL</v>
          </cell>
          <cell r="D9">
            <v>1</v>
          </cell>
          <cell r="E9">
            <v>200000</v>
          </cell>
          <cell r="F9">
            <v>2714820</v>
          </cell>
        </row>
        <row r="10">
          <cell r="A10" t="str">
            <v>1.06</v>
          </cell>
          <cell r="B10" t="str">
            <v>MONTAJE CRUCETA METALICA AUX DE PROTECCIONES (Incluye herrajes, crucetas, cable de cobre desnudo)</v>
          </cell>
          <cell r="C10" t="str">
            <v>GL</v>
          </cell>
          <cell r="D10">
            <v>1</v>
          </cell>
          <cell r="E10">
            <v>350027</v>
          </cell>
          <cell r="F10">
            <v>669955</v>
          </cell>
        </row>
        <row r="11">
          <cell r="A11" t="str">
            <v>1.07</v>
          </cell>
          <cell r="B11" t="str">
            <v>ESTRUCTURA PRIMARIA TRIFÁSICA ANCLAJE  DISP HOR EN PUNTO DE CONEXIÓN</v>
          </cell>
          <cell r="C11" t="str">
            <v>UND</v>
          </cell>
          <cell r="D11">
            <v>1</v>
          </cell>
          <cell r="E11">
            <v>1837195</v>
          </cell>
          <cell r="F11">
            <v>1244910</v>
          </cell>
        </row>
        <row r="12">
          <cell r="A12" t="str">
            <v>1.08</v>
          </cell>
          <cell r="B12" t="str">
            <v>ESTRUCTURA PRIMARIA TRIFÁSICA DE FÍN DE LÍNEA-DISP HOR</v>
          </cell>
          <cell r="C12" t="str">
            <v>UND</v>
          </cell>
          <cell r="D12">
            <v>2</v>
          </cell>
          <cell r="E12">
            <v>1179002</v>
          </cell>
          <cell r="F12">
            <v>957432.5</v>
          </cell>
        </row>
        <row r="13">
          <cell r="A13" t="str">
            <v>1.09</v>
          </cell>
          <cell r="B13" t="str">
            <v>ESTRUCTURA PRIMARIA TRIFÁSICA DE ALINEACIÓN-DISP HOR</v>
          </cell>
          <cell r="C13" t="str">
            <v>UND</v>
          </cell>
          <cell r="D13">
            <v>1</v>
          </cell>
          <cell r="E13">
            <v>747181</v>
          </cell>
          <cell r="F13">
            <v>669955</v>
          </cell>
        </row>
        <row r="14">
          <cell r="A14" t="str">
            <v>1.10</v>
          </cell>
          <cell r="B14" t="str">
            <v>CORTACIRCUITOS 15 KV - 100 A - PUNTO DE CONEXIÓN</v>
          </cell>
          <cell r="C14" t="str">
            <v>UND</v>
          </cell>
          <cell r="D14">
            <v>3</v>
          </cell>
          <cell r="E14">
            <v>337954</v>
          </cell>
          <cell r="F14">
            <v>536964</v>
          </cell>
        </row>
        <row r="15">
          <cell r="A15" t="str">
            <v>1.11</v>
          </cell>
          <cell r="B15" t="str">
            <v>PUENTES PRIMARIOS</v>
          </cell>
          <cell r="C15" t="str">
            <v>JGO</v>
          </cell>
          <cell r="D15">
            <v>6</v>
          </cell>
          <cell r="E15">
            <v>57284</v>
          </cell>
          <cell r="F15">
            <v>287477.5</v>
          </cell>
        </row>
        <row r="16">
          <cell r="A16" t="str">
            <v>1.12</v>
          </cell>
          <cell r="B16" t="str">
            <v>PUESTA A TIERRA EN POSTE DE HORMIGON HASTA 14 MT EN ACERO AUSTENITICO</v>
          </cell>
          <cell r="C16" t="str">
            <v>UND</v>
          </cell>
          <cell r="D16">
            <v>3</v>
          </cell>
          <cell r="E16">
            <v>227207</v>
          </cell>
          <cell r="F16">
            <v>366488</v>
          </cell>
        </row>
        <row r="17">
          <cell r="A17" t="str">
            <v>1.13</v>
          </cell>
          <cell r="B17" t="str">
            <v>RETENIDA PRIMARIA DOBLE A TIERRA</v>
          </cell>
          <cell r="C17" t="str">
            <v>UND</v>
          </cell>
          <cell r="D17">
            <v>2</v>
          </cell>
          <cell r="E17">
            <v>415751</v>
          </cell>
          <cell r="F17">
            <v>474955</v>
          </cell>
        </row>
        <row r="18">
          <cell r="A18" t="str">
            <v>1.14</v>
          </cell>
          <cell r="B18" t="str">
            <v xml:space="preserve">ML TENDIDO LÍNEA TRIF SIMP CTO ACSR 1/0 AWG </v>
          </cell>
          <cell r="C18" t="str">
            <v>ML</v>
          </cell>
          <cell r="D18">
            <v>120</v>
          </cell>
          <cell r="E18">
            <v>12375</v>
          </cell>
          <cell r="F18">
            <v>22799.1</v>
          </cell>
        </row>
        <row r="20">
          <cell r="A20" t="str">
            <v>2.0</v>
          </cell>
          <cell r="B20" t="str">
            <v>SUBESTACION ELECTRICA TIPO POSTE</v>
          </cell>
        </row>
        <row r="21">
          <cell r="A21" t="str">
            <v>2.01</v>
          </cell>
          <cell r="B21" t="str">
            <v xml:space="preserve">TRANSFORMADOR CONVENCIONAL TIPO POSTE 30 KVA, 3F, 13200/460/220V. </v>
          </cell>
          <cell r="C21" t="str">
            <v>UN</v>
          </cell>
          <cell r="D21">
            <v>1</v>
          </cell>
          <cell r="E21">
            <v>6899152</v>
          </cell>
          <cell r="F21">
            <v>2409820</v>
          </cell>
        </row>
        <row r="22">
          <cell r="A22" t="str">
            <v>2.02</v>
          </cell>
          <cell r="B22" t="str">
            <v>MONTAJE CRUCETA METALICA AUX DE PROTECCIONES (Incluye herrajes, crucetas, cable de cobre desnudo)</v>
          </cell>
          <cell r="C22" t="str">
            <v>GLB</v>
          </cell>
          <cell r="D22">
            <v>1</v>
          </cell>
          <cell r="E22">
            <v>350027</v>
          </cell>
          <cell r="F22">
            <v>669955</v>
          </cell>
        </row>
        <row r="23">
          <cell r="A23" t="str">
            <v>2.03</v>
          </cell>
          <cell r="B23" t="str">
            <v>CORTACIRCUITOS 15 KV - 100 A</v>
          </cell>
          <cell r="C23" t="str">
            <v>UN</v>
          </cell>
          <cell r="D23">
            <v>3</v>
          </cell>
          <cell r="E23">
            <v>337954</v>
          </cell>
          <cell r="F23">
            <v>536964</v>
          </cell>
        </row>
        <row r="24">
          <cell r="A24" t="str">
            <v>2.04</v>
          </cell>
          <cell r="B24" t="str">
            <v>DESCARGADORES DE SOBRETENSIÓN 10 KV - 10 KA Y PRUEBAS</v>
          </cell>
          <cell r="C24" t="str">
            <v>UN</v>
          </cell>
          <cell r="D24">
            <v>3</v>
          </cell>
          <cell r="E24">
            <v>237095</v>
          </cell>
          <cell r="F24">
            <v>296482</v>
          </cell>
        </row>
        <row r="25">
          <cell r="A25" t="str">
            <v>2.05</v>
          </cell>
          <cell r="B25" t="str">
            <v>CABLE DESNUDO #2 CU PARA PROTECCIONES</v>
          </cell>
          <cell r="C25" t="str">
            <v>ML</v>
          </cell>
          <cell r="D25">
            <v>30</v>
          </cell>
          <cell r="E25">
            <v>32254</v>
          </cell>
          <cell r="F25">
            <v>13349.55</v>
          </cell>
        </row>
        <row r="26">
          <cell r="A26" t="str">
            <v>2.06</v>
          </cell>
          <cell r="B26" t="str">
            <v>MEDIDOR DE ENERGÍA 440V, 3F, 100 AMPS, PARA MEDICIÓN SEMI-DIRECTA CON SU GABINETE</v>
          </cell>
          <cell r="C26" t="str">
            <v>UN</v>
          </cell>
          <cell r="D26">
            <v>1</v>
          </cell>
          <cell r="E26">
            <v>6088200</v>
          </cell>
          <cell r="F26">
            <v>1244910</v>
          </cell>
        </row>
        <row r="27">
          <cell r="A27" t="str">
            <v>2.07</v>
          </cell>
          <cell r="B27" t="str">
            <v>BAJANTE EN CONDUIT IMC DE 2"X6MTS, incluye capacete</v>
          </cell>
          <cell r="C27" t="str">
            <v>UN</v>
          </cell>
          <cell r="D27">
            <v>1</v>
          </cell>
          <cell r="E27">
            <v>251954</v>
          </cell>
          <cell r="F27">
            <v>249486.5</v>
          </cell>
        </row>
        <row r="28">
          <cell r="A28" t="str">
            <v>2.08</v>
          </cell>
          <cell r="B28" t="str">
            <v>SISTEMA DE PUESTA ATIERRA TRAFO EN POSTE</v>
          </cell>
          <cell r="C28" t="str">
            <v>GLB</v>
          </cell>
          <cell r="D28">
            <v>1</v>
          </cell>
          <cell r="E28">
            <v>820371</v>
          </cell>
          <cell r="F28">
            <v>343982</v>
          </cell>
        </row>
        <row r="30">
          <cell r="A30" t="str">
            <v>3.0</v>
          </cell>
          <cell r="B30" t="str">
            <v>RED DE BAJA TENSION</v>
          </cell>
        </row>
        <row r="31">
          <cell r="A31" t="str">
            <v>3.01</v>
          </cell>
          <cell r="B31" t="str">
            <v>BANCO DUCTO 2 X 2" PVC-EB. INCLUYE EXCAVACIÓN, RELLENO Y COMPACTA-CIÓN DE ZANJA DE 40X80 CMS</v>
          </cell>
          <cell r="C31" t="str">
            <v>ML</v>
          </cell>
          <cell r="D31">
            <v>15</v>
          </cell>
          <cell r="E31">
            <v>12956</v>
          </cell>
          <cell r="F31">
            <v>20953.8</v>
          </cell>
        </row>
        <row r="32">
          <cell r="A32" t="str">
            <v>3.02</v>
          </cell>
          <cell r="B32" t="str">
            <v>REGISTOS ELECTRICOS DE 80X80X60 CON TAPAS EN MARCOS DE ACERO, MARCADO SEGÚN RETIE, ESTOS REGISTRO DEBEN IR SELLADO CON POLIURETANO</v>
          </cell>
          <cell r="C32" t="str">
            <v>UN</v>
          </cell>
          <cell r="D32">
            <v>3</v>
          </cell>
          <cell r="E32">
            <v>610000</v>
          </cell>
          <cell r="F32">
            <v>146953.79999999999</v>
          </cell>
        </row>
        <row r="33">
          <cell r="A33" t="str">
            <v>3.03</v>
          </cell>
          <cell r="B33" t="str">
            <v>ALIMENTACIÓN DESDE TRANSFORMADOR 45 KVA HASTA TG440V EN 3XNo.2(F) +No.2(N) THHN-600V-CU</v>
          </cell>
          <cell r="C33" t="str">
            <v>ML</v>
          </cell>
          <cell r="D33">
            <v>30</v>
          </cell>
          <cell r="E33">
            <v>74976</v>
          </cell>
          <cell r="F33">
            <v>26193.4</v>
          </cell>
        </row>
        <row r="35">
          <cell r="A35" t="str">
            <v>4.0</v>
          </cell>
          <cell r="B35" t="str">
            <v xml:space="preserve">RED FUERZA 460V - TRANSFERENCIA. ALIMENTACION DE FUERZA Y CONTROL </v>
          </cell>
        </row>
        <row r="36">
          <cell r="A36" t="str">
            <v>4.01</v>
          </cell>
          <cell r="B36" t="str">
            <v>GABINETE PRINCIPAL TRANSFERENCIA AUTOMATICA CON CONTACTORES DE 50 AMPS EN AC3, 460V, BARRAJE COBRE, DPS, PROTECCIONES ALIMENTADORES, ANALIZADOR DE RED</v>
          </cell>
          <cell r="C36" t="str">
            <v>UN</v>
          </cell>
          <cell r="D36">
            <v>1</v>
          </cell>
          <cell r="E36">
            <v>12599997</v>
          </cell>
          <cell r="F36">
            <v>4065472</v>
          </cell>
        </row>
        <row r="37">
          <cell r="A37" t="str">
            <v>4.02</v>
          </cell>
          <cell r="B37" t="str">
            <v>CENTRO CONTROL DE MOTORES , CCM CON; DOS ARRANCADORES DIRECTO A 460V PARA MOTORES DE 10 hp A 460V 3F. CON ACCESORIOS ,PROTECCIONES, SELECTOR LOCAL-REMOTO, ANALIZADOR DE RED DIGITAL.</v>
          </cell>
          <cell r="C37" t="str">
            <v>UN</v>
          </cell>
          <cell r="D37">
            <v>1</v>
          </cell>
          <cell r="E37">
            <v>11558052</v>
          </cell>
          <cell r="F37">
            <v>4045472</v>
          </cell>
        </row>
        <row r="38">
          <cell r="A38" t="str">
            <v>4.03</v>
          </cell>
          <cell r="B38" t="str">
            <v>TRANSFORMADOR SECO DE 10 KVA  RELACION 460/220/127V, IP20</v>
          </cell>
          <cell r="C38" t="str">
            <v>UN</v>
          </cell>
          <cell r="D38">
            <v>1</v>
          </cell>
          <cell r="E38">
            <v>8199827</v>
          </cell>
          <cell r="F38">
            <v>1272736</v>
          </cell>
        </row>
        <row r="39">
          <cell r="A39" t="str">
            <v>4.04</v>
          </cell>
          <cell r="B39" t="str">
            <v>TABLERO DE DISTRIBUCION TD1, 3F, 18 CIRCUITOS CON BREAKER</v>
          </cell>
          <cell r="C39" t="str">
            <v>UN</v>
          </cell>
          <cell r="D39">
            <v>2</v>
          </cell>
          <cell r="E39">
            <v>480618</v>
          </cell>
          <cell r="F39">
            <v>411934</v>
          </cell>
        </row>
        <row r="40">
          <cell r="A40" t="str">
            <v>4.05</v>
          </cell>
          <cell r="B40" t="str">
            <v>SISTEMA DE PUESTA ATIERRA</v>
          </cell>
          <cell r="C40" t="str">
            <v>GLB</v>
          </cell>
          <cell r="D40">
            <v>1</v>
          </cell>
          <cell r="E40">
            <v>1728750</v>
          </cell>
          <cell r="F40">
            <v>786934</v>
          </cell>
        </row>
        <row r="41">
          <cell r="A41" t="str">
            <v>4.06</v>
          </cell>
          <cell r="B41" t="str">
            <v>ALIMENTACION DESDE TRANSFERENCIA  A CCM 460V EN 3XNo.4(F) +No.4(N)+10(T) THHN-600V-CU, INCLUYE TERMINALES, CINTA Y ACCESORIOS PARA LA CONEXIÓN</v>
          </cell>
          <cell r="C41" t="str">
            <v>ML</v>
          </cell>
          <cell r="D41">
            <v>8</v>
          </cell>
          <cell r="E41">
            <v>70614</v>
          </cell>
          <cell r="F41">
            <v>22386.799999999999</v>
          </cell>
        </row>
        <row r="42">
          <cell r="A42" t="str">
            <v>4.07</v>
          </cell>
          <cell r="B42" t="str">
            <v>ALIMENTACION DESDE TRANSFERENCIA A TRAFO DE 25KVA  3XNo.8(F) +No.8(N)+10(T) THHN-600V-CU</v>
          </cell>
          <cell r="C42" t="str">
            <v>ML</v>
          </cell>
          <cell r="D42">
            <v>5</v>
          </cell>
          <cell r="E42">
            <v>33124</v>
          </cell>
          <cell r="F42">
            <v>22386.799999999999</v>
          </cell>
        </row>
        <row r="43">
          <cell r="A43" t="str">
            <v>4.08</v>
          </cell>
          <cell r="B43" t="str">
            <v>ALIMENTACION DESDE TG220 A TRAFO DE 25KVA  3XNo.8(F) +No.8(N)+10(T) THHN-600V-CU</v>
          </cell>
          <cell r="C43" t="str">
            <v>ML</v>
          </cell>
          <cell r="D43">
            <v>5</v>
          </cell>
          <cell r="E43">
            <v>33124</v>
          </cell>
          <cell r="F43">
            <v>22386.799999999999</v>
          </cell>
        </row>
        <row r="44">
          <cell r="A44" t="str">
            <v>4.09</v>
          </cell>
          <cell r="B44" t="str">
            <v>TUBERIA CONDUIT EMT DE 2 " CON ACCESORIOS, SOPORTES PARA MONTAJE A LA VISTA, CORAZA METALICA, CONECTOR RECTO</v>
          </cell>
          <cell r="C44" t="str">
            <v>ML</v>
          </cell>
          <cell r="D44">
            <v>10</v>
          </cell>
          <cell r="E44">
            <v>23561</v>
          </cell>
          <cell r="F44">
            <v>22386.799999999999</v>
          </cell>
        </row>
        <row r="45">
          <cell r="A45" t="str">
            <v>4.10</v>
          </cell>
          <cell r="B45" t="str">
            <v>TUBERIA CONDUIT EMT DE 1 " CON ACCESORIOS, SOPORTES PARA MONTAJE A LA VISTA CORAZA METALICA, CONECTOR RECTO</v>
          </cell>
          <cell r="C45" t="str">
            <v>ML</v>
          </cell>
          <cell r="D45">
            <v>5</v>
          </cell>
          <cell r="E45">
            <v>20152</v>
          </cell>
          <cell r="F45">
            <v>16000</v>
          </cell>
        </row>
        <row r="47">
          <cell r="A47" t="str">
            <v>5.0</v>
          </cell>
          <cell r="B47" t="str">
            <v>PLANTA DE EMERGENCIA</v>
          </cell>
        </row>
        <row r="48">
          <cell r="A48" t="str">
            <v>5.01</v>
          </cell>
          <cell r="B48" t="str">
            <v>PLANTA DE EMERGENCIA TIPO C30D6   , CON CABINA INSONORIZADA MONTADA DESDE FABRICA DE 27kw / 33.8 kva  EN STANBY CON NIVEL TENSIÓN A 460 VOLTIOS, 60 HZ, CON CARGADOR DE BATERÍA, EXTENSIÓN DE EXHOSTO HACIA EXTERIOR DE CASETA, CARGADOR DE BATERIA Y TANQUE DE COMBUSTIBLE PARA FUNCIONAMIENTO DE 8 HORAS CONTÍNUAS. CABINA DE INSONORIZACIÓN</v>
          </cell>
          <cell r="C48" t="str">
            <v>UND</v>
          </cell>
          <cell r="D48">
            <v>1</v>
          </cell>
          <cell r="E48">
            <v>92263080</v>
          </cell>
          <cell r="F48">
            <v>4550000</v>
          </cell>
        </row>
        <row r="49">
          <cell r="A49" t="str">
            <v>5.02</v>
          </cell>
          <cell r="B49" t="str">
            <v>TANQUE DE COMBUSTIBLE EXTERNO DE 150GL, INCLUYE TUBERIA DE COMBSUTBLE HASTA PLANTA Y ACCESORIOS</v>
          </cell>
          <cell r="C49" t="str">
            <v>UND</v>
          </cell>
          <cell r="D49">
            <v>1</v>
          </cell>
          <cell r="E49">
            <v>6497400</v>
          </cell>
          <cell r="F49">
            <v>1775000</v>
          </cell>
        </row>
        <row r="50">
          <cell r="A50" t="str">
            <v>5.03</v>
          </cell>
          <cell r="B50" t="str">
            <v>EXTENSIÓN DE EXOSTO AL EXTERIOR EN DIAMETRO DE ACUERDO AL QUE TRAE LA PLANTA</v>
          </cell>
          <cell r="C50" t="str">
            <v>UND</v>
          </cell>
          <cell r="D50">
            <v>1</v>
          </cell>
          <cell r="E50">
            <v>2748900</v>
          </cell>
          <cell r="F50">
            <v>935000</v>
          </cell>
        </row>
        <row r="51">
          <cell r="A51" t="str">
            <v>5.04</v>
          </cell>
          <cell r="B51" t="str">
            <v>ALIMENTACIÓN ENTRE PLANTA DE EMERGENCIA Y TRANSFERENCIA AUTOMÁTICA EN TG220V, EN 3 No. 2(F)+ 1No. 2 (N) + 1No. 8 THHN-CU DE TIERRA</v>
          </cell>
          <cell r="C51" t="str">
            <v>ML</v>
          </cell>
          <cell r="D51">
            <v>10</v>
          </cell>
          <cell r="E51">
            <v>101166</v>
          </cell>
          <cell r="F51">
            <v>35426.9</v>
          </cell>
        </row>
        <row r="52">
          <cell r="A52" t="str">
            <v>5.05</v>
          </cell>
          <cell r="B52" t="str">
            <v>CABLEADO DE CONTROL ENTRE PLANTA DE EMERGENCIA Y TRANSFERENCIA AUTOMÁTICA EN TG220V, EN ECAUCHETADO 3x No. 14</v>
          </cell>
          <cell r="C52" t="str">
            <v>ML</v>
          </cell>
          <cell r="D52">
            <v>10</v>
          </cell>
          <cell r="E52">
            <v>8511</v>
          </cell>
          <cell r="F52">
            <v>5388.68</v>
          </cell>
        </row>
        <row r="53">
          <cell r="A53" t="str">
            <v>5.06</v>
          </cell>
          <cell r="B53" t="str">
            <v>SALIDA A PLANTA EN TUBO - CORAZA LT DE 2" CON CONECTORES</v>
          </cell>
          <cell r="C53" t="str">
            <v>ML</v>
          </cell>
          <cell r="D53">
            <v>2</v>
          </cell>
          <cell r="E53">
            <v>148940</v>
          </cell>
          <cell r="F53">
            <v>38238.68</v>
          </cell>
        </row>
        <row r="54">
          <cell r="A54" t="str">
            <v>5.07</v>
          </cell>
          <cell r="B54" t="str">
            <v>TUBO CONDUIT PVC-DB  DE 2 X2" CON ACCESORIOS. INCLUYE EXCAVACION</v>
          </cell>
          <cell r="C54" t="str">
            <v>ML</v>
          </cell>
          <cell r="D54">
            <v>5</v>
          </cell>
          <cell r="E54">
            <v>13085</v>
          </cell>
          <cell r="F54">
            <v>13953.8</v>
          </cell>
        </row>
        <row r="56">
          <cell r="A56" t="str">
            <v>6.0</v>
          </cell>
          <cell r="B56" t="str">
            <v>INSTALACIONES INTERNAS Y BOMBAS</v>
          </cell>
        </row>
        <row r="57">
          <cell r="A57" t="str">
            <v>6.01</v>
          </cell>
          <cell r="B57" t="str">
            <v>SALIDAS DE ALUMBRADO EN 110V EMT DE 1/2" Y CABLE THHN/THHW No.12.</v>
          </cell>
          <cell r="C57" t="str">
            <v>UN</v>
          </cell>
          <cell r="D57">
            <v>18</v>
          </cell>
          <cell r="E57">
            <v>223813</v>
          </cell>
          <cell r="F57">
            <v>92384.5</v>
          </cell>
        </row>
        <row r="58">
          <cell r="A58" t="str">
            <v>6.02</v>
          </cell>
          <cell r="B58" t="str">
            <v xml:space="preserve">SALIDAS DE ALUMBRADO EMERGENCIA EN 110V EMT DE 1/2" Y CABLE THHN/THHW No.12. </v>
          </cell>
          <cell r="C58" t="str">
            <v>UN</v>
          </cell>
          <cell r="D58">
            <v>9</v>
          </cell>
          <cell r="E58">
            <v>235219</v>
          </cell>
          <cell r="F58">
            <v>92384.5</v>
          </cell>
        </row>
        <row r="59">
          <cell r="A59" t="str">
            <v>6.03</v>
          </cell>
          <cell r="B59" t="str">
            <v>SALIDAS DE TOMAS 110V EN EMT DE 1/2" Y CABLE THHN/THHW No.12.</v>
          </cell>
          <cell r="C59" t="str">
            <v>UN</v>
          </cell>
          <cell r="D59">
            <v>14</v>
          </cell>
          <cell r="E59">
            <v>199186</v>
          </cell>
          <cell r="F59">
            <v>129884.5</v>
          </cell>
        </row>
        <row r="60">
          <cell r="A60" t="str">
            <v>6.04</v>
          </cell>
          <cell r="B60" t="str">
            <v>SALIDAS DE TOMAS 220V EN EMT DE 3/4" Y CABLE THHN/THHW No.10.</v>
          </cell>
          <cell r="C60" t="str">
            <v>UN</v>
          </cell>
          <cell r="D60">
            <v>1</v>
          </cell>
          <cell r="E60">
            <v>294015</v>
          </cell>
          <cell r="F60">
            <v>129884.5</v>
          </cell>
        </row>
        <row r="61">
          <cell r="A61" t="str">
            <v>6.05</v>
          </cell>
          <cell r="B61" t="str">
            <v>SALIDAS DE ALUMBRADO EXTERIOR 220V EN: EMT 3/4", Y CABLE THHN/THHW No.10.</v>
          </cell>
          <cell r="C61" t="str">
            <v>UN</v>
          </cell>
          <cell r="D61">
            <v>30</v>
          </cell>
          <cell r="E61">
            <v>288636</v>
          </cell>
          <cell r="F61">
            <v>129884.5</v>
          </cell>
        </row>
        <row r="62">
          <cell r="A62" t="str">
            <v>6.06</v>
          </cell>
          <cell r="B62" t="str">
            <v>SALIDAS DE ALUMBRADO EXTERIOR 220V EN: PVC 3/4", Y CABLE THHN/THHW No.10.PARA POSTES DE ILUMINACIÓN</v>
          </cell>
          <cell r="C62" t="str">
            <v>UN</v>
          </cell>
          <cell r="D62">
            <v>8</v>
          </cell>
          <cell r="E62">
            <v>182744</v>
          </cell>
          <cell r="F62">
            <v>167384.5</v>
          </cell>
        </row>
        <row r="63">
          <cell r="A63" t="str">
            <v>6.07</v>
          </cell>
          <cell r="B63" t="str">
            <v>SALIDAS DE TOMAS 220V EN EMT DE 1/2" Y CABLE THHN/THHW No.10. PARA TABLERO TELEMANDO</v>
          </cell>
          <cell r="C63" t="str">
            <v>UN</v>
          </cell>
          <cell r="D63">
            <v>1</v>
          </cell>
          <cell r="E63">
            <v>424873</v>
          </cell>
          <cell r="F63">
            <v>129884.5</v>
          </cell>
        </row>
        <row r="64">
          <cell r="A64" t="str">
            <v>6.08</v>
          </cell>
          <cell r="B64" t="str">
            <v>SALIDAS DE TOMAS 110V EN EMT DE 1/2" Y CABLE THHN/THHW No.12. PARA TABLERO TELEMANDO</v>
          </cell>
          <cell r="C64" t="str">
            <v>UN</v>
          </cell>
          <cell r="D64">
            <v>2</v>
          </cell>
          <cell r="E64">
            <v>344558</v>
          </cell>
          <cell r="F64">
            <v>126407.6</v>
          </cell>
        </row>
        <row r="65">
          <cell r="A65" t="str">
            <v>6.09</v>
          </cell>
          <cell r="B65" t="str">
            <v>EXCAVACIÓN, RELLENO Y COMPACTA-CIÓN DE ZANJA DE 40X80 CMS</v>
          </cell>
          <cell r="C65" t="str">
            <v>ML</v>
          </cell>
          <cell r="D65">
            <v>12</v>
          </cell>
          <cell r="E65">
            <v>25000</v>
          </cell>
          <cell r="F65">
            <v>5595.38</v>
          </cell>
        </row>
        <row r="66">
          <cell r="A66" t="str">
            <v>6.10</v>
          </cell>
          <cell r="B66" t="str">
            <v>REGISTOS ELECTRICOS DE 80X80X60 CON TAPAS EN MARCOS DE ACERO, MARCADO SEGÚN RETIE, ESTOS REGISTRO DEBEN IR SELLADO CON POLIURETANO</v>
          </cell>
          <cell r="C66" t="str">
            <v>UN</v>
          </cell>
          <cell r="D66">
            <v>2</v>
          </cell>
          <cell r="E66">
            <v>580000</v>
          </cell>
          <cell r="F66">
            <v>181889</v>
          </cell>
        </row>
        <row r="67">
          <cell r="A67" t="str">
            <v>6.11</v>
          </cell>
          <cell r="B67" t="str">
            <v>TUBERIA CONDUIT PVC-DB DE 3X2 " CON ACCESORIOS PARA ALIMENTADORES A MOTORES EN ESTACIÓN DE BOMBEO.</v>
          </cell>
          <cell r="C67" t="str">
            <v>ML</v>
          </cell>
          <cell r="D67">
            <v>30</v>
          </cell>
          <cell r="E67">
            <v>24627</v>
          </cell>
          <cell r="F67">
            <v>17453.8</v>
          </cell>
        </row>
        <row r="68">
          <cell r="A68" t="str">
            <v>6.12</v>
          </cell>
          <cell r="B68" t="str">
            <v>ALIMENTACION DESDE  CCM A BOMBA #01 12HP EN CABLE 3XNo.8(F) +No.8(N)+10(T) THHN-600V-CU</v>
          </cell>
          <cell r="C68" t="str">
            <v>ML</v>
          </cell>
          <cell r="D68">
            <v>22</v>
          </cell>
          <cell r="E68">
            <v>33124</v>
          </cell>
          <cell r="F68">
            <v>22386.799999999999</v>
          </cell>
        </row>
        <row r="69">
          <cell r="A69" t="str">
            <v>6.13</v>
          </cell>
          <cell r="B69" t="str">
            <v>ALIMENTACION DESDE  CCM A BOMBA #02 12HP EN CABLE STC VW 4xNo.8+T10</v>
          </cell>
          <cell r="C69" t="str">
            <v>ML</v>
          </cell>
          <cell r="D69">
            <v>30</v>
          </cell>
          <cell r="E69">
            <v>33124</v>
          </cell>
          <cell r="F69">
            <v>22386.799999999999</v>
          </cell>
        </row>
        <row r="70">
          <cell r="A70" t="str">
            <v>6.14</v>
          </cell>
          <cell r="B70" t="str">
            <v>ALIMENTACION DESDE  CCM A BOMBA #03 12HP EN CABLE STC VW 4xNo.8+T11</v>
          </cell>
          <cell r="C70" t="str">
            <v>ML</v>
          </cell>
          <cell r="D70">
            <v>35</v>
          </cell>
          <cell r="E70">
            <v>33124</v>
          </cell>
          <cell r="F70">
            <v>22386.799999999999</v>
          </cell>
        </row>
        <row r="71">
          <cell r="A71" t="str">
            <v>6.15</v>
          </cell>
          <cell r="B71" t="str">
            <v>TABLERO STAR/STOP REMOTO IP66, GABINETE TIPO MARINA, CON BORNERAS PARA EMPALME CABLE THHWN-STC DE ALIMENTADORES DE BOMBAS</v>
          </cell>
          <cell r="C71" t="str">
            <v>UN</v>
          </cell>
          <cell r="D71">
            <v>1</v>
          </cell>
          <cell r="E71">
            <v>7697000</v>
          </cell>
          <cell r="F71">
            <v>1573868</v>
          </cell>
        </row>
        <row r="72">
          <cell r="A72" t="str">
            <v>6.16</v>
          </cell>
          <cell r="B72" t="str">
            <v>CABLE CONTROL DE NIVEL STC VW 7xNo.14</v>
          </cell>
          <cell r="C72" t="str">
            <v>ML</v>
          </cell>
          <cell r="D72">
            <v>52</v>
          </cell>
          <cell r="E72">
            <v>28029</v>
          </cell>
          <cell r="F72">
            <v>3369.34</v>
          </cell>
        </row>
        <row r="74">
          <cell r="A74" t="str">
            <v>7.0</v>
          </cell>
          <cell r="B74" t="str">
            <v>LUMINARIAS (CERTIFICADAS RETILAP)</v>
          </cell>
        </row>
        <row r="75">
          <cell r="A75" t="str">
            <v>7.01</v>
          </cell>
          <cell r="B75" t="str">
            <v>LUMINARIA FLUORESCENTE HERMETICA 2X32W  LED</v>
          </cell>
          <cell r="C75" t="str">
            <v>UN</v>
          </cell>
          <cell r="D75">
            <v>8</v>
          </cell>
          <cell r="E75">
            <v>179996</v>
          </cell>
          <cell r="F75">
            <v>102869.34</v>
          </cell>
        </row>
        <row r="76">
          <cell r="A76" t="str">
            <v>7.02</v>
          </cell>
          <cell r="B76" t="str">
            <v>OJO DE BUEY LED 1X20W</v>
          </cell>
          <cell r="C76" t="str">
            <v>UN</v>
          </cell>
          <cell r="D76">
            <v>1</v>
          </cell>
          <cell r="E76">
            <v>64143</v>
          </cell>
          <cell r="F76">
            <v>47869.34</v>
          </cell>
        </row>
        <row r="77">
          <cell r="A77" t="str">
            <v>7.03</v>
          </cell>
          <cell r="B77" t="str">
            <v>LUMINARIA WALLPACK ED, 110V, 120W</v>
          </cell>
          <cell r="C77" t="str">
            <v>UN</v>
          </cell>
          <cell r="D77">
            <v>9</v>
          </cell>
          <cell r="E77">
            <v>563923</v>
          </cell>
          <cell r="F77">
            <v>125369.34</v>
          </cell>
        </row>
        <row r="78">
          <cell r="A78" t="str">
            <v>7.04</v>
          </cell>
          <cell r="B78" t="str">
            <v>LUMINARIA DE EMERGENCIA 110V, 120W</v>
          </cell>
          <cell r="C78" t="str">
            <v>UN</v>
          </cell>
          <cell r="D78">
            <v>9</v>
          </cell>
          <cell r="E78">
            <v>126448</v>
          </cell>
          <cell r="F78">
            <v>125369.34</v>
          </cell>
        </row>
        <row r="79">
          <cell r="A79" t="str">
            <v>7.05</v>
          </cell>
          <cell r="B79" t="str">
            <v>LUMINARIA TIPO EXTERIOR LED 138W, 220V, 120W</v>
          </cell>
          <cell r="C79" t="str">
            <v>UN</v>
          </cell>
          <cell r="D79">
            <v>8</v>
          </cell>
          <cell r="E79">
            <v>605984</v>
          </cell>
          <cell r="F79">
            <v>500369.34</v>
          </cell>
        </row>
        <row r="80">
          <cell r="A80" t="str">
            <v>7.06</v>
          </cell>
          <cell r="B80" t="str">
            <v>POSTES PARA ILUMINACIÓN METALICOS  9 MTSmts.</v>
          </cell>
          <cell r="C80" t="str">
            <v>UN</v>
          </cell>
          <cell r="D80">
            <v>8</v>
          </cell>
          <cell r="E80">
            <v>1567530</v>
          </cell>
          <cell r="F80">
            <v>500369.34</v>
          </cell>
        </row>
        <row r="81">
          <cell r="A81" t="str">
            <v>7.07</v>
          </cell>
          <cell r="B81" t="str">
            <v>REGISTOS ELECTRICOS DE 40X40X60 CON TAPAS EN MARCOS DE ACERO, MARCADO SEGÚN RETIE, ESTOS REGISTRO DEBEN IR SELLADO CON POLIURETANO</v>
          </cell>
          <cell r="C81" t="str">
            <v>UN</v>
          </cell>
          <cell r="D81">
            <v>9</v>
          </cell>
          <cell r="E81">
            <v>470000</v>
          </cell>
          <cell r="F81">
            <v>146953.79999999999</v>
          </cell>
        </row>
        <row r="83">
          <cell r="A83" t="str">
            <v>8.0</v>
          </cell>
          <cell r="B83" t="str">
            <v>INSTALACION DEL SISTEMA DE TELEMANDO Y TELECONTROL</v>
          </cell>
        </row>
        <row r="84">
          <cell r="A84" t="str">
            <v>8.01</v>
          </cell>
          <cell r="B84" t="str">
            <v>GABINETE EN ACERO INOXIDABLE, DOBLE FONDO CON PUERTA EN VIDRIO DE 60 X 60 X 50 CM</v>
          </cell>
          <cell r="C84" t="str">
            <v>UN</v>
          </cell>
          <cell r="D84">
            <v>1</v>
          </cell>
          <cell r="E84">
            <v>1200000</v>
          </cell>
          <cell r="F84">
            <v>360000</v>
          </cell>
        </row>
        <row r="85">
          <cell r="A85" t="str">
            <v>8.02</v>
          </cell>
          <cell r="B85" t="str">
            <v>FUENTE  24VDC REF ABL7RE2403</v>
          </cell>
          <cell r="C85" t="str">
            <v>UN</v>
          </cell>
          <cell r="D85">
            <v>1</v>
          </cell>
          <cell r="E85">
            <v>267000</v>
          </cell>
          <cell r="F85">
            <v>80100</v>
          </cell>
        </row>
        <row r="86">
          <cell r="A86" t="str">
            <v>8.03</v>
          </cell>
          <cell r="B86" t="str">
            <v>PLC S7-200 MODULAR REFERENCIAINCLUYE PRGRAMACION EN LADDER DE ACUERDO A REQUERIMIENTOS DE LA AAA</v>
          </cell>
          <cell r="C86" t="str">
            <v>UN</v>
          </cell>
          <cell r="D86">
            <v>1</v>
          </cell>
          <cell r="E86">
            <v>4000000</v>
          </cell>
          <cell r="F86">
            <v>1200000</v>
          </cell>
        </row>
        <row r="87">
          <cell r="A87" t="str">
            <v>8.04</v>
          </cell>
          <cell r="B87" t="str">
            <v>PROGRAMACIÓN PLC PARA OPERACIÓN DE ESTACIÓN DE ACUERDO A INDICACIONES DE LA AAA</v>
          </cell>
          <cell r="C87" t="str">
            <v>GL</v>
          </cell>
          <cell r="D87">
            <v>1</v>
          </cell>
          <cell r="E87">
            <v>2940000</v>
          </cell>
          <cell r="F87">
            <v>882000</v>
          </cell>
        </row>
        <row r="88">
          <cell r="A88" t="str">
            <v>8.05</v>
          </cell>
          <cell r="B88" t="str">
            <v xml:space="preserve">UPS RESPALDO AUSENCIA DE ENERGIA LIBRE DE MANTENIMIENTO </v>
          </cell>
          <cell r="C88" t="str">
            <v>UN</v>
          </cell>
          <cell r="D88">
            <v>2</v>
          </cell>
          <cell r="E88">
            <v>704670</v>
          </cell>
          <cell r="F88">
            <v>211401</v>
          </cell>
        </row>
        <row r="89">
          <cell r="A89" t="str">
            <v>8.06</v>
          </cell>
          <cell r="B89" t="str">
            <v>REGULADOR DE 1000 W 12 V AC</v>
          </cell>
          <cell r="C89" t="str">
            <v>UN</v>
          </cell>
          <cell r="D89">
            <v>1</v>
          </cell>
          <cell r="E89">
            <v>36300</v>
          </cell>
          <cell r="F89">
            <v>10890</v>
          </cell>
        </row>
        <row r="90">
          <cell r="A90" t="str">
            <v>8.07</v>
          </cell>
          <cell r="B90" t="str">
            <v>PROTECCIÓN CONTRA SOBRETENSIÓN 120 V AC MARCA SIME TIMER</v>
          </cell>
          <cell r="C90" t="str">
            <v>UN</v>
          </cell>
          <cell r="D90">
            <v>1</v>
          </cell>
          <cell r="E90">
            <v>360000</v>
          </cell>
          <cell r="F90">
            <v>108000</v>
          </cell>
        </row>
        <row r="91">
          <cell r="A91" t="str">
            <v>8.08</v>
          </cell>
          <cell r="B91" t="str">
            <v>BOYA DE MERCURIO MRCA HELBER 220  - 110 V AC</v>
          </cell>
          <cell r="C91" t="str">
            <v>UN</v>
          </cell>
          <cell r="D91">
            <v>4</v>
          </cell>
          <cell r="E91">
            <v>72270</v>
          </cell>
          <cell r="F91">
            <v>21681</v>
          </cell>
        </row>
        <row r="92">
          <cell r="A92" t="str">
            <v>8.09</v>
          </cell>
          <cell r="B92" t="str">
            <v xml:space="preserve">MINI RELEVO DE 24 V DC OMRON O TELEMECANIQUE CON SU BASE </v>
          </cell>
          <cell r="C92" t="str">
            <v>UN</v>
          </cell>
          <cell r="D92">
            <v>5</v>
          </cell>
          <cell r="E92">
            <v>26056.799999999999</v>
          </cell>
          <cell r="F92">
            <v>7817.0399999999991</v>
          </cell>
        </row>
        <row r="93">
          <cell r="A93" t="str">
            <v>8.10</v>
          </cell>
          <cell r="B93" t="str">
            <v>BORNA PHOENIX CONTACTREF UK5N</v>
          </cell>
          <cell r="C93" t="str">
            <v>UN</v>
          </cell>
          <cell r="D93">
            <v>50</v>
          </cell>
          <cell r="E93">
            <v>327</v>
          </cell>
          <cell r="F93">
            <v>98.1</v>
          </cell>
        </row>
        <row r="94">
          <cell r="A94" t="str">
            <v>8.11</v>
          </cell>
          <cell r="B94" t="str">
            <v>SUMINISTRO E INSTALACIÓN DE FLEXICONDUIT ACORAZADO DE 3/4" CON CONECTORES</v>
          </cell>
          <cell r="C94" t="str">
            <v>ML</v>
          </cell>
          <cell r="D94">
            <v>20</v>
          </cell>
          <cell r="E94">
            <v>2937</v>
          </cell>
          <cell r="F94">
            <v>881.1</v>
          </cell>
        </row>
        <row r="95">
          <cell r="A95" t="str">
            <v>8.12</v>
          </cell>
          <cell r="B95" t="str">
            <v>CABLE VEHICULAR NO 16 COLOR AZUL</v>
          </cell>
          <cell r="C95" t="str">
            <v>ML</v>
          </cell>
          <cell r="D95">
            <v>100</v>
          </cell>
          <cell r="E95">
            <v>291</v>
          </cell>
          <cell r="F95">
            <v>120</v>
          </cell>
        </row>
        <row r="96">
          <cell r="A96" t="str">
            <v>8.13</v>
          </cell>
          <cell r="B96" t="str">
            <v xml:space="preserve">TENDIDO DE TUBERIA CONDUIT PVC 3/4" PARA SEÑALES DEL TELEMANDO </v>
          </cell>
          <cell r="C96" t="str">
            <v>ML</v>
          </cell>
          <cell r="D96">
            <v>10</v>
          </cell>
          <cell r="E96">
            <v>5610</v>
          </cell>
          <cell r="F96">
            <v>1683</v>
          </cell>
        </row>
        <row r="98">
          <cell r="A98" t="str">
            <v>9.0</v>
          </cell>
          <cell r="B98" t="str">
            <v>PLANOS, TRAMITES Y CERTIFICACIONES</v>
          </cell>
        </row>
        <row r="99">
          <cell r="A99" t="str">
            <v>9.01</v>
          </cell>
          <cell r="B99" t="str">
            <v>PAGOS DERECHOS CONEXIÓN Y TRAMITES ANTE OPERADOR DE RED ELECTRICA LOCAL, PAGO DE DESCARGOS PARA LEGALIZACION DEL PROYECTO.</v>
          </cell>
          <cell r="C99" t="str">
            <v>Gl</v>
          </cell>
          <cell r="D99">
            <v>1</v>
          </cell>
          <cell r="F99">
            <v>4800000</v>
          </cell>
        </row>
        <row r="100">
          <cell r="A100" t="str">
            <v>9.02</v>
          </cell>
          <cell r="B100" t="str">
            <v>ELABORACIÓN Y O ACTUALIZACIÓN DE PLANOS, DESCRIPCIÓN DE CALCULOS Y MEMORIAS ELECTRICAS Y MECANICAS PARA PRESENTAR ANTE ECA.</v>
          </cell>
          <cell r="C100" t="str">
            <v>Gl</v>
          </cell>
          <cell r="D100">
            <v>1</v>
          </cell>
          <cell r="F100">
            <v>5800000</v>
          </cell>
        </row>
        <row r="101">
          <cell r="A101" t="str">
            <v>9.03</v>
          </cell>
          <cell r="B101" t="str">
            <v xml:space="preserve">INSPECCIÓN RETIE POR ENTE AVALADO POR LA SIC </v>
          </cell>
          <cell r="C101" t="str">
            <v>Gl</v>
          </cell>
          <cell r="D101">
            <v>1</v>
          </cell>
          <cell r="F101">
            <v>4500000</v>
          </cell>
        </row>
      </sheetData>
      <sheetData sheetId="4"/>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EQUI"/>
      <sheetName val="OTROS MO"/>
    </sheetNames>
    <sheetDataSet>
      <sheetData sheetId="0" refreshError="1"/>
      <sheetData sheetId="1" refreshError="1"/>
      <sheetData sheetId="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R"/>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_Mat"/>
    </sheetNames>
    <sheetDataSet>
      <sheetData sheetId="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ANALISIS"/>
      <sheetName val="PRESUPUESTO TOTAL  POR INSUMOS"/>
      <sheetName val=" PRESUPUESTO TOTAL"/>
      <sheetName val="Programacion"/>
      <sheetName val="ANALISIS DEL AUI "/>
      <sheetName val="PRESTACIONES SOCIALES"/>
    </sheetNames>
    <sheetDataSet>
      <sheetData sheetId="0"/>
      <sheetData sheetId="1"/>
      <sheetData sheetId="2"/>
      <sheetData sheetId="3"/>
      <sheetData sheetId="4"/>
      <sheetData sheetId="5"/>
      <sheetData sheetId="6"/>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GAS"/>
      <sheetName val="DATOS DE PROYECTO"/>
      <sheetName val="PESO MUROS"/>
      <sheetName val="ESPECTRO RIGIDEZ"/>
      <sheetName val="ESPECTRO RESISTENCIA"/>
      <sheetName val="CARGAS X PISO"/>
      <sheetName val="MATERIALES"/>
      <sheetName val="MODULO DE ELASTICIDAD"/>
      <sheetName val="COMBINACIONES B1"/>
      <sheetName val="COMBINACIONES B2"/>
      <sheetName val="AJUSTE BASAL. B1"/>
      <sheetName val="REACCIONES TANQUE"/>
      <sheetName val="ELEM NO ESTRU B1"/>
      <sheetName val="FUERZAS E.N.E."/>
      <sheetName val="ESCALERA"/>
      <sheetName val="METODO ELASTICO"/>
      <sheetName val="METODO RESISTENCIA ULTIMA"/>
      <sheetName val="Hoja4"/>
      <sheetName val="CONTROL DE DEFLEXIONES"/>
      <sheetName val="DIESEÑO COLUMNAS"/>
      <sheetName val="AJUSTE BASAL"/>
      <sheetName val="Hoja1"/>
      <sheetName val="Hoja2"/>
      <sheetName val="Hoja3"/>
      <sheetName val="acero en losas"/>
      <sheetName val="MEMORIAS CABEZOTE"/>
      <sheetName val="MEMORIAS ALIVIADERO 1"/>
      <sheetName val="ACERO ALIVIADERO 1"/>
      <sheetName val="MEMORIAS ALIVIADERO 2"/>
      <sheetName val="ACERO ALIVIADERO 2"/>
      <sheetName val="GENERALIDADES "/>
    </sheetNames>
    <sheetDataSet>
      <sheetData sheetId="0" refreshError="1"/>
      <sheetData sheetId="1" refreshError="1"/>
      <sheetData sheetId="2" refreshError="1"/>
      <sheetData sheetId="3" refreshError="1"/>
      <sheetData sheetId="4">
        <row r="72">
          <cell r="B72" t="str">
            <v>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Columna Suelo Cem"/>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8.1.17.3"/>
      <sheetName val="3.9.1.1"/>
      <sheetName val="3.9.1.2"/>
      <sheetName val="3.9.1.3"/>
      <sheetName val="3.9.1.4"/>
      <sheetName val="3.9.1.5"/>
      <sheetName val="3.9.1.6"/>
      <sheetName val="3.9.1.7"/>
      <sheetName val="3.9.1.8"/>
    </sheetNames>
    <sheetDataSet>
      <sheetData sheetId="0" refreshError="1"/>
      <sheetData sheetId="1" refreshError="1">
        <row r="3">
          <cell r="A3" t="str">
            <v>Acero de refuerzo de 40000 y 60000</v>
          </cell>
          <cell r="B3">
            <v>2854</v>
          </cell>
          <cell r="C3" t="str">
            <v>kg</v>
          </cell>
          <cell r="D3">
            <v>2757</v>
          </cell>
          <cell r="E3" t="str">
            <v>kg</v>
          </cell>
          <cell r="F3">
            <v>2648</v>
          </cell>
          <cell r="G3" t="str">
            <v>kg</v>
          </cell>
        </row>
        <row r="4">
          <cell r="A4" t="str">
            <v>Acero malla electrosoldada</v>
          </cell>
          <cell r="B4">
            <v>2843</v>
          </cell>
          <cell r="C4" t="str">
            <v>kg</v>
          </cell>
          <cell r="D4">
            <v>2746</v>
          </cell>
          <cell r="E4" t="str">
            <v>kg</v>
          </cell>
          <cell r="F4">
            <v>2638</v>
          </cell>
          <cell r="G4" t="str">
            <v>kg</v>
          </cell>
        </row>
        <row r="5">
          <cell r="A5" t="str">
            <v>Acondicionador de superficie x 310 ml</v>
          </cell>
          <cell r="B5">
            <v>107416</v>
          </cell>
          <cell r="C5" t="str">
            <v>Und</v>
          </cell>
          <cell r="D5">
            <v>103783</v>
          </cell>
          <cell r="E5" t="str">
            <v>Und</v>
          </cell>
          <cell r="F5">
            <v>99705</v>
          </cell>
          <cell r="G5" t="str">
            <v>Und</v>
          </cell>
        </row>
        <row r="6">
          <cell r="A6" t="str">
            <v>Adhesivo Novafort x 310ml</v>
          </cell>
          <cell r="B6">
            <v>53877</v>
          </cell>
          <cell r="C6" t="str">
            <v>Und</v>
          </cell>
          <cell r="D6">
            <v>52055</v>
          </cell>
          <cell r="E6" t="str">
            <v>Und</v>
          </cell>
          <cell r="F6">
            <v>50009</v>
          </cell>
          <cell r="G6" t="str">
            <v>Und</v>
          </cell>
        </row>
        <row r="7">
          <cell r="A7" t="str">
            <v>Adoquin  rectangular peatonal   6x10x20</v>
          </cell>
          <cell r="B7">
            <v>27978</v>
          </cell>
          <cell r="C7" t="str">
            <v>m2</v>
          </cell>
          <cell r="D7">
            <v>27031</v>
          </cell>
          <cell r="E7" t="str">
            <v>m2</v>
          </cell>
          <cell r="F7">
            <v>25968</v>
          </cell>
          <cell r="G7" t="str">
            <v>m2</v>
          </cell>
        </row>
        <row r="8">
          <cell r="A8" t="str">
            <v>Adoquin  rectangular vehicular  8x10x20</v>
          </cell>
          <cell r="B8">
            <v>30775</v>
          </cell>
          <cell r="C8" t="str">
            <v>m2</v>
          </cell>
          <cell r="D8">
            <v>29734</v>
          </cell>
          <cell r="E8" t="str">
            <v>m2</v>
          </cell>
          <cell r="F8">
            <v>28565</v>
          </cell>
          <cell r="G8" t="str">
            <v>m2</v>
          </cell>
        </row>
        <row r="9">
          <cell r="A9" t="str">
            <v>Agua</v>
          </cell>
          <cell r="B9">
            <v>7</v>
          </cell>
          <cell r="C9" t="str">
            <v>Lt</v>
          </cell>
          <cell r="D9">
            <v>6</v>
          </cell>
          <cell r="E9" t="str">
            <v>Lt</v>
          </cell>
          <cell r="F9">
            <v>5</v>
          </cell>
          <cell r="G9" t="str">
            <v>Lt</v>
          </cell>
        </row>
        <row r="10">
          <cell r="A10" t="str">
            <v>Agua Acueducto</v>
          </cell>
          <cell r="B10">
            <v>3851</v>
          </cell>
          <cell r="C10" t="str">
            <v>m3</v>
          </cell>
          <cell r="D10">
            <v>3720</v>
          </cell>
          <cell r="E10" t="str">
            <v>m3</v>
          </cell>
          <cell r="F10">
            <v>3573</v>
          </cell>
          <cell r="G10" t="str">
            <v>m3</v>
          </cell>
        </row>
        <row r="11">
          <cell r="A11" t="str">
            <v>Alambre recocido No 18</v>
          </cell>
          <cell r="B11">
            <v>4445</v>
          </cell>
          <cell r="C11" t="str">
            <v>kg</v>
          </cell>
          <cell r="D11">
            <v>4294</v>
          </cell>
          <cell r="E11" t="str">
            <v>kg</v>
          </cell>
          <cell r="F11">
            <v>4125</v>
          </cell>
          <cell r="G11" t="str">
            <v>kg</v>
          </cell>
        </row>
        <row r="12">
          <cell r="A12" t="str">
            <v>Alambre galvanizado calibre 18</v>
          </cell>
          <cell r="B12">
            <v>4445</v>
          </cell>
          <cell r="C12" t="str">
            <v>Kg</v>
          </cell>
          <cell r="D12">
            <v>4294</v>
          </cell>
          <cell r="E12" t="str">
            <v>Kg</v>
          </cell>
          <cell r="F12">
            <v>4125</v>
          </cell>
          <cell r="G12" t="str">
            <v>Kg</v>
          </cell>
        </row>
        <row r="13">
          <cell r="A13" t="str">
            <v>Allanadora de pavimento con operador y aspas</v>
          </cell>
          <cell r="B13">
            <v>6641</v>
          </cell>
          <cell r="C13" t="str">
            <v>m2</v>
          </cell>
          <cell r="D13">
            <v>6416</v>
          </cell>
          <cell r="E13" t="str">
            <v>m2</v>
          </cell>
          <cell r="F13">
            <v>6163</v>
          </cell>
          <cell r="G13" t="str">
            <v>m2</v>
          </cell>
        </row>
        <row r="14">
          <cell r="A14" t="str">
            <v>Anclaje epoxico para varilla de 1/2 (sin varilla)</v>
          </cell>
          <cell r="B14">
            <v>7638</v>
          </cell>
          <cell r="C14" t="str">
            <v>Und</v>
          </cell>
          <cell r="D14">
            <v>7638</v>
          </cell>
          <cell r="E14" t="str">
            <v>Und</v>
          </cell>
          <cell r="F14">
            <v>7638</v>
          </cell>
          <cell r="G14" t="str">
            <v>Und</v>
          </cell>
        </row>
        <row r="15">
          <cell r="A15" t="str">
            <v>Anclaje epoxico para varilla de 3/4 (sin varilla)</v>
          </cell>
          <cell r="B15">
            <v>14168</v>
          </cell>
          <cell r="C15" t="str">
            <v>Und</v>
          </cell>
          <cell r="D15">
            <v>14168</v>
          </cell>
          <cell r="E15" t="str">
            <v>Und</v>
          </cell>
          <cell r="F15">
            <v>14168</v>
          </cell>
          <cell r="G15" t="str">
            <v>Und</v>
          </cell>
        </row>
        <row r="16">
          <cell r="A16" t="str">
            <v>Anclaje epoxico para varilla de 3/8 (sin varilla)</v>
          </cell>
          <cell r="B16">
            <v>5903</v>
          </cell>
          <cell r="C16" t="str">
            <v>Und</v>
          </cell>
          <cell r="D16">
            <v>5903</v>
          </cell>
          <cell r="E16" t="str">
            <v>Und</v>
          </cell>
          <cell r="F16">
            <v>5903</v>
          </cell>
          <cell r="G16" t="str">
            <v>Und</v>
          </cell>
        </row>
        <row r="17">
          <cell r="A17" t="str">
            <v>Anclaje epoxico para varilla de 5/8 (sin varilla)</v>
          </cell>
          <cell r="B17">
            <v>10587</v>
          </cell>
          <cell r="C17" t="str">
            <v>Und</v>
          </cell>
          <cell r="D17">
            <v>10587</v>
          </cell>
          <cell r="E17" t="str">
            <v>Und</v>
          </cell>
          <cell r="F17">
            <v>10587</v>
          </cell>
          <cell r="G17" t="str">
            <v>Und</v>
          </cell>
        </row>
        <row r="18">
          <cell r="A18" t="str">
            <v>Andamio tubular</v>
          </cell>
          <cell r="B18">
            <v>1625</v>
          </cell>
          <cell r="C18" t="str">
            <v>d</v>
          </cell>
          <cell r="D18">
            <v>1570</v>
          </cell>
          <cell r="E18" t="str">
            <v>d</v>
          </cell>
          <cell r="F18">
            <v>1508</v>
          </cell>
          <cell r="G18" t="str">
            <v>d</v>
          </cell>
        </row>
        <row r="19">
          <cell r="A19" t="str">
            <v>Angulo de aluminio 6m</v>
          </cell>
          <cell r="B19">
            <v>1558</v>
          </cell>
          <cell r="C19" t="str">
            <v>UND</v>
          </cell>
          <cell r="D19">
            <v>1505</v>
          </cell>
          <cell r="E19" t="str">
            <v>UND</v>
          </cell>
          <cell r="F19">
            <v>1445</v>
          </cell>
          <cell r="G19" t="str">
            <v>UND</v>
          </cell>
        </row>
        <row r="20">
          <cell r="A20" t="str">
            <v>Angulo en acero de 2" x 2" x 3/16"</v>
          </cell>
          <cell r="B20">
            <v>11917</v>
          </cell>
          <cell r="C20" t="str">
            <v>m</v>
          </cell>
          <cell r="D20">
            <v>11514</v>
          </cell>
          <cell r="E20" t="str">
            <v>m</v>
          </cell>
          <cell r="F20">
            <v>11061</v>
          </cell>
          <cell r="G20" t="str">
            <v>m</v>
          </cell>
        </row>
        <row r="21">
          <cell r="A21" t="str">
            <v>Anillo caucho tub. Conc 12"</v>
          </cell>
          <cell r="B21">
            <v>5604</v>
          </cell>
          <cell r="C21" t="str">
            <v>Und</v>
          </cell>
          <cell r="D21">
            <v>5414</v>
          </cell>
          <cell r="E21" t="str">
            <v>Und</v>
          </cell>
          <cell r="F21">
            <v>5201</v>
          </cell>
          <cell r="G21" t="str">
            <v>Und</v>
          </cell>
        </row>
        <row r="22">
          <cell r="A22" t="str">
            <v>Antisol rojo x 16 kg</v>
          </cell>
          <cell r="B22">
            <v>14059</v>
          </cell>
          <cell r="C22" t="str">
            <v>kg</v>
          </cell>
          <cell r="D22">
            <v>13583</v>
          </cell>
          <cell r="E22" t="str">
            <v>kg</v>
          </cell>
          <cell r="F22">
            <v>13049</v>
          </cell>
          <cell r="G22" t="str">
            <v>kg</v>
          </cell>
        </row>
        <row r="23">
          <cell r="A23" t="str">
            <v>Antisol rojo x 170 kg</v>
          </cell>
          <cell r="B23">
            <v>10210</v>
          </cell>
          <cell r="C23" t="str">
            <v>kg</v>
          </cell>
          <cell r="D23">
            <v>9864</v>
          </cell>
          <cell r="E23" t="str">
            <v>kg</v>
          </cell>
          <cell r="F23">
            <v>9476</v>
          </cell>
          <cell r="G23" t="str">
            <v>kg</v>
          </cell>
        </row>
        <row r="24">
          <cell r="A24" t="str">
            <v>Arena amarilla</v>
          </cell>
          <cell r="B24">
            <v>34179</v>
          </cell>
          <cell r="C24" t="str">
            <v>m3</v>
          </cell>
          <cell r="D24">
            <v>33023</v>
          </cell>
          <cell r="E24" t="str">
            <v>m3</v>
          </cell>
          <cell r="F24">
            <v>31725</v>
          </cell>
          <cell r="G24" t="str">
            <v>m3</v>
          </cell>
        </row>
        <row r="25">
          <cell r="A25" t="str">
            <v>Arena blanca</v>
          </cell>
          <cell r="B25">
            <v>34179</v>
          </cell>
          <cell r="C25" t="str">
            <v>m3</v>
          </cell>
          <cell r="D25">
            <v>33023</v>
          </cell>
          <cell r="E25" t="str">
            <v>m3</v>
          </cell>
          <cell r="F25">
            <v>31725</v>
          </cell>
          <cell r="G25" t="str">
            <v>m3</v>
          </cell>
        </row>
        <row r="26">
          <cell r="A26" t="str">
            <v>Arena juan de acosta</v>
          </cell>
          <cell r="B26">
            <v>34179</v>
          </cell>
          <cell r="C26" t="str">
            <v>m3</v>
          </cell>
          <cell r="D26">
            <v>33023</v>
          </cell>
          <cell r="E26" t="str">
            <v>m3</v>
          </cell>
          <cell r="F26">
            <v>31725</v>
          </cell>
          <cell r="G26" t="str">
            <v>m3</v>
          </cell>
        </row>
        <row r="27">
          <cell r="A27" t="str">
            <v>Arena mambo</v>
          </cell>
          <cell r="B27">
            <v>34179</v>
          </cell>
          <cell r="C27" t="str">
            <v>m3</v>
          </cell>
          <cell r="D27">
            <v>33023</v>
          </cell>
          <cell r="E27" t="str">
            <v>m3</v>
          </cell>
          <cell r="F27">
            <v>31725</v>
          </cell>
          <cell r="G27" t="str">
            <v>m3</v>
          </cell>
        </row>
        <row r="28">
          <cell r="A28" t="str">
            <v>Arena negra</v>
          </cell>
          <cell r="B28">
            <v>34179</v>
          </cell>
          <cell r="C28" t="str">
            <v>m3</v>
          </cell>
          <cell r="D28">
            <v>33023</v>
          </cell>
          <cell r="E28" t="str">
            <v>m3</v>
          </cell>
          <cell r="F28">
            <v>31725</v>
          </cell>
          <cell r="G28" t="str">
            <v>m3</v>
          </cell>
        </row>
        <row r="29">
          <cell r="A29" t="str">
            <v>Arena santo tomas</v>
          </cell>
          <cell r="B29">
            <v>34179</v>
          </cell>
          <cell r="C29" t="str">
            <v>m3</v>
          </cell>
          <cell r="D29">
            <v>33023</v>
          </cell>
          <cell r="E29" t="str">
            <v>m3</v>
          </cell>
          <cell r="F29">
            <v>31725</v>
          </cell>
          <cell r="G29" t="str">
            <v>m3</v>
          </cell>
        </row>
        <row r="30">
          <cell r="A30" t="str">
            <v>Arena sierra vieja</v>
          </cell>
          <cell r="B30">
            <v>34179</v>
          </cell>
          <cell r="C30" t="str">
            <v>m3</v>
          </cell>
          <cell r="D30">
            <v>33023</v>
          </cell>
          <cell r="E30" t="str">
            <v>m3</v>
          </cell>
          <cell r="F30">
            <v>31725</v>
          </cell>
          <cell r="G30" t="str">
            <v>m3</v>
          </cell>
        </row>
        <row r="31">
          <cell r="A31" t="str">
            <v>Asfalto de liga</v>
          </cell>
          <cell r="B31">
            <v>1835</v>
          </cell>
          <cell r="C31" t="str">
            <v>kg</v>
          </cell>
          <cell r="D31">
            <v>1772</v>
          </cell>
          <cell r="E31" t="str">
            <v>kg</v>
          </cell>
          <cell r="F31">
            <v>1702</v>
          </cell>
          <cell r="G31" t="str">
            <v>kg</v>
          </cell>
        </row>
        <row r="32">
          <cell r="A32" t="str">
            <v>Asfalto Oxidado (brea).</v>
          </cell>
          <cell r="B32">
            <v>773</v>
          </cell>
          <cell r="C32" t="str">
            <v>kg</v>
          </cell>
          <cell r="D32">
            <v>746</v>
          </cell>
          <cell r="E32" t="str">
            <v>kg</v>
          </cell>
          <cell r="F32">
            <v>716</v>
          </cell>
          <cell r="G32" t="str">
            <v>kg</v>
          </cell>
        </row>
        <row r="33">
          <cell r="A33" t="str">
            <v>Atraque de tuberias en concreto de 2500 psi</v>
          </cell>
          <cell r="B33">
            <v>433041</v>
          </cell>
          <cell r="C33" t="str">
            <v>m3</v>
          </cell>
          <cell r="D33">
            <v>433041</v>
          </cell>
          <cell r="E33" t="str">
            <v>m3</v>
          </cell>
          <cell r="F33">
            <v>433041</v>
          </cell>
          <cell r="G33" t="str">
            <v>m3</v>
          </cell>
        </row>
        <row r="34">
          <cell r="A34" t="str">
            <v>Aviso reglamentario fijo</v>
          </cell>
          <cell r="B34">
            <v>312938</v>
          </cell>
          <cell r="C34" t="str">
            <v>Und</v>
          </cell>
          <cell r="D34">
            <v>302355</v>
          </cell>
          <cell r="E34" t="str">
            <v>Und</v>
          </cell>
          <cell r="F34">
            <v>290474</v>
          </cell>
          <cell r="G34" t="str">
            <v>Und</v>
          </cell>
        </row>
        <row r="35">
          <cell r="A35" t="str">
            <v>Ayudante Acabados</v>
          </cell>
          <cell r="B35">
            <v>9290.2398464166654</v>
          </cell>
          <cell r="C35" t="str">
            <v>HH</v>
          </cell>
          <cell r="D35">
            <v>9290.2398464166654</v>
          </cell>
          <cell r="E35" t="str">
            <v>HH</v>
          </cell>
          <cell r="F35">
            <v>9290.2398464166654</v>
          </cell>
          <cell r="G35" t="str">
            <v>HH</v>
          </cell>
        </row>
        <row r="36">
          <cell r="A36" t="str">
            <v>Ayudante Albañileria</v>
          </cell>
          <cell r="B36">
            <v>8078.5</v>
          </cell>
          <cell r="C36" t="str">
            <v>HH</v>
          </cell>
          <cell r="D36">
            <v>8078.5</v>
          </cell>
          <cell r="E36" t="str">
            <v>HH</v>
          </cell>
          <cell r="F36">
            <v>8078.5</v>
          </cell>
          <cell r="G36" t="str">
            <v>HH</v>
          </cell>
        </row>
        <row r="37">
          <cell r="A37" t="str">
            <v xml:space="preserve">Ayudante elect, sanit, carpint </v>
          </cell>
          <cell r="B37">
            <v>8886.3163748333336</v>
          </cell>
          <cell r="C37" t="str">
            <v>HH</v>
          </cell>
          <cell r="D37">
            <v>8886.3163748333336</v>
          </cell>
          <cell r="E37" t="str">
            <v>HH</v>
          </cell>
          <cell r="F37">
            <v>8886.3163748333336</v>
          </cell>
          <cell r="G37" t="str">
            <v>HH</v>
          </cell>
        </row>
        <row r="38">
          <cell r="A38" t="str">
            <v>Bajante canal amazonas</v>
          </cell>
          <cell r="B38">
            <v>28511</v>
          </cell>
          <cell r="C38" t="str">
            <v>m</v>
          </cell>
          <cell r="D38">
            <v>27546</v>
          </cell>
          <cell r="E38" t="str">
            <v>m</v>
          </cell>
          <cell r="F38">
            <v>26463</v>
          </cell>
          <cell r="G38" t="str">
            <v>m</v>
          </cell>
        </row>
        <row r="39">
          <cell r="A39" t="str">
            <v>Baldosa ceramica nacional 30x30</v>
          </cell>
          <cell r="B39">
            <v>48632</v>
          </cell>
          <cell r="C39" t="str">
            <v>m2</v>
          </cell>
          <cell r="D39">
            <v>46987</v>
          </cell>
          <cell r="E39" t="str">
            <v>m2</v>
          </cell>
          <cell r="F39">
            <v>45140</v>
          </cell>
          <cell r="G39" t="str">
            <v>m2</v>
          </cell>
        </row>
        <row r="40">
          <cell r="A40" t="str">
            <v>Barra</v>
          </cell>
          <cell r="B40">
            <v>166999</v>
          </cell>
          <cell r="C40" t="str">
            <v>Und</v>
          </cell>
          <cell r="D40">
            <v>161351</v>
          </cell>
          <cell r="E40" t="str">
            <v>Und</v>
          </cell>
          <cell r="F40">
            <v>155011</v>
          </cell>
          <cell r="G40" t="str">
            <v>Und</v>
          </cell>
        </row>
        <row r="41">
          <cell r="A41" t="str">
            <v>Barrera epoxica gris</v>
          </cell>
          <cell r="B41">
            <v>153114</v>
          </cell>
          <cell r="C41" t="str">
            <v>gl</v>
          </cell>
          <cell r="D41">
            <v>147936</v>
          </cell>
          <cell r="E41" t="str">
            <v>gl</v>
          </cell>
          <cell r="F41">
            <v>142123</v>
          </cell>
          <cell r="G41" t="str">
            <v>gl</v>
          </cell>
        </row>
        <row r="42">
          <cell r="A42" t="str">
            <v>Base granular</v>
          </cell>
          <cell r="B42">
            <v>52599</v>
          </cell>
          <cell r="C42" t="str">
            <v>m3</v>
          </cell>
          <cell r="D42">
            <v>50820</v>
          </cell>
          <cell r="E42" t="str">
            <v>m3</v>
          </cell>
          <cell r="F42">
            <v>48823</v>
          </cell>
          <cell r="G42" t="str">
            <v>m3</v>
          </cell>
        </row>
        <row r="43">
          <cell r="A43" t="str">
            <v>Binda Boquilla color x 10 kg</v>
          </cell>
          <cell r="B43">
            <v>3837</v>
          </cell>
          <cell r="C43" t="str">
            <v>kg</v>
          </cell>
          <cell r="D43">
            <v>3707</v>
          </cell>
          <cell r="E43" t="str">
            <v>kg</v>
          </cell>
          <cell r="F43">
            <v>3561</v>
          </cell>
          <cell r="G43" t="str">
            <v>kg</v>
          </cell>
        </row>
        <row r="44">
          <cell r="A44" t="str">
            <v>Bloque  estructural vibrado de 10 9x19x39</v>
          </cell>
          <cell r="B44">
            <v>1530</v>
          </cell>
          <cell r="C44" t="str">
            <v>Und</v>
          </cell>
          <cell r="D44">
            <v>1478</v>
          </cell>
          <cell r="E44" t="str">
            <v>Und</v>
          </cell>
          <cell r="F44">
            <v>1419</v>
          </cell>
          <cell r="G44" t="str">
            <v>Und</v>
          </cell>
        </row>
        <row r="45">
          <cell r="A45" t="str">
            <v>Bloque  estructural vibrado de 12 11x19x39</v>
          </cell>
          <cell r="B45">
            <v>1947</v>
          </cell>
          <cell r="C45" t="str">
            <v>Und</v>
          </cell>
          <cell r="D45">
            <v>1881</v>
          </cell>
          <cell r="E45" t="str">
            <v>Und</v>
          </cell>
          <cell r="F45">
            <v>1807</v>
          </cell>
          <cell r="G45" t="str">
            <v>Und</v>
          </cell>
        </row>
        <row r="46">
          <cell r="A46" t="str">
            <v>Bloque  estructural vibrado de 15 14x19x39</v>
          </cell>
          <cell r="B46">
            <v>2087</v>
          </cell>
          <cell r="C46" t="str">
            <v>Und</v>
          </cell>
          <cell r="D46">
            <v>2016</v>
          </cell>
          <cell r="E46" t="str">
            <v>Und</v>
          </cell>
          <cell r="F46">
            <v>1936</v>
          </cell>
          <cell r="G46" t="str">
            <v>Und</v>
          </cell>
        </row>
        <row r="47">
          <cell r="A47" t="str">
            <v>Bloque  estructural vibrado de 20 19x19x39</v>
          </cell>
          <cell r="B47">
            <v>2504</v>
          </cell>
          <cell r="C47" t="str">
            <v>Und</v>
          </cell>
          <cell r="D47">
            <v>2419</v>
          </cell>
          <cell r="E47" t="str">
            <v>Und</v>
          </cell>
          <cell r="F47">
            <v>2323</v>
          </cell>
          <cell r="G47" t="str">
            <v>Und</v>
          </cell>
        </row>
        <row r="48">
          <cell r="A48" t="str">
            <v>Bloque abuzardado  vibrado de 10 9x19x39</v>
          </cell>
          <cell r="B48">
            <v>2016</v>
          </cell>
          <cell r="C48" t="str">
            <v>Und</v>
          </cell>
          <cell r="D48">
            <v>1947</v>
          </cell>
          <cell r="E48" t="str">
            <v>Und</v>
          </cell>
          <cell r="F48">
            <v>1870</v>
          </cell>
          <cell r="G48" t="str">
            <v>Und</v>
          </cell>
        </row>
        <row r="49">
          <cell r="A49" t="str">
            <v>Bloque abuzardado  vibrado de 15 14x19x39</v>
          </cell>
          <cell r="B49">
            <v>2572</v>
          </cell>
          <cell r="C49" t="str">
            <v>Und</v>
          </cell>
          <cell r="D49">
            <v>2485</v>
          </cell>
          <cell r="E49" t="str">
            <v>Und</v>
          </cell>
          <cell r="F49">
            <v>2387</v>
          </cell>
          <cell r="G49" t="str">
            <v>Und</v>
          </cell>
        </row>
        <row r="50">
          <cell r="A50" t="str">
            <v>Bloque abuzardado vibrado de 20 19x19x39</v>
          </cell>
          <cell r="B50">
            <v>3059</v>
          </cell>
          <cell r="C50" t="str">
            <v>Und</v>
          </cell>
          <cell r="D50">
            <v>2955</v>
          </cell>
          <cell r="E50" t="str">
            <v>Und</v>
          </cell>
          <cell r="F50">
            <v>2838</v>
          </cell>
          <cell r="G50" t="str">
            <v>Und</v>
          </cell>
        </row>
        <row r="51">
          <cell r="A51" t="str">
            <v>Bloque no estructural vibrado de 10 9x19x39</v>
          </cell>
          <cell r="B51">
            <v>1169</v>
          </cell>
          <cell r="C51" t="str">
            <v>Und</v>
          </cell>
          <cell r="D51">
            <v>1129</v>
          </cell>
          <cell r="E51" t="str">
            <v>Und</v>
          </cell>
          <cell r="F51">
            <v>1084</v>
          </cell>
          <cell r="G51" t="str">
            <v>Und</v>
          </cell>
        </row>
        <row r="52">
          <cell r="A52" t="str">
            <v>Bloque no estructural vibrado de 12 11x19x39</v>
          </cell>
          <cell r="B52">
            <v>1601</v>
          </cell>
          <cell r="C52" t="str">
            <v>Und</v>
          </cell>
          <cell r="D52">
            <v>1546</v>
          </cell>
          <cell r="E52" t="str">
            <v>Und</v>
          </cell>
          <cell r="F52">
            <v>1485</v>
          </cell>
          <cell r="G52" t="str">
            <v>Und</v>
          </cell>
        </row>
        <row r="53">
          <cell r="A53" t="str">
            <v>Bloque no estructural vibrado de 15 14x19x39</v>
          </cell>
          <cell r="B53">
            <v>1670</v>
          </cell>
          <cell r="C53" t="str">
            <v>Und</v>
          </cell>
          <cell r="D53">
            <v>1613</v>
          </cell>
          <cell r="E53" t="str">
            <v>Und</v>
          </cell>
          <cell r="F53">
            <v>1549</v>
          </cell>
          <cell r="G53" t="str">
            <v>Und</v>
          </cell>
        </row>
        <row r="54">
          <cell r="A54" t="str">
            <v>Bloque no estructural vibrado de 20 19x19x39</v>
          </cell>
          <cell r="B54">
            <v>2363</v>
          </cell>
          <cell r="C54" t="str">
            <v>Und</v>
          </cell>
          <cell r="D54">
            <v>2283</v>
          </cell>
          <cell r="E54" t="str">
            <v>Und</v>
          </cell>
          <cell r="F54">
            <v>2193</v>
          </cell>
          <cell r="G54" t="str">
            <v>Und</v>
          </cell>
        </row>
        <row r="55">
          <cell r="A55" t="str">
            <v>Bloque samo #3 7x20x40</v>
          </cell>
          <cell r="B55">
            <v>1073</v>
          </cell>
          <cell r="C55" t="str">
            <v>Und</v>
          </cell>
          <cell r="D55">
            <v>1036</v>
          </cell>
          <cell r="E55" t="str">
            <v>Und</v>
          </cell>
          <cell r="F55">
            <v>995</v>
          </cell>
          <cell r="G55" t="str">
            <v>Und</v>
          </cell>
        </row>
        <row r="56">
          <cell r="A56" t="str">
            <v>Bloque samo #3 especial 7x20x33</v>
          </cell>
          <cell r="B56">
            <v>1030</v>
          </cell>
          <cell r="C56" t="str">
            <v>Und</v>
          </cell>
          <cell r="D56">
            <v>995</v>
          </cell>
          <cell r="E56" t="str">
            <v>Und</v>
          </cell>
          <cell r="F56">
            <v>955</v>
          </cell>
          <cell r="G56" t="str">
            <v>Und</v>
          </cell>
        </row>
        <row r="57">
          <cell r="A57" t="str">
            <v>Bloque samo #4 10x20x40</v>
          </cell>
          <cell r="B57">
            <v>1196</v>
          </cell>
          <cell r="C57" t="str">
            <v>Und</v>
          </cell>
          <cell r="D57">
            <v>1155</v>
          </cell>
          <cell r="E57" t="str">
            <v>Und</v>
          </cell>
          <cell r="F57">
            <v>1109</v>
          </cell>
          <cell r="G57" t="str">
            <v>Und</v>
          </cell>
        </row>
        <row r="58">
          <cell r="A58" t="str">
            <v>Bloque samo #4 especial 10x20x33</v>
          </cell>
          <cell r="B58">
            <v>1127</v>
          </cell>
          <cell r="C58" t="str">
            <v>Und</v>
          </cell>
          <cell r="D58">
            <v>1088</v>
          </cell>
          <cell r="E58" t="str">
            <v>Und</v>
          </cell>
          <cell r="F58">
            <v>1045</v>
          </cell>
          <cell r="G58" t="str">
            <v>Und</v>
          </cell>
        </row>
        <row r="59">
          <cell r="A59" t="str">
            <v>Bloque samo #5 12,5x20x40</v>
          </cell>
          <cell r="B59">
            <v>1558</v>
          </cell>
          <cell r="C59" t="str">
            <v>Und</v>
          </cell>
          <cell r="D59">
            <v>1505</v>
          </cell>
          <cell r="E59" t="str">
            <v>Und</v>
          </cell>
          <cell r="F59">
            <v>1445</v>
          </cell>
          <cell r="G59" t="str">
            <v>Und</v>
          </cell>
        </row>
        <row r="60">
          <cell r="A60" t="str">
            <v>Bloque samo #6 15x20x40</v>
          </cell>
          <cell r="B60">
            <v>1918</v>
          </cell>
          <cell r="C60" t="str">
            <v>Und</v>
          </cell>
          <cell r="D60">
            <v>1853</v>
          </cell>
          <cell r="E60" t="str">
            <v>Und</v>
          </cell>
          <cell r="F60">
            <v>1780</v>
          </cell>
          <cell r="G60" t="str">
            <v>Und</v>
          </cell>
        </row>
        <row r="61">
          <cell r="A61" t="str">
            <v>Brilladora electrica</v>
          </cell>
          <cell r="B61">
            <v>35849</v>
          </cell>
          <cell r="C61" t="str">
            <v>d</v>
          </cell>
          <cell r="D61">
            <v>34636</v>
          </cell>
          <cell r="E61" t="str">
            <v>d</v>
          </cell>
          <cell r="F61">
            <v>33275</v>
          </cell>
          <cell r="G61" t="str">
            <v>d</v>
          </cell>
        </row>
        <row r="62">
          <cell r="A62" t="str">
            <v>Brocha de 3"</v>
          </cell>
          <cell r="B62">
            <v>12369</v>
          </cell>
          <cell r="C62" t="str">
            <v>un</v>
          </cell>
          <cell r="D62">
            <v>11950</v>
          </cell>
          <cell r="E62" t="str">
            <v>un</v>
          </cell>
          <cell r="F62">
            <v>11480</v>
          </cell>
          <cell r="G62" t="str">
            <v>un</v>
          </cell>
        </row>
        <row r="63">
          <cell r="A63" t="str">
            <v>Buje PVC-P 1 1/2" x 1/2·</v>
          </cell>
          <cell r="B63">
            <v>4470</v>
          </cell>
          <cell r="C63" t="str">
            <v>UD</v>
          </cell>
          <cell r="D63">
            <v>4318</v>
          </cell>
          <cell r="E63" t="str">
            <v>UD</v>
          </cell>
          <cell r="F63">
            <v>4148</v>
          </cell>
          <cell r="G63" t="str">
            <v>UD</v>
          </cell>
        </row>
        <row r="64">
          <cell r="A64" t="str">
            <v>Calado cuadrado de 15x20x20</v>
          </cell>
          <cell r="B64">
            <v>1034</v>
          </cell>
          <cell r="C64" t="str">
            <v>un</v>
          </cell>
          <cell r="D64">
            <v>999</v>
          </cell>
          <cell r="E64" t="str">
            <v>un</v>
          </cell>
          <cell r="F64">
            <v>959</v>
          </cell>
          <cell r="G64" t="str">
            <v>un</v>
          </cell>
        </row>
        <row r="65">
          <cell r="A65" t="str">
            <v>Caliche</v>
          </cell>
          <cell r="B65">
            <v>36126</v>
          </cell>
          <cell r="C65" t="str">
            <v>m3</v>
          </cell>
          <cell r="D65">
            <v>34904</v>
          </cell>
          <cell r="E65" t="str">
            <v>m3</v>
          </cell>
          <cell r="F65">
            <v>33532</v>
          </cell>
          <cell r="G65" t="str">
            <v>m3</v>
          </cell>
        </row>
        <row r="66">
          <cell r="A66" t="str">
            <v>Camión Dodge - 300</v>
          </cell>
          <cell r="B66">
            <v>280165</v>
          </cell>
          <cell r="C66" t="str">
            <v>DIA</v>
          </cell>
          <cell r="D66">
            <v>270690</v>
          </cell>
          <cell r="E66" t="str">
            <v>DIA</v>
          </cell>
          <cell r="F66">
            <v>260053</v>
          </cell>
          <cell r="G66" t="str">
            <v>DIA</v>
          </cell>
        </row>
        <row r="67">
          <cell r="A67" t="str">
            <v>Canal Amazonas</v>
          </cell>
          <cell r="B67">
            <v>29814</v>
          </cell>
          <cell r="C67" t="str">
            <v>m</v>
          </cell>
          <cell r="D67">
            <v>28805</v>
          </cell>
          <cell r="E67" t="str">
            <v>m</v>
          </cell>
          <cell r="F67">
            <v>27673</v>
          </cell>
          <cell r="G67" t="str">
            <v>m</v>
          </cell>
        </row>
        <row r="68">
          <cell r="A68" t="str">
            <v>Canaleta 90 Eternit de 0,90 x 6,0 m</v>
          </cell>
          <cell r="B68">
            <v>51079</v>
          </cell>
          <cell r="C68" t="str">
            <v>m2</v>
          </cell>
          <cell r="D68">
            <v>49351</v>
          </cell>
          <cell r="E68" t="str">
            <v>m2</v>
          </cell>
          <cell r="F68">
            <v>47411</v>
          </cell>
          <cell r="G68" t="str">
            <v>m2</v>
          </cell>
        </row>
        <row r="69">
          <cell r="A69" t="str">
            <v>Caneca reflectiva pequeña</v>
          </cell>
          <cell r="B69">
            <v>83972</v>
          </cell>
          <cell r="C69" t="str">
            <v>UD</v>
          </cell>
          <cell r="D69">
            <v>81132</v>
          </cell>
          <cell r="E69" t="str">
            <v>UD</v>
          </cell>
          <cell r="F69">
            <v>77944</v>
          </cell>
          <cell r="G69" t="str">
            <v>UD</v>
          </cell>
        </row>
        <row r="70">
          <cell r="A70" t="str">
            <v xml:space="preserve">Canto rodado </v>
          </cell>
          <cell r="B70">
            <v>118101</v>
          </cell>
          <cell r="C70" t="str">
            <v>m3</v>
          </cell>
          <cell r="D70">
            <v>114107</v>
          </cell>
          <cell r="E70" t="str">
            <v>m3</v>
          </cell>
          <cell r="F70">
            <v>109623</v>
          </cell>
          <cell r="G70" t="str">
            <v>m3</v>
          </cell>
        </row>
        <row r="71">
          <cell r="A71" t="str">
            <v>Cargador CAT 910 80U(PS), 1 m3</v>
          </cell>
          <cell r="B71">
            <v>35024</v>
          </cell>
          <cell r="C71" t="str">
            <v>H</v>
          </cell>
          <cell r="D71">
            <v>33839</v>
          </cell>
          <cell r="E71" t="str">
            <v>H</v>
          </cell>
          <cell r="F71">
            <v>32509</v>
          </cell>
          <cell r="G71" t="str">
            <v>H</v>
          </cell>
        </row>
        <row r="72">
          <cell r="A72" t="str">
            <v>Carretilla tipo bugui</v>
          </cell>
          <cell r="B72">
            <v>3753</v>
          </cell>
          <cell r="C72" t="str">
            <v>d</v>
          </cell>
          <cell r="D72">
            <v>3626</v>
          </cell>
          <cell r="E72" t="str">
            <v>d</v>
          </cell>
          <cell r="F72">
            <v>3483</v>
          </cell>
          <cell r="G72" t="str">
            <v>d</v>
          </cell>
        </row>
        <row r="73">
          <cell r="A73" t="str">
            <v>Catalizador de 137057 (A:B=1:1)</v>
          </cell>
          <cell r="B73">
            <v>103153</v>
          </cell>
          <cell r="C73" t="str">
            <v>gl</v>
          </cell>
          <cell r="D73">
            <v>99664</v>
          </cell>
          <cell r="E73" t="str">
            <v>gl</v>
          </cell>
          <cell r="F73">
            <v>95747</v>
          </cell>
          <cell r="G73" t="str">
            <v>gl</v>
          </cell>
        </row>
        <row r="74">
          <cell r="A74" t="str">
            <v>Catalizador de Serie 23 (A:B=1:1)</v>
          </cell>
          <cell r="B74">
            <v>98317</v>
          </cell>
          <cell r="C74" t="str">
            <v>gl</v>
          </cell>
          <cell r="D74">
            <v>94992</v>
          </cell>
          <cell r="E74" t="str">
            <v>gl</v>
          </cell>
          <cell r="F74">
            <v>91259</v>
          </cell>
          <cell r="G74" t="str">
            <v>gl</v>
          </cell>
        </row>
        <row r="75">
          <cell r="A75" t="str">
            <v>Catalizador Grupo 2 Sika</v>
          </cell>
          <cell r="B75">
            <v>132164</v>
          </cell>
          <cell r="C75" t="str">
            <v>gl</v>
          </cell>
          <cell r="D75">
            <v>127694</v>
          </cell>
          <cell r="E75" t="str">
            <v>gl</v>
          </cell>
          <cell r="F75">
            <v>122676</v>
          </cell>
          <cell r="G75" t="str">
            <v>gl</v>
          </cell>
        </row>
        <row r="76">
          <cell r="A76" t="str">
            <v>Catalizador para pintura epoxica</v>
          </cell>
          <cell r="B76">
            <v>49881</v>
          </cell>
          <cell r="C76" t="str">
            <v>gl</v>
          </cell>
          <cell r="D76">
            <v>48194</v>
          </cell>
          <cell r="E76" t="str">
            <v>gl</v>
          </cell>
          <cell r="F76">
            <v>46300</v>
          </cell>
          <cell r="G76" t="str">
            <v>gl</v>
          </cell>
        </row>
        <row r="77">
          <cell r="A77" t="str">
            <v>Catalizador serie 36</v>
          </cell>
          <cell r="B77">
            <v>277885</v>
          </cell>
          <cell r="C77" t="str">
            <v>gl</v>
          </cell>
          <cell r="D77">
            <v>268487</v>
          </cell>
          <cell r="E77" t="str">
            <v>gl</v>
          </cell>
          <cell r="F77">
            <v>257937</v>
          </cell>
          <cell r="G77" t="str">
            <v>gl</v>
          </cell>
        </row>
        <row r="78">
          <cell r="A78" t="str">
            <v>Cemento blanco</v>
          </cell>
          <cell r="B78">
            <v>1260</v>
          </cell>
          <cell r="C78" t="str">
            <v>kg</v>
          </cell>
          <cell r="D78">
            <v>1217</v>
          </cell>
          <cell r="E78" t="str">
            <v>kg</v>
          </cell>
          <cell r="F78">
            <v>1169</v>
          </cell>
          <cell r="G78" t="str">
            <v>kg</v>
          </cell>
        </row>
        <row r="79">
          <cell r="A79" t="str">
            <v>Cemento gris</v>
          </cell>
          <cell r="B79">
            <v>630</v>
          </cell>
          <cell r="C79" t="str">
            <v>kg</v>
          </cell>
          <cell r="D79">
            <v>608</v>
          </cell>
          <cell r="E79" t="str">
            <v>kg</v>
          </cell>
          <cell r="F79">
            <v>584</v>
          </cell>
          <cell r="G79" t="str">
            <v>kg</v>
          </cell>
        </row>
        <row r="80">
          <cell r="A80" t="str">
            <v>Cercha</v>
          </cell>
          <cell r="B80">
            <v>351</v>
          </cell>
          <cell r="C80" t="str">
            <v>DIA</v>
          </cell>
          <cell r="D80">
            <v>339</v>
          </cell>
          <cell r="E80" t="str">
            <v>DIA</v>
          </cell>
          <cell r="F80">
            <v>325</v>
          </cell>
          <cell r="G80" t="str">
            <v>DIA</v>
          </cell>
        </row>
        <row r="81">
          <cell r="A81" t="str">
            <v>Chazos de madera</v>
          </cell>
          <cell r="B81">
            <v>820</v>
          </cell>
          <cell r="C81" t="str">
            <v>DIA</v>
          </cell>
          <cell r="D81">
            <v>792</v>
          </cell>
          <cell r="E81" t="str">
            <v>DIA</v>
          </cell>
          <cell r="F81">
            <v>760</v>
          </cell>
          <cell r="G81" t="str">
            <v>DIA</v>
          </cell>
        </row>
        <row r="82">
          <cell r="A82" t="str">
            <v>Cimentación de tubería con arena compactada</v>
          </cell>
          <cell r="B82">
            <v>68904</v>
          </cell>
          <cell r="C82" t="str">
            <v>m3</v>
          </cell>
          <cell r="D82">
            <v>68904</v>
          </cell>
          <cell r="E82" t="str">
            <v>m3</v>
          </cell>
          <cell r="F82">
            <v>68904</v>
          </cell>
          <cell r="G82" t="str">
            <v>m3</v>
          </cell>
        </row>
        <row r="83">
          <cell r="A83" t="str">
            <v>Cinta de señalización plastica</v>
          </cell>
          <cell r="B83">
            <v>278</v>
          </cell>
          <cell r="C83" t="str">
            <v>m</v>
          </cell>
          <cell r="D83">
            <v>268</v>
          </cell>
          <cell r="E83" t="str">
            <v>m</v>
          </cell>
          <cell r="F83">
            <v>257</v>
          </cell>
          <cell r="G83" t="str">
            <v>m</v>
          </cell>
        </row>
        <row r="84">
          <cell r="A84" t="str">
            <v>Cinta reflectiva de 0.075 m</v>
          </cell>
          <cell r="B84">
            <v>6681</v>
          </cell>
          <cell r="C84" t="str">
            <v>m</v>
          </cell>
          <cell r="D84">
            <v>6455</v>
          </cell>
          <cell r="E84" t="str">
            <v>m</v>
          </cell>
          <cell r="F84">
            <v>6201</v>
          </cell>
          <cell r="G84" t="str">
            <v>m</v>
          </cell>
        </row>
        <row r="85">
          <cell r="A85" t="str">
            <v>Codo 90 PEAD 63 mm</v>
          </cell>
          <cell r="B85">
            <v>59974</v>
          </cell>
          <cell r="C85" t="str">
            <v>Un</v>
          </cell>
          <cell r="D85">
            <v>57945</v>
          </cell>
          <cell r="E85" t="str">
            <v>Un</v>
          </cell>
          <cell r="F85">
            <v>55668</v>
          </cell>
          <cell r="G85" t="str">
            <v>Un</v>
          </cell>
        </row>
        <row r="86">
          <cell r="A86" t="str">
            <v>Codo 90º PVC-P 1/2"</v>
          </cell>
          <cell r="B86">
            <v>569</v>
          </cell>
          <cell r="C86" t="str">
            <v>UD</v>
          </cell>
          <cell r="D86">
            <v>549</v>
          </cell>
          <cell r="E86" t="str">
            <v>UD</v>
          </cell>
          <cell r="F86">
            <v>527</v>
          </cell>
          <cell r="G86" t="str">
            <v>UD</v>
          </cell>
        </row>
        <row r="87">
          <cell r="A87" t="str">
            <v>Codo de 45° de 160mm PVC</v>
          </cell>
          <cell r="B87">
            <v>43733</v>
          </cell>
          <cell r="C87" t="str">
            <v>UD</v>
          </cell>
          <cell r="D87">
            <v>42254</v>
          </cell>
          <cell r="E87" t="str">
            <v>UD</v>
          </cell>
          <cell r="F87">
            <v>40593</v>
          </cell>
          <cell r="G87" t="str">
            <v>UD</v>
          </cell>
        </row>
        <row r="88">
          <cell r="A88" t="str">
            <v>Codo de 90° de 160mm PVC</v>
          </cell>
          <cell r="B88">
            <v>84774</v>
          </cell>
          <cell r="C88" t="str">
            <v>UD</v>
          </cell>
          <cell r="D88">
            <v>81907</v>
          </cell>
          <cell r="E88" t="str">
            <v>UD</v>
          </cell>
          <cell r="F88">
            <v>78688</v>
          </cell>
          <cell r="G88" t="str">
            <v>UD</v>
          </cell>
        </row>
        <row r="89">
          <cell r="A89" t="str">
            <v>Codo de 90° de 200mm PVC</v>
          </cell>
          <cell r="B89">
            <v>127689</v>
          </cell>
          <cell r="C89" t="str">
            <v>UD</v>
          </cell>
          <cell r="D89">
            <v>123371</v>
          </cell>
          <cell r="E89" t="str">
            <v>UD</v>
          </cell>
          <cell r="F89">
            <v>118523</v>
          </cell>
          <cell r="G89" t="str">
            <v>UD</v>
          </cell>
        </row>
        <row r="90">
          <cell r="A90" t="str">
            <v>Codo de 90° de 250mm PVC</v>
          </cell>
          <cell r="B90">
            <v>244185</v>
          </cell>
          <cell r="C90" t="str">
            <v>UD</v>
          </cell>
          <cell r="D90">
            <v>235927</v>
          </cell>
          <cell r="E90" t="str">
            <v>UD</v>
          </cell>
          <cell r="F90">
            <v>226656</v>
          </cell>
          <cell r="G90" t="str">
            <v>UD</v>
          </cell>
        </row>
        <row r="91">
          <cell r="A91" t="str">
            <v>Codo de 90° de 315mm PVC</v>
          </cell>
          <cell r="B91">
            <v>374010</v>
          </cell>
          <cell r="C91" t="str">
            <v>UD</v>
          </cell>
          <cell r="D91">
            <v>361362</v>
          </cell>
          <cell r="E91" t="str">
            <v>UD</v>
          </cell>
          <cell r="F91">
            <v>347163</v>
          </cell>
          <cell r="G91" t="str">
            <v>UD</v>
          </cell>
        </row>
        <row r="92">
          <cell r="A92" t="str">
            <v>Codo de 90° de 355mm PVC</v>
          </cell>
          <cell r="B92">
            <v>915481</v>
          </cell>
          <cell r="C92" t="str">
            <v>UD</v>
          </cell>
          <cell r="D92">
            <v>884522</v>
          </cell>
          <cell r="E92" t="str">
            <v>UD</v>
          </cell>
          <cell r="F92">
            <v>849766</v>
          </cell>
          <cell r="G92" t="str">
            <v>UD</v>
          </cell>
        </row>
        <row r="93">
          <cell r="A93" t="str">
            <v>Codo de bajante</v>
          </cell>
          <cell r="B93">
            <v>7438</v>
          </cell>
          <cell r="C93" t="str">
            <v>un</v>
          </cell>
          <cell r="D93">
            <v>7186</v>
          </cell>
          <cell r="E93" t="str">
            <v>un</v>
          </cell>
          <cell r="F93">
            <v>6903</v>
          </cell>
          <cell r="G93" t="str">
            <v>un</v>
          </cell>
        </row>
        <row r="94">
          <cell r="A94" t="str">
            <v>Comisión de topografia</v>
          </cell>
          <cell r="B94">
            <v>86774</v>
          </cell>
          <cell r="C94" t="str">
            <v>HC</v>
          </cell>
          <cell r="D94">
            <v>86774</v>
          </cell>
          <cell r="E94" t="str">
            <v>HC</v>
          </cell>
          <cell r="F94">
            <v>86774</v>
          </cell>
          <cell r="G94" t="str">
            <v>HC</v>
          </cell>
        </row>
        <row r="95">
          <cell r="A95" t="str">
            <v>Compresor con 2 pistolas sin operador</v>
          </cell>
          <cell r="B95">
            <v>97931</v>
          </cell>
          <cell r="C95" t="str">
            <v>H</v>
          </cell>
          <cell r="D95">
            <v>94619</v>
          </cell>
          <cell r="E95" t="str">
            <v>H</v>
          </cell>
          <cell r="F95">
            <v>90901</v>
          </cell>
          <cell r="G95" t="str">
            <v>H</v>
          </cell>
        </row>
        <row r="96">
          <cell r="A96" t="str">
            <v>Compresor de aire de 2HP</v>
          </cell>
          <cell r="B96">
            <v>41684</v>
          </cell>
          <cell r="C96" t="str">
            <v>d</v>
          </cell>
          <cell r="D96">
            <v>40274</v>
          </cell>
          <cell r="E96" t="str">
            <v>d</v>
          </cell>
          <cell r="F96">
            <v>38691</v>
          </cell>
          <cell r="G96" t="str">
            <v>d</v>
          </cell>
        </row>
        <row r="97">
          <cell r="A97" t="str">
            <v xml:space="preserve">Concreto asfaltico </v>
          </cell>
          <cell r="B97">
            <v>715552</v>
          </cell>
          <cell r="C97" t="str">
            <v>M3</v>
          </cell>
          <cell r="D97">
            <v>691354</v>
          </cell>
          <cell r="E97" t="str">
            <v>M3</v>
          </cell>
          <cell r="F97">
            <v>664188</v>
          </cell>
          <cell r="G97" t="str">
            <v>M3</v>
          </cell>
        </row>
        <row r="98">
          <cell r="A98" t="str">
            <v>Concertina doble de 24"</v>
          </cell>
          <cell r="B98">
            <v>37986</v>
          </cell>
          <cell r="C98" t="str">
            <v>m</v>
          </cell>
          <cell r="D98">
            <v>36701</v>
          </cell>
          <cell r="E98" t="str">
            <v>m</v>
          </cell>
          <cell r="F98">
            <v>35258</v>
          </cell>
          <cell r="G98" t="str">
            <v>m</v>
          </cell>
        </row>
        <row r="99">
          <cell r="A99" t="str">
            <v>Concreto bombeable de 2500 psi</v>
          </cell>
          <cell r="B99">
            <v>452635</v>
          </cell>
          <cell r="C99" t="str">
            <v>M3</v>
          </cell>
          <cell r="D99">
            <v>437328</v>
          </cell>
          <cell r="E99" t="str">
            <v>M3</v>
          </cell>
          <cell r="F99">
            <v>420144</v>
          </cell>
          <cell r="G99" t="str">
            <v>M3</v>
          </cell>
        </row>
        <row r="100">
          <cell r="A100" t="str">
            <v>Concreto bombeable de 3000 psi</v>
          </cell>
          <cell r="B100">
            <v>459674</v>
          </cell>
          <cell r="C100" t="str">
            <v>M3</v>
          </cell>
          <cell r="D100">
            <v>444129</v>
          </cell>
          <cell r="E100" t="str">
            <v>M3</v>
          </cell>
          <cell r="F100">
            <v>426677</v>
          </cell>
          <cell r="G100" t="str">
            <v>M3</v>
          </cell>
        </row>
        <row r="101">
          <cell r="A101" t="str">
            <v>Concreto bombeable de 3000 psi TM 3/4"</v>
          </cell>
          <cell r="B101">
            <v>480587</v>
          </cell>
          <cell r="C101" t="str">
            <v>M3</v>
          </cell>
          <cell r="D101">
            <v>464335</v>
          </cell>
          <cell r="E101" t="str">
            <v>M3</v>
          </cell>
          <cell r="F101">
            <v>446089</v>
          </cell>
          <cell r="G101" t="str">
            <v>M3</v>
          </cell>
        </row>
        <row r="102">
          <cell r="A102" t="str">
            <v>Concreto bombeable de 3500 psi</v>
          </cell>
          <cell r="B102">
            <v>490175</v>
          </cell>
          <cell r="C102" t="str">
            <v>M3</v>
          </cell>
          <cell r="D102">
            <v>473599</v>
          </cell>
          <cell r="E102" t="str">
            <v>M3</v>
          </cell>
          <cell r="F102">
            <v>454989</v>
          </cell>
          <cell r="G102" t="str">
            <v>M3</v>
          </cell>
        </row>
        <row r="103">
          <cell r="A103" t="str">
            <v>Concreto bombeable de 4000 psi</v>
          </cell>
          <cell r="B103">
            <v>499616</v>
          </cell>
          <cell r="C103" t="str">
            <v>M3</v>
          </cell>
          <cell r="D103">
            <v>482720</v>
          </cell>
          <cell r="E103" t="str">
            <v>M3</v>
          </cell>
          <cell r="F103">
            <v>463752</v>
          </cell>
          <cell r="G103" t="str">
            <v>M3</v>
          </cell>
        </row>
        <row r="104">
          <cell r="A104" t="str">
            <v>Concreto corrinte grava común 1500 psi</v>
          </cell>
          <cell r="B104">
            <v>324432</v>
          </cell>
          <cell r="C104" t="str">
            <v>M3</v>
          </cell>
          <cell r="D104">
            <v>313460</v>
          </cell>
          <cell r="E104" t="str">
            <v>M3</v>
          </cell>
          <cell r="F104">
            <v>301143</v>
          </cell>
          <cell r="G104" t="str">
            <v>M3</v>
          </cell>
        </row>
        <row r="105">
          <cell r="A105" t="str">
            <v>Concreto corrinte grava común 2000 psi</v>
          </cell>
          <cell r="B105">
            <v>328794</v>
          </cell>
          <cell r="C105" t="str">
            <v>M3</v>
          </cell>
          <cell r="D105">
            <v>317675</v>
          </cell>
          <cell r="E105" t="str">
            <v>M3</v>
          </cell>
          <cell r="F105">
            <v>305192</v>
          </cell>
          <cell r="G105" t="str">
            <v>M3</v>
          </cell>
        </row>
        <row r="106">
          <cell r="A106" t="str">
            <v>Concreto corrinte grava común 2500 psi</v>
          </cell>
          <cell r="B106">
            <v>352162</v>
          </cell>
          <cell r="C106" t="str">
            <v>M3</v>
          </cell>
          <cell r="D106">
            <v>340253</v>
          </cell>
          <cell r="E106" t="str">
            <v>M3</v>
          </cell>
          <cell r="F106">
            <v>326883</v>
          </cell>
          <cell r="G106" t="str">
            <v>M3</v>
          </cell>
        </row>
        <row r="107">
          <cell r="A107" t="str">
            <v>Concreto corrinte grava común 3000 psi</v>
          </cell>
          <cell r="B107">
            <v>354303</v>
          </cell>
          <cell r="C107" t="str">
            <v>M3</v>
          </cell>
          <cell r="D107">
            <v>342321</v>
          </cell>
          <cell r="E107" t="str">
            <v>M3</v>
          </cell>
          <cell r="F107">
            <v>328870</v>
          </cell>
          <cell r="G107" t="str">
            <v>M3</v>
          </cell>
        </row>
        <row r="108">
          <cell r="A108" t="str">
            <v>Concreto corrinte grava común 3500 psi</v>
          </cell>
          <cell r="B108">
            <v>377921</v>
          </cell>
          <cell r="C108" t="str">
            <v>M3</v>
          </cell>
          <cell r="D108">
            <v>365141</v>
          </cell>
          <cell r="E108" t="str">
            <v>M3</v>
          </cell>
          <cell r="F108">
            <v>350793</v>
          </cell>
          <cell r="G108" t="str">
            <v>M3</v>
          </cell>
        </row>
        <row r="109">
          <cell r="A109" t="str">
            <v>Concreto corrinte grava común 4000 psi</v>
          </cell>
          <cell r="B109">
            <v>394595</v>
          </cell>
          <cell r="C109" t="str">
            <v>M3</v>
          </cell>
          <cell r="D109">
            <v>381251</v>
          </cell>
          <cell r="E109" t="str">
            <v>M3</v>
          </cell>
          <cell r="F109">
            <v>366270</v>
          </cell>
          <cell r="G109" t="str">
            <v>M3</v>
          </cell>
        </row>
        <row r="110">
          <cell r="A110" t="str">
            <v>Concreto f'c=17,5Mpa (2500 psi), F O</v>
          </cell>
          <cell r="B110">
            <v>333691</v>
          </cell>
          <cell r="C110" t="str">
            <v>m3</v>
          </cell>
          <cell r="D110">
            <v>333691</v>
          </cell>
          <cell r="E110" t="str">
            <v>m3</v>
          </cell>
          <cell r="F110">
            <v>333691</v>
          </cell>
          <cell r="G110" t="str">
            <v>m3</v>
          </cell>
        </row>
        <row r="111">
          <cell r="A111" t="str">
            <v>Concreto f'c=21Mpa (3000 psi) imp, F O</v>
          </cell>
          <cell r="B111">
            <v>406590</v>
          </cell>
          <cell r="C111" t="str">
            <v>m3</v>
          </cell>
          <cell r="D111">
            <v>406590</v>
          </cell>
          <cell r="E111" t="str">
            <v>m3</v>
          </cell>
          <cell r="F111">
            <v>406590</v>
          </cell>
          <cell r="G111" t="str">
            <v>m3</v>
          </cell>
        </row>
        <row r="112">
          <cell r="A112" t="str">
            <v>Concreto f'c=21Mpa (3000 psi), F O</v>
          </cell>
          <cell r="B112">
            <v>390243</v>
          </cell>
          <cell r="C112" t="str">
            <v>m3</v>
          </cell>
          <cell r="D112">
            <v>390243</v>
          </cell>
          <cell r="E112" t="str">
            <v>m3</v>
          </cell>
          <cell r="F112">
            <v>390243</v>
          </cell>
          <cell r="G112" t="str">
            <v>m3</v>
          </cell>
        </row>
        <row r="113">
          <cell r="A113" t="str">
            <v>Concreto normal de 3000 psi</v>
          </cell>
          <cell r="B113">
            <v>473213</v>
          </cell>
          <cell r="C113" t="str">
            <v>M3</v>
          </cell>
          <cell r="D113">
            <v>457210</v>
          </cell>
          <cell r="E113" t="str">
            <v>M3</v>
          </cell>
          <cell r="F113">
            <v>439244</v>
          </cell>
          <cell r="G113" t="str">
            <v>M3</v>
          </cell>
        </row>
        <row r="114">
          <cell r="A114" t="str">
            <v>Concreto normal de 3500 psi</v>
          </cell>
          <cell r="B114">
            <v>482652</v>
          </cell>
          <cell r="C114" t="str">
            <v>M3</v>
          </cell>
          <cell r="D114">
            <v>466330</v>
          </cell>
          <cell r="E114" t="str">
            <v>M3</v>
          </cell>
          <cell r="F114">
            <v>448006</v>
          </cell>
          <cell r="G114" t="str">
            <v>M3</v>
          </cell>
        </row>
        <row r="115">
          <cell r="A115" t="str">
            <v>Concreto normal de 4000 psi</v>
          </cell>
          <cell r="B115">
            <v>492240</v>
          </cell>
          <cell r="C115" t="str">
            <v>M3</v>
          </cell>
          <cell r="D115">
            <v>475594</v>
          </cell>
          <cell r="E115" t="str">
            <v>M3</v>
          </cell>
          <cell r="F115">
            <v>456906</v>
          </cell>
          <cell r="G115" t="str">
            <v>M3</v>
          </cell>
        </row>
        <row r="116">
          <cell r="A116" t="str">
            <v>Concreto pavimentos 35kg/cm2</v>
          </cell>
          <cell r="B116">
            <v>513187</v>
          </cell>
          <cell r="C116" t="str">
            <v>M3</v>
          </cell>
          <cell r="D116">
            <v>495832</v>
          </cell>
          <cell r="E116" t="str">
            <v>M3</v>
          </cell>
          <cell r="F116">
            <v>476349</v>
          </cell>
          <cell r="G116" t="str">
            <v>M3</v>
          </cell>
        </row>
        <row r="117">
          <cell r="A117" t="str">
            <v>Concreto pavimentos 39kg/cm2</v>
          </cell>
          <cell r="B117">
            <v>540623</v>
          </cell>
          <cell r="C117" t="str">
            <v>M3</v>
          </cell>
          <cell r="D117">
            <v>522341</v>
          </cell>
          <cell r="E117" t="str">
            <v>M3</v>
          </cell>
          <cell r="F117">
            <v>501816</v>
          </cell>
          <cell r="G117" t="str">
            <v>M3</v>
          </cell>
        </row>
        <row r="118">
          <cell r="A118" t="str">
            <v>Concreto pavimentos 42kg/cm2</v>
          </cell>
          <cell r="B118">
            <v>568060</v>
          </cell>
          <cell r="C118" t="str">
            <v>M3</v>
          </cell>
          <cell r="D118">
            <v>548850</v>
          </cell>
          <cell r="E118" t="str">
            <v>M3</v>
          </cell>
          <cell r="F118">
            <v>527284</v>
          </cell>
          <cell r="G118" t="str">
            <v>M3</v>
          </cell>
        </row>
        <row r="119">
          <cell r="A119" t="str">
            <v>Concreto pavimentos 45kg/cm2</v>
          </cell>
          <cell r="B119">
            <v>595498</v>
          </cell>
          <cell r="C119" t="str">
            <v>M3</v>
          </cell>
          <cell r="D119">
            <v>575360</v>
          </cell>
          <cell r="E119" t="str">
            <v>M3</v>
          </cell>
          <cell r="F119">
            <v>552752</v>
          </cell>
          <cell r="G119" t="str">
            <v>M3</v>
          </cell>
        </row>
        <row r="120">
          <cell r="A120" t="str">
            <v>Concreto pavimentos 50kg/cm2</v>
          </cell>
          <cell r="B120">
            <v>622934</v>
          </cell>
          <cell r="C120" t="str">
            <v>M3</v>
          </cell>
          <cell r="D120">
            <v>601868</v>
          </cell>
          <cell r="E120" t="str">
            <v>M3</v>
          </cell>
          <cell r="F120">
            <v>578218</v>
          </cell>
          <cell r="G120" t="str">
            <v>M3</v>
          </cell>
        </row>
        <row r="121">
          <cell r="A121" t="str">
            <v>Conjunto de puerta con bisagras y marco</v>
          </cell>
          <cell r="B121">
            <v>224827</v>
          </cell>
          <cell r="C121" t="str">
            <v>UND</v>
          </cell>
          <cell r="D121">
            <v>217224</v>
          </cell>
          <cell r="E121" t="str">
            <v>UND</v>
          </cell>
          <cell r="F121">
            <v>208688</v>
          </cell>
          <cell r="G121" t="str">
            <v>UND</v>
          </cell>
        </row>
        <row r="122">
          <cell r="A122" t="str">
            <v>Consumibles para encofrados</v>
          </cell>
          <cell r="B122">
            <v>1389</v>
          </cell>
          <cell r="C122" t="str">
            <v>m2</v>
          </cell>
          <cell r="D122">
            <v>1342</v>
          </cell>
          <cell r="E122" t="str">
            <v>m2</v>
          </cell>
          <cell r="F122">
            <v>1289</v>
          </cell>
          <cell r="G122" t="str">
            <v>m2</v>
          </cell>
        </row>
        <row r="123">
          <cell r="A123" t="str">
            <v>Cort. pav y disco 14"x3/16"x1</v>
          </cell>
          <cell r="B123">
            <v>40860</v>
          </cell>
          <cell r="C123" t="str">
            <v>H</v>
          </cell>
          <cell r="D123">
            <v>39478</v>
          </cell>
          <cell r="E123" t="str">
            <v>H</v>
          </cell>
          <cell r="F123">
            <v>37926</v>
          </cell>
          <cell r="G123" t="str">
            <v>H</v>
          </cell>
        </row>
        <row r="124">
          <cell r="A124" t="str">
            <v>Cortadora de ladrillo de 6,6HP</v>
          </cell>
          <cell r="B124">
            <v>29041</v>
          </cell>
          <cell r="C124" t="str">
            <v>d</v>
          </cell>
          <cell r="D124">
            <v>28058</v>
          </cell>
          <cell r="E124" t="str">
            <v>d</v>
          </cell>
          <cell r="F124">
            <v>26955</v>
          </cell>
          <cell r="G124" t="str">
            <v>d</v>
          </cell>
        </row>
        <row r="125">
          <cell r="A125" t="str">
            <v xml:space="preserve">Cortadora de pavimento con operador </v>
          </cell>
          <cell r="B125">
            <v>5725</v>
          </cell>
          <cell r="C125" t="str">
            <v>m</v>
          </cell>
          <cell r="D125">
            <v>5531</v>
          </cell>
          <cell r="E125" t="str">
            <v>m</v>
          </cell>
          <cell r="F125">
            <v>5313</v>
          </cell>
          <cell r="G125" t="str">
            <v>m</v>
          </cell>
        </row>
        <row r="126">
          <cell r="A126" t="str">
            <v>Cruce con equipo mecánico, percusión o rotación,  D &lt; 110   mm</v>
          </cell>
          <cell r="B126">
            <v>70239</v>
          </cell>
          <cell r="C126" t="str">
            <v>m</v>
          </cell>
          <cell r="D126">
            <v>70239</v>
          </cell>
          <cell r="E126" t="str">
            <v>m</v>
          </cell>
          <cell r="F126">
            <v>70239</v>
          </cell>
          <cell r="G126" t="str">
            <v>m</v>
          </cell>
        </row>
        <row r="127">
          <cell r="A127" t="str">
            <v>Cuadrilla Acabados (1 Of + 1 Ay)</v>
          </cell>
          <cell r="B127">
            <v>26896</v>
          </cell>
          <cell r="C127" t="str">
            <v>HC</v>
          </cell>
          <cell r="D127">
            <v>26896</v>
          </cell>
          <cell r="E127" t="str">
            <v>HC</v>
          </cell>
          <cell r="F127">
            <v>26896</v>
          </cell>
          <cell r="G127" t="str">
            <v>HC</v>
          </cell>
        </row>
        <row r="128">
          <cell r="A128" t="str">
            <v>Cuadrilla Acabados (1 Of + 2 Ay)</v>
          </cell>
          <cell r="B128">
            <v>36186</v>
          </cell>
          <cell r="C128" t="str">
            <v>HC</v>
          </cell>
          <cell r="D128">
            <v>36186</v>
          </cell>
          <cell r="E128" t="str">
            <v>HC</v>
          </cell>
          <cell r="F128">
            <v>36186</v>
          </cell>
          <cell r="G128" t="str">
            <v>HC</v>
          </cell>
        </row>
        <row r="129">
          <cell r="A129" t="str">
            <v>Cuadrilla Acabados (1 Of + 3 Ay)</v>
          </cell>
          <cell r="B129">
            <v>45476</v>
          </cell>
          <cell r="C129" t="str">
            <v>HC</v>
          </cell>
          <cell r="D129">
            <v>45476</v>
          </cell>
          <cell r="E129" t="str">
            <v>HC</v>
          </cell>
          <cell r="F129">
            <v>45476</v>
          </cell>
          <cell r="G129" t="str">
            <v>HC</v>
          </cell>
        </row>
        <row r="130">
          <cell r="A130" t="str">
            <v>Cuadrilla Acabados (1 Of + 4 Ay)</v>
          </cell>
          <cell r="B130">
            <v>54766</v>
          </cell>
          <cell r="C130" t="str">
            <v>HC</v>
          </cell>
          <cell r="D130">
            <v>54766</v>
          </cell>
          <cell r="E130" t="str">
            <v>HC</v>
          </cell>
          <cell r="F130">
            <v>54766</v>
          </cell>
          <cell r="G130" t="str">
            <v>HC</v>
          </cell>
        </row>
        <row r="131">
          <cell r="A131" t="str">
            <v>Cuadrilla Albañileria (1 of + 1 Ay)</v>
          </cell>
          <cell r="B131">
            <v>23388.125</v>
          </cell>
          <cell r="C131" t="str">
            <v>HC</v>
          </cell>
          <cell r="D131">
            <v>23388.125</v>
          </cell>
          <cell r="E131" t="str">
            <v>HC</v>
          </cell>
          <cell r="F131">
            <v>23388.125</v>
          </cell>
          <cell r="G131" t="str">
            <v>HC</v>
          </cell>
        </row>
        <row r="132">
          <cell r="A132" t="str">
            <v>Cuadrilla Albañileria (1 of + 2 Ay)</v>
          </cell>
          <cell r="B132">
            <v>31467</v>
          </cell>
          <cell r="C132" t="str">
            <v>HC</v>
          </cell>
          <cell r="D132">
            <v>31467</v>
          </cell>
          <cell r="E132" t="str">
            <v>HC</v>
          </cell>
          <cell r="F132">
            <v>31467</v>
          </cell>
          <cell r="G132" t="str">
            <v>HC</v>
          </cell>
        </row>
        <row r="133">
          <cell r="A133" t="str">
            <v>Cuadrilla Albañileria (1 of + 3 Ay)</v>
          </cell>
          <cell r="B133">
            <v>39545</v>
          </cell>
          <cell r="C133" t="str">
            <v>HC</v>
          </cell>
          <cell r="D133">
            <v>39545</v>
          </cell>
          <cell r="E133" t="str">
            <v>HC</v>
          </cell>
          <cell r="F133">
            <v>39545</v>
          </cell>
          <cell r="G133" t="str">
            <v>HC</v>
          </cell>
        </row>
        <row r="134">
          <cell r="A134" t="str">
            <v>Cuadrilla Albañileria (1 of + 4 Ay)</v>
          </cell>
          <cell r="B134">
            <v>47624</v>
          </cell>
          <cell r="C134" t="str">
            <v>HC</v>
          </cell>
          <cell r="D134">
            <v>47624</v>
          </cell>
          <cell r="E134" t="str">
            <v>HC</v>
          </cell>
          <cell r="F134">
            <v>47624</v>
          </cell>
          <cell r="G134" t="str">
            <v>HC</v>
          </cell>
        </row>
        <row r="135">
          <cell r="A135" t="str">
            <v>Cuadrilla elect, sanit, carpint (1 Of + 1 Ay)</v>
          </cell>
          <cell r="B135">
            <v>25727</v>
          </cell>
          <cell r="C135" t="str">
            <v>HC</v>
          </cell>
          <cell r="D135">
            <v>25727</v>
          </cell>
          <cell r="E135" t="str">
            <v>HC</v>
          </cell>
          <cell r="F135">
            <v>25727</v>
          </cell>
          <cell r="G135" t="str">
            <v>HC</v>
          </cell>
        </row>
        <row r="136">
          <cell r="A136" t="str">
            <v>Cuadrilla elect, sanit, carpint (1 Of + 2 Ay)</v>
          </cell>
          <cell r="B136">
            <v>34613</v>
          </cell>
          <cell r="C136" t="str">
            <v>HC</v>
          </cell>
          <cell r="D136">
            <v>34613</v>
          </cell>
          <cell r="E136" t="str">
            <v>HC</v>
          </cell>
          <cell r="F136">
            <v>34613</v>
          </cell>
          <cell r="G136" t="str">
            <v>HC</v>
          </cell>
        </row>
        <row r="137">
          <cell r="A137" t="str">
            <v>Cuadrilla elect, sanit, carpint (1 Of + 3 Ay)</v>
          </cell>
          <cell r="B137">
            <v>43499</v>
          </cell>
          <cell r="C137" t="str">
            <v>HC</v>
          </cell>
          <cell r="D137">
            <v>43499</v>
          </cell>
          <cell r="E137" t="str">
            <v>HC</v>
          </cell>
          <cell r="F137">
            <v>43499</v>
          </cell>
          <cell r="G137" t="str">
            <v>HC</v>
          </cell>
        </row>
        <row r="138">
          <cell r="A138" t="str">
            <v>Cuadrilla elect, sanit, carpint (1 Of + 4 Ay)</v>
          </cell>
          <cell r="B138">
            <v>52385</v>
          </cell>
          <cell r="C138" t="str">
            <v>HC</v>
          </cell>
          <cell r="D138">
            <v>52385</v>
          </cell>
          <cell r="E138" t="str">
            <v>HC</v>
          </cell>
          <cell r="F138">
            <v>52385</v>
          </cell>
          <cell r="G138" t="str">
            <v>HC</v>
          </cell>
        </row>
        <row r="139">
          <cell r="A139" t="str">
            <v>Demolición de anden</v>
          </cell>
          <cell r="B139">
            <v>4885</v>
          </cell>
          <cell r="C139" t="str">
            <v>m2</v>
          </cell>
          <cell r="D139">
            <v>4885</v>
          </cell>
          <cell r="E139" t="str">
            <v>m2</v>
          </cell>
          <cell r="F139">
            <v>4885</v>
          </cell>
          <cell r="G139" t="str">
            <v>m2</v>
          </cell>
        </row>
        <row r="140">
          <cell r="A140" t="str">
            <v>Demolición de bordillo</v>
          </cell>
          <cell r="B140">
            <v>3721</v>
          </cell>
          <cell r="C140" t="str">
            <v>m</v>
          </cell>
          <cell r="D140">
            <v>3721</v>
          </cell>
          <cell r="E140" t="str">
            <v>m</v>
          </cell>
          <cell r="F140">
            <v>3721</v>
          </cell>
          <cell r="G140" t="str">
            <v>m</v>
          </cell>
        </row>
        <row r="141">
          <cell r="A141" t="str">
            <v>Demolición de pavimento</v>
          </cell>
          <cell r="B141">
            <v>10717</v>
          </cell>
          <cell r="C141" t="str">
            <v>m2</v>
          </cell>
          <cell r="D141">
            <v>10717</v>
          </cell>
          <cell r="E141" t="str">
            <v>m2</v>
          </cell>
          <cell r="F141">
            <v>10717</v>
          </cell>
          <cell r="G141" t="str">
            <v>m2</v>
          </cell>
        </row>
        <row r="142">
          <cell r="A142" t="str">
            <v>Empaque para valvulas</v>
          </cell>
          <cell r="B142">
            <v>87536</v>
          </cell>
          <cell r="C142" t="str">
            <v>M2</v>
          </cell>
          <cell r="D142">
            <v>84575</v>
          </cell>
          <cell r="E142" t="str">
            <v>M2</v>
          </cell>
          <cell r="F142">
            <v>81251</v>
          </cell>
          <cell r="G142" t="str">
            <v>M2</v>
          </cell>
        </row>
        <row r="143">
          <cell r="A143" t="str">
            <v>Enchape pared en cerámica 20x30</v>
          </cell>
          <cell r="B143">
            <v>14290</v>
          </cell>
          <cell r="C143" t="str">
            <v>m2</v>
          </cell>
          <cell r="D143">
            <v>13806</v>
          </cell>
          <cell r="E143" t="str">
            <v>m2</v>
          </cell>
          <cell r="F143">
            <v>13263</v>
          </cell>
          <cell r="G143" t="str">
            <v>m2</v>
          </cell>
        </row>
        <row r="144">
          <cell r="A144" t="str">
            <v>Enchape pared en cerámica 30X40</v>
          </cell>
          <cell r="B144">
            <v>18503</v>
          </cell>
          <cell r="C144" t="str">
            <v>m2</v>
          </cell>
          <cell r="D144">
            <v>17877</v>
          </cell>
          <cell r="E144" t="str">
            <v>m2</v>
          </cell>
          <cell r="F144">
            <v>17174</v>
          </cell>
          <cell r="G144" t="str">
            <v>m2</v>
          </cell>
        </row>
        <row r="145">
          <cell r="A145" t="str">
            <v>Equipo de bombeo para concreto</v>
          </cell>
          <cell r="B145">
            <v>65711</v>
          </cell>
          <cell r="C145" t="str">
            <v>M3</v>
          </cell>
          <cell r="D145">
            <v>63488</v>
          </cell>
          <cell r="E145" t="str">
            <v>M3</v>
          </cell>
          <cell r="F145">
            <v>60993</v>
          </cell>
          <cell r="G145" t="str">
            <v>M3</v>
          </cell>
        </row>
        <row r="146">
          <cell r="A146" t="str">
            <v>Equipo de corte</v>
          </cell>
          <cell r="B146">
            <v>154827</v>
          </cell>
          <cell r="C146" t="str">
            <v>H</v>
          </cell>
          <cell r="D146">
            <v>149591</v>
          </cell>
          <cell r="E146" t="str">
            <v>H</v>
          </cell>
          <cell r="F146">
            <v>143713</v>
          </cell>
          <cell r="G146" t="str">
            <v>H</v>
          </cell>
        </row>
        <row r="147">
          <cell r="A147" t="str">
            <v>Equipo de soldadura</v>
          </cell>
          <cell r="B147">
            <v>154827</v>
          </cell>
          <cell r="C147" t="str">
            <v>H</v>
          </cell>
          <cell r="D147">
            <v>149591</v>
          </cell>
          <cell r="E147" t="str">
            <v>H</v>
          </cell>
          <cell r="F147">
            <v>143713</v>
          </cell>
          <cell r="G147" t="str">
            <v>H</v>
          </cell>
        </row>
        <row r="148">
          <cell r="A148" t="str">
            <v xml:space="preserve">Esmalte Uretano serie 36 </v>
          </cell>
          <cell r="B148">
            <v>241760</v>
          </cell>
          <cell r="C148" t="str">
            <v>gl</v>
          </cell>
          <cell r="D148">
            <v>233584</v>
          </cell>
          <cell r="E148" t="str">
            <v>gl</v>
          </cell>
          <cell r="F148">
            <v>224405</v>
          </cell>
          <cell r="G148" t="str">
            <v>gl</v>
          </cell>
        </row>
        <row r="149">
          <cell r="A149" t="str">
            <v>Excavación en material común + retiro</v>
          </cell>
          <cell r="B149">
            <v>34976</v>
          </cell>
          <cell r="C149" t="str">
            <v>m3</v>
          </cell>
          <cell r="D149">
            <v>34976</v>
          </cell>
          <cell r="E149" t="str">
            <v>m3</v>
          </cell>
          <cell r="F149">
            <v>34976</v>
          </cell>
          <cell r="G149" t="str">
            <v>m3</v>
          </cell>
        </row>
        <row r="150">
          <cell r="A150" t="str">
            <v>Excavación en material común + retiro 25%</v>
          </cell>
          <cell r="B150">
            <v>25009</v>
          </cell>
          <cell r="C150" t="str">
            <v>m3</v>
          </cell>
          <cell r="D150">
            <v>25009</v>
          </cell>
          <cell r="E150" t="str">
            <v>m3</v>
          </cell>
          <cell r="F150">
            <v>25009</v>
          </cell>
          <cell r="G150" t="str">
            <v>m3</v>
          </cell>
        </row>
        <row r="151">
          <cell r="A151" t="str">
            <v>Excavación en material común + retiro 50%</v>
          </cell>
          <cell r="B151">
            <v>29998</v>
          </cell>
          <cell r="C151" t="str">
            <v>m3</v>
          </cell>
          <cell r="D151">
            <v>29998</v>
          </cell>
          <cell r="E151" t="str">
            <v>m3</v>
          </cell>
          <cell r="F151">
            <v>29998</v>
          </cell>
          <cell r="G151" t="str">
            <v>m3</v>
          </cell>
        </row>
        <row r="152">
          <cell r="A152" t="str">
            <v>Excavación en material común sin retiro</v>
          </cell>
          <cell r="B152">
            <v>19648</v>
          </cell>
          <cell r="C152" t="str">
            <v>m3</v>
          </cell>
          <cell r="D152">
            <v>19648</v>
          </cell>
          <cell r="E152" t="str">
            <v>m3</v>
          </cell>
          <cell r="F152">
            <v>19648</v>
          </cell>
          <cell r="G152" t="str">
            <v>m3</v>
          </cell>
        </row>
        <row r="153">
          <cell r="A153" t="str">
            <v>Finisher</v>
          </cell>
          <cell r="B153">
            <v>121575</v>
          </cell>
          <cell r="C153" t="str">
            <v>H</v>
          </cell>
          <cell r="D153">
            <v>117463</v>
          </cell>
          <cell r="E153" t="str">
            <v>H</v>
          </cell>
          <cell r="F153">
            <v>112847</v>
          </cell>
          <cell r="G153" t="str">
            <v>H</v>
          </cell>
        </row>
        <row r="154">
          <cell r="A154" t="str">
            <v>Flanche 63m  PEAD</v>
          </cell>
          <cell r="B154">
            <v>45176</v>
          </cell>
          <cell r="C154" t="str">
            <v>Un</v>
          </cell>
          <cell r="D154">
            <v>43648</v>
          </cell>
          <cell r="E154" t="str">
            <v>Un</v>
          </cell>
          <cell r="F154">
            <v>41932</v>
          </cell>
          <cell r="G154" t="str">
            <v>Un</v>
          </cell>
        </row>
        <row r="155">
          <cell r="A155" t="str">
            <v>Formaleta de cimientos y placas de fondo</v>
          </cell>
          <cell r="B155">
            <v>904</v>
          </cell>
          <cell r="C155" t="str">
            <v>m2/d</v>
          </cell>
          <cell r="D155">
            <v>873</v>
          </cell>
          <cell r="E155" t="str">
            <v>m2/d</v>
          </cell>
          <cell r="F155">
            <v>838</v>
          </cell>
          <cell r="G155" t="str">
            <v>m2/d</v>
          </cell>
        </row>
        <row r="156">
          <cell r="A156" t="str">
            <v>Formaleta de columnas</v>
          </cell>
          <cell r="B156">
            <v>1530</v>
          </cell>
          <cell r="C156" t="str">
            <v>m2/d</v>
          </cell>
          <cell r="D156">
            <v>1478</v>
          </cell>
          <cell r="E156" t="str">
            <v>m2/d</v>
          </cell>
          <cell r="F156">
            <v>1419</v>
          </cell>
          <cell r="G156" t="str">
            <v>m2/d</v>
          </cell>
        </row>
        <row r="157">
          <cell r="A157" t="str">
            <v>Formaleta de Losa</v>
          </cell>
          <cell r="B157">
            <v>1461</v>
          </cell>
          <cell r="C157" t="str">
            <v>m2/d</v>
          </cell>
          <cell r="D157">
            <v>1411</v>
          </cell>
          <cell r="E157" t="str">
            <v>m2/d</v>
          </cell>
          <cell r="F157">
            <v>1355</v>
          </cell>
          <cell r="G157" t="str">
            <v>m2/d</v>
          </cell>
        </row>
        <row r="158">
          <cell r="A158" t="str">
            <v>Formaleta de muros</v>
          </cell>
          <cell r="B158">
            <v>1738</v>
          </cell>
          <cell r="C158" t="str">
            <v>m2/d</v>
          </cell>
          <cell r="D158">
            <v>1679</v>
          </cell>
          <cell r="E158" t="str">
            <v>m2/d</v>
          </cell>
          <cell r="F158">
            <v>1613</v>
          </cell>
          <cell r="G158" t="str">
            <v>m2/d</v>
          </cell>
        </row>
        <row r="159">
          <cell r="A159" t="str">
            <v>Formaleta de soporte</v>
          </cell>
          <cell r="B159">
            <v>863</v>
          </cell>
          <cell r="C159" t="str">
            <v>m2/d</v>
          </cell>
          <cell r="D159">
            <v>833</v>
          </cell>
          <cell r="E159" t="str">
            <v>m2/d</v>
          </cell>
          <cell r="F159">
            <v>800</v>
          </cell>
          <cell r="G159" t="str">
            <v>m2/d</v>
          </cell>
        </row>
        <row r="160">
          <cell r="A160" t="str">
            <v>Formaleta de vigas</v>
          </cell>
          <cell r="B160">
            <v>1461</v>
          </cell>
          <cell r="C160" t="str">
            <v>m2/d</v>
          </cell>
          <cell r="D160">
            <v>1411</v>
          </cell>
          <cell r="E160" t="str">
            <v>m2/d</v>
          </cell>
          <cell r="F160">
            <v>1355</v>
          </cell>
          <cell r="G160" t="str">
            <v>m2/d</v>
          </cell>
        </row>
        <row r="161">
          <cell r="A161" t="str">
            <v>Gancho correa cancamo</v>
          </cell>
          <cell r="B161">
            <v>5724</v>
          </cell>
          <cell r="C161" t="str">
            <v>un</v>
          </cell>
          <cell r="D161">
            <v>5530</v>
          </cell>
          <cell r="E161" t="str">
            <v>un</v>
          </cell>
          <cell r="F161">
            <v>5312</v>
          </cell>
          <cell r="G161" t="str">
            <v>un</v>
          </cell>
        </row>
        <row r="162">
          <cell r="A162" t="str">
            <v>Gato metalico especial de 1,0 a 1,70 mts</v>
          </cell>
          <cell r="B162">
            <v>509</v>
          </cell>
          <cell r="C162" t="str">
            <v>d</v>
          </cell>
          <cell r="D162">
            <v>491</v>
          </cell>
          <cell r="E162" t="str">
            <v>d</v>
          </cell>
          <cell r="F162">
            <v>471</v>
          </cell>
          <cell r="G162" t="str">
            <v>d</v>
          </cell>
        </row>
        <row r="163">
          <cell r="A163" t="str">
            <v>Gatos</v>
          </cell>
          <cell r="B163">
            <v>253</v>
          </cell>
          <cell r="C163" t="str">
            <v>UD</v>
          </cell>
          <cell r="D163">
            <v>244</v>
          </cell>
          <cell r="E163" t="str">
            <v>UD</v>
          </cell>
          <cell r="F163">
            <v>234</v>
          </cell>
          <cell r="G163" t="str">
            <v>UD</v>
          </cell>
        </row>
        <row r="164">
          <cell r="A164" t="str">
            <v>Geomembrana e=0.76 mm (30 mils)</v>
          </cell>
          <cell r="B164">
            <v>15296</v>
          </cell>
          <cell r="C164" t="str">
            <v>m2</v>
          </cell>
          <cell r="D164">
            <v>14778</v>
          </cell>
          <cell r="E164" t="str">
            <v>m2</v>
          </cell>
          <cell r="F164">
            <v>14197</v>
          </cell>
          <cell r="G164" t="str">
            <v>m2</v>
          </cell>
        </row>
        <row r="165">
          <cell r="A165" t="str">
            <v>Gramoquin  20x20x8</v>
          </cell>
          <cell r="B165">
            <v>5024</v>
          </cell>
          <cell r="C165" t="str">
            <v>Und</v>
          </cell>
          <cell r="D165">
            <v>4854</v>
          </cell>
          <cell r="E165" t="str">
            <v>Und</v>
          </cell>
          <cell r="F165">
            <v>4663</v>
          </cell>
          <cell r="G165" t="str">
            <v>Und</v>
          </cell>
        </row>
        <row r="166">
          <cell r="A166" t="str">
            <v>Granito No. 3 blanco o gris</v>
          </cell>
          <cell r="B166">
            <v>414</v>
          </cell>
          <cell r="C166" t="str">
            <v>kg</v>
          </cell>
          <cell r="D166">
            <v>400</v>
          </cell>
          <cell r="E166" t="str">
            <v>kg</v>
          </cell>
          <cell r="F166">
            <v>384</v>
          </cell>
          <cell r="G166" t="str">
            <v>kg</v>
          </cell>
        </row>
        <row r="167">
          <cell r="A167" t="str">
            <v>Granzón</v>
          </cell>
          <cell r="B167">
            <v>88924</v>
          </cell>
          <cell r="C167" t="str">
            <v>m3</v>
          </cell>
          <cell r="D167">
            <v>85916</v>
          </cell>
          <cell r="E167" t="str">
            <v>m3</v>
          </cell>
          <cell r="F167">
            <v>82540</v>
          </cell>
          <cell r="G167" t="str">
            <v>m3</v>
          </cell>
        </row>
        <row r="168">
          <cell r="A168" t="str">
            <v>Grua Hidráulica 6 Ton.</v>
          </cell>
          <cell r="B168">
            <v>466939</v>
          </cell>
          <cell r="C168" t="str">
            <v>DIA</v>
          </cell>
          <cell r="D168">
            <v>451148</v>
          </cell>
          <cell r="E168" t="str">
            <v>DIA</v>
          </cell>
          <cell r="F168">
            <v>433421</v>
          </cell>
          <cell r="G168" t="str">
            <v>DIA</v>
          </cell>
        </row>
        <row r="169">
          <cell r="A169" t="str">
            <v>Guardera</v>
          </cell>
          <cell r="B169">
            <v>118</v>
          </cell>
          <cell r="C169" t="str">
            <v>M/H</v>
          </cell>
          <cell r="D169">
            <v>114</v>
          </cell>
          <cell r="E169" t="str">
            <v>M/H</v>
          </cell>
          <cell r="F169">
            <v>109</v>
          </cell>
          <cell r="G169" t="str">
            <v>M/H</v>
          </cell>
        </row>
        <row r="170">
          <cell r="A170" t="str">
            <v>Guarderas de madera</v>
          </cell>
          <cell r="B170">
            <v>8338</v>
          </cell>
          <cell r="C170" t="str">
            <v>m2</v>
          </cell>
          <cell r="D170">
            <v>8056</v>
          </cell>
          <cell r="E170" t="str">
            <v>m2</v>
          </cell>
          <cell r="F170">
            <v>7739</v>
          </cell>
          <cell r="G170" t="str">
            <v>m2</v>
          </cell>
        </row>
        <row r="171">
          <cell r="A171" t="str">
            <v>Guía elastomerica</v>
          </cell>
          <cell r="B171">
            <v>3475</v>
          </cell>
          <cell r="C171" t="str">
            <v>UN</v>
          </cell>
          <cell r="D171">
            <v>3357</v>
          </cell>
          <cell r="E171" t="str">
            <v>UN</v>
          </cell>
          <cell r="F171">
            <v>3225</v>
          </cell>
          <cell r="G171" t="str">
            <v>UN</v>
          </cell>
        </row>
        <row r="172">
          <cell r="A172" t="str">
            <v>Herraje cuello</v>
          </cell>
          <cell r="B172">
            <v>51629</v>
          </cell>
          <cell r="C172" t="str">
            <v>un</v>
          </cell>
          <cell r="D172">
            <v>49883</v>
          </cell>
          <cell r="E172" t="str">
            <v>un</v>
          </cell>
          <cell r="F172">
            <v>47922</v>
          </cell>
          <cell r="G172" t="str">
            <v>un</v>
          </cell>
        </row>
        <row r="173">
          <cell r="A173" t="str">
            <v>Herramientas menores</v>
          </cell>
          <cell r="B173">
            <v>569</v>
          </cell>
          <cell r="C173" t="str">
            <v>H</v>
          </cell>
          <cell r="D173">
            <v>549</v>
          </cell>
          <cell r="E173" t="str">
            <v>H</v>
          </cell>
          <cell r="F173">
            <v>527</v>
          </cell>
          <cell r="G173" t="str">
            <v>H</v>
          </cell>
        </row>
        <row r="174">
          <cell r="A174" t="str">
            <v>Hidrolavadora electrica</v>
          </cell>
          <cell r="B174">
            <v>48324</v>
          </cell>
          <cell r="C174" t="str">
            <v>d</v>
          </cell>
          <cell r="D174">
            <v>46689</v>
          </cell>
          <cell r="E174" t="str">
            <v>d</v>
          </cell>
          <cell r="F174">
            <v>44854</v>
          </cell>
          <cell r="G174" t="str">
            <v>d</v>
          </cell>
        </row>
        <row r="175">
          <cell r="A175" t="str">
            <v xml:space="preserve">Hidrosello de 160mm </v>
          </cell>
          <cell r="B175">
            <v>3430</v>
          </cell>
          <cell r="C175" t="str">
            <v>UD</v>
          </cell>
          <cell r="D175">
            <v>3314</v>
          </cell>
          <cell r="E175" t="str">
            <v>UD</v>
          </cell>
          <cell r="F175">
            <v>3183</v>
          </cell>
          <cell r="G175" t="str">
            <v>UD</v>
          </cell>
        </row>
        <row r="176">
          <cell r="A176" t="str">
            <v xml:space="preserve">Hidrosello de 200mm </v>
          </cell>
          <cell r="B176">
            <v>6196</v>
          </cell>
          <cell r="C176" t="str">
            <v>UD</v>
          </cell>
          <cell r="D176">
            <v>5986</v>
          </cell>
          <cell r="E176" t="str">
            <v>UD</v>
          </cell>
          <cell r="F176">
            <v>5750</v>
          </cell>
          <cell r="G176" t="str">
            <v>UD</v>
          </cell>
        </row>
        <row r="177">
          <cell r="A177" t="str">
            <v xml:space="preserve">Hidrosello de 250mm </v>
          </cell>
          <cell r="B177">
            <v>6397</v>
          </cell>
          <cell r="C177" t="str">
            <v>UD</v>
          </cell>
          <cell r="D177">
            <v>6180</v>
          </cell>
          <cell r="E177" t="str">
            <v>UD</v>
          </cell>
          <cell r="F177">
            <v>5937</v>
          </cell>
          <cell r="G177" t="str">
            <v>UD</v>
          </cell>
        </row>
        <row r="178">
          <cell r="A178" t="str">
            <v xml:space="preserve">Hidrosello de 315mm </v>
          </cell>
          <cell r="B178">
            <v>22696</v>
          </cell>
          <cell r="C178" t="str">
            <v>UD</v>
          </cell>
          <cell r="D178">
            <v>21928</v>
          </cell>
          <cell r="E178" t="str">
            <v>UD</v>
          </cell>
          <cell r="F178">
            <v>21066</v>
          </cell>
          <cell r="G178" t="str">
            <v>UD</v>
          </cell>
        </row>
        <row r="179">
          <cell r="A179" t="str">
            <v xml:space="preserve">Hidrosello de 355mm </v>
          </cell>
          <cell r="B179">
            <v>23825</v>
          </cell>
          <cell r="C179" t="str">
            <v>UD</v>
          </cell>
          <cell r="D179">
            <v>23019</v>
          </cell>
          <cell r="E179" t="str">
            <v>UD</v>
          </cell>
          <cell r="F179">
            <v>22114</v>
          </cell>
          <cell r="G179" t="str">
            <v>UD</v>
          </cell>
        </row>
        <row r="180">
          <cell r="A180" t="str">
            <v xml:space="preserve">Hidrosello de 400mm </v>
          </cell>
          <cell r="B180">
            <v>46219</v>
          </cell>
          <cell r="C180" t="str">
            <v>UD</v>
          </cell>
          <cell r="D180">
            <v>44656</v>
          </cell>
          <cell r="E180" t="str">
            <v>UD</v>
          </cell>
          <cell r="F180">
            <v>42901</v>
          </cell>
          <cell r="G180" t="str">
            <v>UD</v>
          </cell>
        </row>
        <row r="181">
          <cell r="A181" t="str">
            <v xml:space="preserve">Hidrosello de 450mm </v>
          </cell>
          <cell r="B181">
            <v>66807</v>
          </cell>
          <cell r="C181" t="str">
            <v>UD</v>
          </cell>
          <cell r="D181">
            <v>64547</v>
          </cell>
          <cell r="E181" t="str">
            <v>UD</v>
          </cell>
          <cell r="F181">
            <v>62010</v>
          </cell>
          <cell r="G181" t="str">
            <v>UD</v>
          </cell>
        </row>
        <row r="182">
          <cell r="A182" t="str">
            <v xml:space="preserve">Hidrosello de 500mm </v>
          </cell>
          <cell r="B182">
            <v>75158</v>
          </cell>
          <cell r="C182" t="str">
            <v>UD</v>
          </cell>
          <cell r="D182">
            <v>72616</v>
          </cell>
          <cell r="E182" t="str">
            <v>UD</v>
          </cell>
          <cell r="F182">
            <v>69762</v>
          </cell>
          <cell r="G182" t="str">
            <v>UD</v>
          </cell>
        </row>
        <row r="183">
          <cell r="A183" t="str">
            <v xml:space="preserve">Hidrosello de 600mm </v>
          </cell>
          <cell r="B183">
            <v>84080</v>
          </cell>
          <cell r="C183" t="str">
            <v>UD</v>
          </cell>
          <cell r="D183">
            <v>81236</v>
          </cell>
          <cell r="E183" t="str">
            <v>UD</v>
          </cell>
          <cell r="F183">
            <v>78044</v>
          </cell>
          <cell r="G183" t="str">
            <v>UD</v>
          </cell>
        </row>
        <row r="184">
          <cell r="A184" t="str">
            <v>Igol denso</v>
          </cell>
          <cell r="B184">
            <v>18882</v>
          </cell>
          <cell r="C184" t="str">
            <v>kg</v>
          </cell>
          <cell r="D184">
            <v>18243</v>
          </cell>
          <cell r="E184" t="str">
            <v>kg</v>
          </cell>
          <cell r="F184">
            <v>17526</v>
          </cell>
          <cell r="G184" t="str">
            <v>kg</v>
          </cell>
        </row>
        <row r="185">
          <cell r="A185" t="str">
            <v>Igol imprimante</v>
          </cell>
          <cell r="B185">
            <v>16374</v>
          </cell>
          <cell r="C185" t="str">
            <v>kg</v>
          </cell>
          <cell r="D185">
            <v>15820</v>
          </cell>
          <cell r="E185" t="str">
            <v>kg</v>
          </cell>
          <cell r="F185">
            <v>15198</v>
          </cell>
          <cell r="G185" t="str">
            <v>kg</v>
          </cell>
        </row>
        <row r="186">
          <cell r="A186" t="str">
            <v>Imprimante epoxico en fosfato de zinc</v>
          </cell>
          <cell r="B186">
            <v>154729</v>
          </cell>
          <cell r="C186" t="str">
            <v>gl</v>
          </cell>
          <cell r="D186">
            <v>149496</v>
          </cell>
          <cell r="E186" t="str">
            <v>gl</v>
          </cell>
          <cell r="F186">
            <v>143621</v>
          </cell>
          <cell r="G186" t="str">
            <v>gl</v>
          </cell>
        </row>
        <row r="187">
          <cell r="A187" t="str">
            <v>Imprimante MC-70, en planta</v>
          </cell>
          <cell r="B187">
            <v>3808</v>
          </cell>
          <cell r="C187" t="str">
            <v>GAL</v>
          </cell>
          <cell r="D187">
            <v>3679</v>
          </cell>
          <cell r="E187" t="str">
            <v>GAL</v>
          </cell>
          <cell r="F187">
            <v>3534</v>
          </cell>
          <cell r="G187" t="str">
            <v>GAL</v>
          </cell>
        </row>
        <row r="188">
          <cell r="A188" t="str">
            <v>Inspección con cámara de video</v>
          </cell>
          <cell r="B188">
            <v>416621</v>
          </cell>
          <cell r="C188" t="str">
            <v>H</v>
          </cell>
          <cell r="D188">
            <v>402532</v>
          </cell>
          <cell r="E188" t="str">
            <v>H</v>
          </cell>
          <cell r="F188">
            <v>386715</v>
          </cell>
          <cell r="G188" t="str">
            <v>H</v>
          </cell>
        </row>
        <row r="189">
          <cell r="A189" t="str">
            <v>Instalación de Tubería  PEAD de 20mm a 50 mm para domiciliaria de acueducto</v>
          </cell>
          <cell r="B189">
            <v>5595</v>
          </cell>
          <cell r="C189" t="str">
            <v>m</v>
          </cell>
          <cell r="D189">
            <v>5595</v>
          </cell>
          <cell r="E189" t="str">
            <v>m</v>
          </cell>
          <cell r="F189">
            <v>5595</v>
          </cell>
          <cell r="G189" t="str">
            <v>m</v>
          </cell>
        </row>
        <row r="190">
          <cell r="A190" t="str">
            <v>Instalación de Tubería  PEAD de 63 mm para domiciliaria o ventosa</v>
          </cell>
          <cell r="B190">
            <v>5781</v>
          </cell>
          <cell r="C190" t="str">
            <v>m</v>
          </cell>
          <cell r="D190">
            <v>5781</v>
          </cell>
          <cell r="E190" t="str">
            <v>m</v>
          </cell>
          <cell r="F190">
            <v>5781</v>
          </cell>
          <cell r="G190" t="str">
            <v>m</v>
          </cell>
        </row>
        <row r="191">
          <cell r="A191" t="str">
            <v>Instalación tub. alcantarillado PVC Ø6" (para acometidas)</v>
          </cell>
          <cell r="B191">
            <v>13025</v>
          </cell>
          <cell r="C191" t="str">
            <v>m</v>
          </cell>
          <cell r="D191">
            <v>13025</v>
          </cell>
          <cell r="E191" t="str">
            <v>m</v>
          </cell>
          <cell r="F191">
            <v>13025</v>
          </cell>
          <cell r="G191" t="str">
            <v>m</v>
          </cell>
        </row>
        <row r="192">
          <cell r="A192" t="str">
            <v xml:space="preserve">Juego sanitario </v>
          </cell>
          <cell r="B192">
            <v>425871</v>
          </cell>
          <cell r="C192" t="str">
            <v>UND</v>
          </cell>
          <cell r="D192">
            <v>411469</v>
          </cell>
          <cell r="E192" t="str">
            <v>UND</v>
          </cell>
          <cell r="F192">
            <v>395301</v>
          </cell>
          <cell r="G192" t="str">
            <v>UND</v>
          </cell>
        </row>
        <row r="193">
          <cell r="A193" t="str">
            <v>Ladrillo comun</v>
          </cell>
          <cell r="B193">
            <v>447</v>
          </cell>
          <cell r="C193" t="str">
            <v>Und</v>
          </cell>
          <cell r="D193">
            <v>431</v>
          </cell>
          <cell r="E193" t="str">
            <v>Und</v>
          </cell>
          <cell r="F193">
            <v>414</v>
          </cell>
          <cell r="G193" t="str">
            <v>Und</v>
          </cell>
        </row>
        <row r="194">
          <cell r="A194" t="str">
            <v>Ladrillo de caño en Obra</v>
          </cell>
          <cell r="B194">
            <v>118</v>
          </cell>
          <cell r="C194" t="str">
            <v>UD</v>
          </cell>
          <cell r="D194">
            <v>114</v>
          </cell>
          <cell r="E194" t="str">
            <v>UD</v>
          </cell>
          <cell r="F194">
            <v>109</v>
          </cell>
          <cell r="G194" t="str">
            <v>UD</v>
          </cell>
        </row>
        <row r="195">
          <cell r="A195" t="str">
            <v>Ladrillo liviano prensado 24x12x5.5</v>
          </cell>
          <cell r="B195">
            <v>836</v>
          </cell>
          <cell r="C195" t="str">
            <v>un</v>
          </cell>
          <cell r="D195">
            <v>807</v>
          </cell>
          <cell r="E195" t="str">
            <v>un</v>
          </cell>
          <cell r="F195">
            <v>775</v>
          </cell>
          <cell r="G195" t="str">
            <v>un</v>
          </cell>
        </row>
        <row r="196">
          <cell r="A196" t="str">
            <v>Ladrillo tolete estructural 24x12x6</v>
          </cell>
          <cell r="B196">
            <v>1145</v>
          </cell>
          <cell r="C196" t="str">
            <v>un</v>
          </cell>
          <cell r="D196">
            <v>1106</v>
          </cell>
          <cell r="E196" t="str">
            <v>un</v>
          </cell>
          <cell r="F196">
            <v>1062</v>
          </cell>
          <cell r="G196" t="str">
            <v>un</v>
          </cell>
        </row>
        <row r="197">
          <cell r="A197" t="str">
            <v>Ladrillo tolete macizo No 5 20x10x5</v>
          </cell>
          <cell r="B197">
            <v>956</v>
          </cell>
          <cell r="C197" t="str">
            <v>un</v>
          </cell>
          <cell r="D197">
            <v>923</v>
          </cell>
          <cell r="E197" t="str">
            <v>un</v>
          </cell>
          <cell r="F197">
            <v>886</v>
          </cell>
          <cell r="G197" t="str">
            <v>un</v>
          </cell>
        </row>
        <row r="198">
          <cell r="A198" t="str">
            <v>lámina de acero galvanizado calibre N.22</v>
          </cell>
          <cell r="B198">
            <v>33165</v>
          </cell>
          <cell r="C198" t="str">
            <v>m2</v>
          </cell>
          <cell r="D198">
            <v>32043</v>
          </cell>
          <cell r="E198" t="str">
            <v>m2</v>
          </cell>
          <cell r="F198">
            <v>30783</v>
          </cell>
          <cell r="G198" t="str">
            <v>m2</v>
          </cell>
        </row>
        <row r="199">
          <cell r="A199" t="str">
            <v>Lamina Hierro Alfajor 1/8,1mx3m</v>
          </cell>
          <cell r="B199">
            <v>228802</v>
          </cell>
          <cell r="C199" t="str">
            <v>M2</v>
          </cell>
          <cell r="D199">
            <v>221064</v>
          </cell>
          <cell r="E199" t="str">
            <v>M2</v>
          </cell>
          <cell r="F199">
            <v>212377</v>
          </cell>
          <cell r="G199" t="str">
            <v>M2</v>
          </cell>
        </row>
        <row r="200">
          <cell r="A200" t="str">
            <v>Lamina Hierro Alfajor 3/4</v>
          </cell>
          <cell r="B200">
            <v>238900</v>
          </cell>
          <cell r="C200" t="str">
            <v>M2</v>
          </cell>
          <cell r="D200">
            <v>230821</v>
          </cell>
          <cell r="E200" t="str">
            <v>M2</v>
          </cell>
          <cell r="F200">
            <v>221751</v>
          </cell>
          <cell r="G200" t="str">
            <v>M2</v>
          </cell>
        </row>
        <row r="201">
          <cell r="A201" t="str">
            <v>Lamina Hot rolled 1/2</v>
          </cell>
          <cell r="B201">
            <v>231204</v>
          </cell>
          <cell r="C201" t="str">
            <v>M2</v>
          </cell>
          <cell r="D201">
            <v>223385</v>
          </cell>
          <cell r="E201" t="str">
            <v>M2</v>
          </cell>
          <cell r="F201">
            <v>214607</v>
          </cell>
          <cell r="G201" t="str">
            <v>M2</v>
          </cell>
        </row>
        <row r="202">
          <cell r="A202" t="str">
            <v>Listón de madera de 2"x4"x10'</v>
          </cell>
          <cell r="B202">
            <v>23160</v>
          </cell>
          <cell r="C202" t="str">
            <v>Und</v>
          </cell>
          <cell r="D202">
            <v>22376</v>
          </cell>
          <cell r="E202" t="str">
            <v>Und</v>
          </cell>
          <cell r="F202">
            <v>21496</v>
          </cell>
          <cell r="G202" t="str">
            <v>Und</v>
          </cell>
        </row>
        <row r="203">
          <cell r="A203" t="str">
            <v>Liston de madera de 4"x4"x10'</v>
          </cell>
          <cell r="B203">
            <v>46316</v>
          </cell>
          <cell r="C203" t="str">
            <v>Und</v>
          </cell>
          <cell r="D203">
            <v>44749</v>
          </cell>
          <cell r="E203" t="str">
            <v>Und</v>
          </cell>
          <cell r="F203">
            <v>42990</v>
          </cell>
          <cell r="G203" t="str">
            <v>Und</v>
          </cell>
        </row>
        <row r="204">
          <cell r="A204" t="str">
            <v>Liston de madera de 4"x8"x10'</v>
          </cell>
          <cell r="B204">
            <v>92629</v>
          </cell>
          <cell r="C204" t="str">
            <v>Und</v>
          </cell>
          <cell r="D204">
            <v>89496</v>
          </cell>
          <cell r="E204" t="str">
            <v>Und</v>
          </cell>
          <cell r="F204">
            <v>85979</v>
          </cell>
          <cell r="G204" t="str">
            <v>Und</v>
          </cell>
        </row>
        <row r="205">
          <cell r="A205" t="str">
            <v>Listón de madera de 6"x6"x10'</v>
          </cell>
          <cell r="B205">
            <v>104208</v>
          </cell>
          <cell r="C205" t="str">
            <v>Und</v>
          </cell>
          <cell r="D205">
            <v>100684</v>
          </cell>
          <cell r="E205" t="str">
            <v>Und</v>
          </cell>
          <cell r="F205">
            <v>96727</v>
          </cell>
          <cell r="G205" t="str">
            <v>Und</v>
          </cell>
        </row>
        <row r="206">
          <cell r="A206" t="str">
            <v>Lubricante (Tarro 500 gr)</v>
          </cell>
          <cell r="B206">
            <v>37</v>
          </cell>
          <cell r="C206" t="str">
            <v>Gr</v>
          </cell>
          <cell r="D206">
            <v>35</v>
          </cell>
          <cell r="E206" t="str">
            <v>Gr</v>
          </cell>
          <cell r="F206">
            <v>33</v>
          </cell>
          <cell r="G206" t="str">
            <v>Gr</v>
          </cell>
        </row>
        <row r="207">
          <cell r="A207" t="str">
            <v>Lubricante (Tarro 500 gr)</v>
          </cell>
          <cell r="B207">
            <v>37</v>
          </cell>
          <cell r="C207" t="str">
            <v>Gr</v>
          </cell>
          <cell r="D207">
            <v>35</v>
          </cell>
          <cell r="E207" t="str">
            <v>Gr</v>
          </cell>
          <cell r="F207">
            <v>33</v>
          </cell>
          <cell r="G207" t="str">
            <v>Gr</v>
          </cell>
        </row>
        <row r="208">
          <cell r="A208" t="str">
            <v>Luminaria (Lámpara fotocelda)</v>
          </cell>
          <cell r="B208">
            <v>176079</v>
          </cell>
          <cell r="C208" t="str">
            <v>UD</v>
          </cell>
          <cell r="D208">
            <v>170124</v>
          </cell>
          <cell r="E208" t="str">
            <v>UD</v>
          </cell>
          <cell r="F208">
            <v>163439</v>
          </cell>
          <cell r="G208" t="str">
            <v>UD</v>
          </cell>
        </row>
        <row r="209">
          <cell r="A209" t="str">
            <v>Maestro de Obra</v>
          </cell>
          <cell r="B209">
            <v>21693.5</v>
          </cell>
          <cell r="C209" t="str">
            <v>HH</v>
          </cell>
          <cell r="D209">
            <v>21693.5</v>
          </cell>
          <cell r="E209" t="str">
            <v>HH</v>
          </cell>
          <cell r="F209">
            <v>21693.5</v>
          </cell>
          <cell r="G209" t="str">
            <v>HH</v>
          </cell>
        </row>
        <row r="210">
          <cell r="A210" t="str">
            <v>Mangera de descarga flexible de 2", 3" y 4" x 20m</v>
          </cell>
          <cell r="B210">
            <v>28164</v>
          </cell>
          <cell r="C210" t="str">
            <v>d</v>
          </cell>
          <cell r="D210">
            <v>27211</v>
          </cell>
          <cell r="E210" t="str">
            <v>d</v>
          </cell>
          <cell r="F210">
            <v>26141</v>
          </cell>
          <cell r="G210" t="str">
            <v>d</v>
          </cell>
        </row>
        <row r="211">
          <cell r="A211" t="str">
            <v>Maq. Soldadura Tope x Termofusión</v>
          </cell>
          <cell r="B211">
            <v>370698</v>
          </cell>
          <cell r="C211" t="str">
            <v>d</v>
          </cell>
          <cell r="D211">
            <v>358162</v>
          </cell>
          <cell r="E211" t="str">
            <v>d</v>
          </cell>
          <cell r="F211">
            <v>344088</v>
          </cell>
          <cell r="G211" t="str">
            <v>d</v>
          </cell>
        </row>
        <row r="212">
          <cell r="A212" t="str">
            <v xml:space="preserve">Maquina de Soldadura </v>
          </cell>
          <cell r="B212">
            <v>47242</v>
          </cell>
          <cell r="C212" t="str">
            <v>d</v>
          </cell>
          <cell r="D212">
            <v>45644</v>
          </cell>
          <cell r="E212" t="str">
            <v>d</v>
          </cell>
          <cell r="F212">
            <v>43850</v>
          </cell>
          <cell r="G212" t="str">
            <v>d</v>
          </cell>
        </row>
        <row r="213">
          <cell r="A213" t="str">
            <v>Martillo de porra de 20 lb</v>
          </cell>
          <cell r="B213">
            <v>166999</v>
          </cell>
          <cell r="C213" t="str">
            <v>Und</v>
          </cell>
          <cell r="D213">
            <v>161351</v>
          </cell>
          <cell r="E213" t="str">
            <v>Und</v>
          </cell>
          <cell r="F213">
            <v>155011</v>
          </cell>
          <cell r="G213" t="str">
            <v>Und</v>
          </cell>
        </row>
        <row r="214">
          <cell r="A214" t="str">
            <v>Martillo demoledor  de 25 Joules</v>
          </cell>
          <cell r="B214">
            <v>119332</v>
          </cell>
          <cell r="C214" t="str">
            <v>d</v>
          </cell>
          <cell r="D214">
            <v>115296</v>
          </cell>
          <cell r="E214" t="str">
            <v>d</v>
          </cell>
          <cell r="F214">
            <v>110765</v>
          </cell>
          <cell r="G214" t="str">
            <v>d</v>
          </cell>
        </row>
        <row r="215">
          <cell r="A215" t="str">
            <v>Martillo para retocargador 420D</v>
          </cell>
          <cell r="B215">
            <v>151299</v>
          </cell>
          <cell r="C215" t="str">
            <v>H</v>
          </cell>
          <cell r="D215">
            <v>146182</v>
          </cell>
          <cell r="E215" t="str">
            <v>H</v>
          </cell>
          <cell r="F215">
            <v>140438</v>
          </cell>
          <cell r="G215" t="str">
            <v>H</v>
          </cell>
        </row>
        <row r="216">
          <cell r="A216" t="str">
            <v>Material Seleccionado</v>
          </cell>
          <cell r="B216">
            <v>48632</v>
          </cell>
          <cell r="C216" t="str">
            <v>m3</v>
          </cell>
          <cell r="D216">
            <v>46987</v>
          </cell>
          <cell r="E216" t="str">
            <v>m3</v>
          </cell>
          <cell r="F216">
            <v>45140</v>
          </cell>
          <cell r="G216" t="str">
            <v>m3</v>
          </cell>
        </row>
        <row r="217">
          <cell r="A217" t="str">
            <v>Mezcla asfaltica MDC-2</v>
          </cell>
          <cell r="B217">
            <v>555769</v>
          </cell>
          <cell r="C217" t="str">
            <v>m3</v>
          </cell>
          <cell r="D217">
            <v>536974</v>
          </cell>
          <cell r="E217" t="str">
            <v>m3</v>
          </cell>
          <cell r="F217">
            <v>515874</v>
          </cell>
          <cell r="G217" t="str">
            <v>m3</v>
          </cell>
        </row>
        <row r="218">
          <cell r="A218" t="str">
            <v>Mezcla asfaltica MDC-2 en frio</v>
          </cell>
          <cell r="B218">
            <v>666922</v>
          </cell>
          <cell r="C218" t="str">
            <v>m3</v>
          </cell>
          <cell r="D218">
            <v>644369</v>
          </cell>
          <cell r="E218" t="str">
            <v>m3</v>
          </cell>
          <cell r="F218">
            <v>619049</v>
          </cell>
          <cell r="G218" t="str">
            <v>m3</v>
          </cell>
        </row>
        <row r="219">
          <cell r="A219" t="str">
            <v>Mezcladora electrica o a gasolina</v>
          </cell>
          <cell r="B219">
            <v>57072</v>
          </cell>
          <cell r="C219" t="str">
            <v>d</v>
          </cell>
          <cell r="D219">
            <v>55142</v>
          </cell>
          <cell r="E219" t="str">
            <v>d</v>
          </cell>
          <cell r="F219">
            <v>52975</v>
          </cell>
          <cell r="G219" t="str">
            <v>d</v>
          </cell>
        </row>
        <row r="220">
          <cell r="A220" t="str">
            <v>MH prefabricado: Aro de ajuste para cono h=10cm</v>
          </cell>
          <cell r="B220">
            <v>66082</v>
          </cell>
          <cell r="C220" t="str">
            <v>un</v>
          </cell>
          <cell r="D220">
            <v>63847</v>
          </cell>
          <cell r="E220" t="str">
            <v>un</v>
          </cell>
          <cell r="F220">
            <v>61338</v>
          </cell>
          <cell r="G220" t="str">
            <v>un</v>
          </cell>
        </row>
        <row r="221">
          <cell r="A221" t="str">
            <v>MH prefabricado: Aro de ajuste para cono h=5cm</v>
          </cell>
          <cell r="B221">
            <v>35461</v>
          </cell>
          <cell r="C221" t="str">
            <v>un</v>
          </cell>
          <cell r="D221">
            <v>34261</v>
          </cell>
          <cell r="E221" t="str">
            <v>un</v>
          </cell>
          <cell r="F221">
            <v>32914</v>
          </cell>
          <cell r="G221" t="str">
            <v>un</v>
          </cell>
        </row>
        <row r="222">
          <cell r="A222" t="str">
            <v>MH prefabricado: Base para pozo 120</v>
          </cell>
          <cell r="B222">
            <v>918684</v>
          </cell>
          <cell r="C222" t="str">
            <v>un</v>
          </cell>
          <cell r="D222">
            <v>887617</v>
          </cell>
          <cell r="E222" t="str">
            <v>un</v>
          </cell>
          <cell r="F222">
            <v>852739</v>
          </cell>
          <cell r="G222" t="str">
            <v>un</v>
          </cell>
        </row>
        <row r="223">
          <cell r="A223" t="str">
            <v>MH prefabricado: Cono excentrico 120x60</v>
          </cell>
          <cell r="B223">
            <v>425495</v>
          </cell>
          <cell r="C223" t="str">
            <v>un</v>
          </cell>
          <cell r="D223">
            <v>411106</v>
          </cell>
          <cell r="E223" t="str">
            <v>un</v>
          </cell>
          <cell r="F223">
            <v>394952</v>
          </cell>
          <cell r="G223" t="str">
            <v>un</v>
          </cell>
        </row>
        <row r="224">
          <cell r="A224" t="str">
            <v>MH prefabricado: Losa superior d=1,50m</v>
          </cell>
          <cell r="B224">
            <v>712386</v>
          </cell>
          <cell r="C224" t="str">
            <v>un</v>
          </cell>
          <cell r="D224">
            <v>688295</v>
          </cell>
          <cell r="E224" t="str">
            <v>un</v>
          </cell>
          <cell r="F224">
            <v>661249</v>
          </cell>
          <cell r="G224" t="str">
            <v>un</v>
          </cell>
        </row>
        <row r="225">
          <cell r="A225" t="str">
            <v>MH prefabricado: Seccion pozo 120x100</v>
          </cell>
          <cell r="B225">
            <v>564103</v>
          </cell>
          <cell r="C225" t="str">
            <v>un</v>
          </cell>
          <cell r="D225">
            <v>545027</v>
          </cell>
          <cell r="E225" t="str">
            <v>un</v>
          </cell>
          <cell r="F225">
            <v>523611</v>
          </cell>
          <cell r="G225" t="str">
            <v>un</v>
          </cell>
        </row>
        <row r="226">
          <cell r="A226" t="str">
            <v>MH prefabricado: Seccion pozo 120x25</v>
          </cell>
          <cell r="B226">
            <v>159563</v>
          </cell>
          <cell r="C226" t="str">
            <v>un</v>
          </cell>
          <cell r="D226">
            <v>154167</v>
          </cell>
          <cell r="E226" t="str">
            <v>un</v>
          </cell>
          <cell r="F226">
            <v>148109</v>
          </cell>
          <cell r="G226" t="str">
            <v>un</v>
          </cell>
        </row>
        <row r="227">
          <cell r="A227" t="str">
            <v>MH prefabricado: Seccion pozo 120x50</v>
          </cell>
          <cell r="B227">
            <v>294948</v>
          </cell>
          <cell r="C227" t="str">
            <v>un</v>
          </cell>
          <cell r="D227">
            <v>284973</v>
          </cell>
          <cell r="E227" t="str">
            <v>un</v>
          </cell>
          <cell r="F227">
            <v>273775</v>
          </cell>
          <cell r="G227" t="str">
            <v>un</v>
          </cell>
        </row>
        <row r="228">
          <cell r="A228" t="str">
            <v>MH prefabricado: Viga de transicion 150x120</v>
          </cell>
          <cell r="B228">
            <v>156339</v>
          </cell>
          <cell r="C228" t="str">
            <v>un</v>
          </cell>
          <cell r="D228">
            <v>151052</v>
          </cell>
          <cell r="E228" t="str">
            <v>un</v>
          </cell>
          <cell r="F228">
            <v>145116</v>
          </cell>
          <cell r="G228" t="str">
            <v>un</v>
          </cell>
        </row>
        <row r="229">
          <cell r="A229" t="str">
            <v>Minicargador Bobcat</v>
          </cell>
          <cell r="B229">
            <v>79941</v>
          </cell>
          <cell r="C229" t="str">
            <v>H</v>
          </cell>
          <cell r="D229">
            <v>77237</v>
          </cell>
          <cell r="E229" t="str">
            <v>H</v>
          </cell>
          <cell r="F229">
            <v>74202</v>
          </cell>
          <cell r="G229" t="str">
            <v>H</v>
          </cell>
        </row>
        <row r="230">
          <cell r="A230" t="str">
            <v>Mortero 1:3</v>
          </cell>
          <cell r="B230">
            <v>390677</v>
          </cell>
          <cell r="C230" t="str">
            <v>m3</v>
          </cell>
          <cell r="D230">
            <v>390677</v>
          </cell>
          <cell r="E230" t="str">
            <v>m3</v>
          </cell>
          <cell r="F230">
            <v>390677</v>
          </cell>
          <cell r="G230" t="str">
            <v>m3</v>
          </cell>
        </row>
        <row r="231">
          <cell r="A231" t="str">
            <v>Mortero 1:3 impermeabilizado</v>
          </cell>
          <cell r="B231">
            <v>507864</v>
          </cell>
          <cell r="C231" t="str">
            <v>m3</v>
          </cell>
          <cell r="D231">
            <v>507864</v>
          </cell>
          <cell r="E231" t="str">
            <v>m3</v>
          </cell>
          <cell r="F231">
            <v>507864</v>
          </cell>
          <cell r="G231" t="str">
            <v>m3</v>
          </cell>
        </row>
        <row r="232">
          <cell r="A232" t="str">
            <v>Mortero 1:4</v>
          </cell>
          <cell r="B232">
            <v>333485</v>
          </cell>
          <cell r="C232" t="str">
            <v>m3</v>
          </cell>
          <cell r="D232">
            <v>333485</v>
          </cell>
          <cell r="E232" t="str">
            <v>m3</v>
          </cell>
          <cell r="F232">
            <v>333485</v>
          </cell>
          <cell r="G232" t="str">
            <v>m3</v>
          </cell>
        </row>
        <row r="233">
          <cell r="A233" t="str">
            <v>Mortero 1:4 impermeabilizado</v>
          </cell>
          <cell r="B233">
            <v>424112</v>
          </cell>
          <cell r="C233" t="str">
            <v>m3</v>
          </cell>
          <cell r="D233">
            <v>424112</v>
          </cell>
          <cell r="E233" t="str">
            <v>m3</v>
          </cell>
          <cell r="F233">
            <v>424112</v>
          </cell>
          <cell r="G233" t="str">
            <v>m3</v>
          </cell>
        </row>
        <row r="234">
          <cell r="A234" t="str">
            <v>Mortero 1:5</v>
          </cell>
          <cell r="B234">
            <v>292999</v>
          </cell>
          <cell r="C234" t="str">
            <v>m3</v>
          </cell>
          <cell r="D234">
            <v>292999</v>
          </cell>
          <cell r="E234" t="str">
            <v>m3</v>
          </cell>
          <cell r="F234">
            <v>292999</v>
          </cell>
          <cell r="G234" t="str">
            <v>m3</v>
          </cell>
        </row>
        <row r="235">
          <cell r="A235" t="str">
            <v>Mortero 1:10</v>
          </cell>
          <cell r="B235">
            <v>160503</v>
          </cell>
          <cell r="C235" t="str">
            <v>m3</v>
          </cell>
          <cell r="D235">
            <v>155075</v>
          </cell>
          <cell r="E235" t="str">
            <v>m3</v>
          </cell>
          <cell r="F235">
            <v>148981</v>
          </cell>
          <cell r="G235" t="str">
            <v>m3</v>
          </cell>
        </row>
        <row r="236">
          <cell r="A236" t="str">
            <v>Mosaico para pisos 30x30</v>
          </cell>
          <cell r="B236">
            <v>55343</v>
          </cell>
          <cell r="C236" t="str">
            <v>m2</v>
          </cell>
          <cell r="D236">
            <v>55343</v>
          </cell>
          <cell r="E236" t="str">
            <v>m2</v>
          </cell>
          <cell r="F236">
            <v>55343</v>
          </cell>
          <cell r="G236" t="str">
            <v>m2</v>
          </cell>
        </row>
        <row r="237">
          <cell r="A237" t="str">
            <v>Motobomba a gasolina de 2"</v>
          </cell>
          <cell r="B237">
            <v>77105</v>
          </cell>
          <cell r="C237" t="str">
            <v>d</v>
          </cell>
          <cell r="D237">
            <v>74497</v>
          </cell>
          <cell r="E237" t="str">
            <v>d</v>
          </cell>
          <cell r="F237">
            <v>71569</v>
          </cell>
          <cell r="G237" t="str">
            <v>d</v>
          </cell>
        </row>
        <row r="238">
          <cell r="A238" t="str">
            <v>Motobomba a gasolina de 3"</v>
          </cell>
          <cell r="B238">
            <v>79954</v>
          </cell>
          <cell r="C238" t="str">
            <v>d</v>
          </cell>
          <cell r="D238">
            <v>77250</v>
          </cell>
          <cell r="E238" t="str">
            <v>d</v>
          </cell>
          <cell r="F238">
            <v>74214</v>
          </cell>
          <cell r="G238" t="str">
            <v>d</v>
          </cell>
        </row>
        <row r="239">
          <cell r="A239" t="str">
            <v>Motobomba para prueba hidrostática</v>
          </cell>
          <cell r="B239">
            <v>44509</v>
          </cell>
          <cell r="C239" t="str">
            <v>d</v>
          </cell>
          <cell r="D239">
            <v>43003</v>
          </cell>
          <cell r="E239" t="str">
            <v>d</v>
          </cell>
          <cell r="F239">
            <v>41313</v>
          </cell>
          <cell r="G239" t="str">
            <v>d</v>
          </cell>
        </row>
        <row r="240">
          <cell r="A240" t="str">
            <v>Motobomba sumergible de 2"</v>
          </cell>
          <cell r="B240">
            <v>41966</v>
          </cell>
          <cell r="C240" t="str">
            <v>d</v>
          </cell>
          <cell r="D240">
            <v>40546</v>
          </cell>
          <cell r="E240" t="str">
            <v>d</v>
          </cell>
          <cell r="F240">
            <v>38952</v>
          </cell>
          <cell r="G240" t="str">
            <v>d</v>
          </cell>
        </row>
        <row r="241">
          <cell r="A241" t="str">
            <v>Motobomba sumergible de 3"</v>
          </cell>
          <cell r="B241">
            <v>36880</v>
          </cell>
          <cell r="C241" t="str">
            <v>d</v>
          </cell>
          <cell r="D241">
            <v>35632</v>
          </cell>
          <cell r="E241" t="str">
            <v>d</v>
          </cell>
          <cell r="F241">
            <v>34231</v>
          </cell>
          <cell r="G241" t="str">
            <v>d</v>
          </cell>
        </row>
        <row r="242">
          <cell r="A242" t="str">
            <v>Motoniveladora CAT 120G</v>
          </cell>
          <cell r="B242">
            <v>170204</v>
          </cell>
          <cell r="C242" t="str">
            <v>H</v>
          </cell>
          <cell r="D242">
            <v>164448</v>
          </cell>
          <cell r="E242" t="str">
            <v>H</v>
          </cell>
          <cell r="F242">
            <v>157986</v>
          </cell>
          <cell r="G242" t="str">
            <v>H</v>
          </cell>
        </row>
        <row r="243">
          <cell r="A243" t="str">
            <v>Oficial Acabados</v>
          </cell>
          <cell r="B243">
            <v>17606</v>
          </cell>
          <cell r="C243" t="str">
            <v>HH</v>
          </cell>
          <cell r="D243">
            <v>17606</v>
          </cell>
          <cell r="E243" t="str">
            <v>HH</v>
          </cell>
          <cell r="F243">
            <v>17606</v>
          </cell>
          <cell r="G243" t="str">
            <v>HH</v>
          </cell>
        </row>
        <row r="244">
          <cell r="A244" t="str">
            <v>Oficial Albañileria</v>
          </cell>
          <cell r="B244">
            <v>15309.625</v>
          </cell>
          <cell r="C244" t="str">
            <v>HH</v>
          </cell>
          <cell r="D244">
            <v>15309.625</v>
          </cell>
          <cell r="E244" t="str">
            <v>HH</v>
          </cell>
          <cell r="F244">
            <v>15309.625</v>
          </cell>
          <cell r="G244" t="str">
            <v>HH</v>
          </cell>
        </row>
        <row r="245">
          <cell r="A245" t="str">
            <v xml:space="preserve">Oficial elect, sanit, carpint </v>
          </cell>
          <cell r="B245">
            <v>16841</v>
          </cell>
          <cell r="C245" t="str">
            <v>HH</v>
          </cell>
          <cell r="D245">
            <v>16841</v>
          </cell>
          <cell r="E245" t="str">
            <v>HH</v>
          </cell>
          <cell r="F245">
            <v>16841</v>
          </cell>
          <cell r="G245" t="str">
            <v>HH</v>
          </cell>
        </row>
        <row r="246">
          <cell r="A246" t="str">
            <v>Operador de equipos especiales</v>
          </cell>
          <cell r="B246">
            <v>21693.5</v>
          </cell>
          <cell r="C246" t="str">
            <v>HH</v>
          </cell>
          <cell r="D246">
            <v>21693.5</v>
          </cell>
          <cell r="E246" t="str">
            <v>HH</v>
          </cell>
          <cell r="F246">
            <v>21693.5</v>
          </cell>
          <cell r="G246" t="str">
            <v>HH</v>
          </cell>
        </row>
        <row r="247">
          <cell r="A247" t="str">
            <v>Pallets para Minicargador Bobcat</v>
          </cell>
          <cell r="B247">
            <v>67049</v>
          </cell>
          <cell r="C247" t="str">
            <v>d</v>
          </cell>
          <cell r="D247">
            <v>64781</v>
          </cell>
          <cell r="E247" t="str">
            <v>d</v>
          </cell>
          <cell r="F247">
            <v>62235</v>
          </cell>
          <cell r="G247" t="str">
            <v>d</v>
          </cell>
        </row>
        <row r="248">
          <cell r="A248" t="str">
            <v>Pavimentadora AP-200</v>
          </cell>
          <cell r="B248">
            <v>52986</v>
          </cell>
          <cell r="C248" t="str">
            <v>H</v>
          </cell>
          <cell r="D248">
            <v>51194</v>
          </cell>
          <cell r="E248" t="str">
            <v>H</v>
          </cell>
          <cell r="F248">
            <v>49182</v>
          </cell>
          <cell r="G248" t="str">
            <v>H</v>
          </cell>
        </row>
        <row r="249">
          <cell r="A249" t="str">
            <v>Pega enchape Sika x 50kg</v>
          </cell>
          <cell r="B249">
            <v>2092</v>
          </cell>
          <cell r="C249" t="str">
            <v>kg</v>
          </cell>
          <cell r="D249">
            <v>2021</v>
          </cell>
          <cell r="E249" t="str">
            <v>kg</v>
          </cell>
          <cell r="F249">
            <v>1941</v>
          </cell>
          <cell r="G249" t="str">
            <v>kg</v>
          </cell>
        </row>
        <row r="250">
          <cell r="A250" t="str">
            <v>Perfil HEA 180 con elementos de anclaje, L&lt;2 m</v>
          </cell>
          <cell r="B250">
            <v>1530</v>
          </cell>
          <cell r="C250" t="str">
            <v>d</v>
          </cell>
          <cell r="D250">
            <v>1478</v>
          </cell>
          <cell r="E250" t="str">
            <v>d</v>
          </cell>
          <cell r="F250">
            <v>1419</v>
          </cell>
          <cell r="G250" t="str">
            <v>d</v>
          </cell>
        </row>
        <row r="251">
          <cell r="A251" t="str">
            <v>Perfil HEA 180 x 6 m</v>
          </cell>
          <cell r="B251">
            <v>1182</v>
          </cell>
          <cell r="C251" t="str">
            <v>d</v>
          </cell>
          <cell r="D251">
            <v>1142</v>
          </cell>
          <cell r="E251" t="str">
            <v>d</v>
          </cell>
          <cell r="F251">
            <v>1097</v>
          </cell>
          <cell r="G251" t="str">
            <v>d</v>
          </cell>
        </row>
        <row r="252">
          <cell r="A252" t="str">
            <v>Perfil HEA 180 x 8 m</v>
          </cell>
          <cell r="B252">
            <v>1810</v>
          </cell>
          <cell r="C252" t="str">
            <v>d</v>
          </cell>
          <cell r="D252">
            <v>1748</v>
          </cell>
          <cell r="E252" t="str">
            <v>d</v>
          </cell>
          <cell r="F252">
            <v>1679</v>
          </cell>
          <cell r="G252" t="str">
            <v>d</v>
          </cell>
        </row>
        <row r="253">
          <cell r="A253" t="str">
            <v>Perfil HEA 240 con elementos de anclaje, L&lt;2 m</v>
          </cell>
          <cell r="B253">
            <v>2154</v>
          </cell>
          <cell r="C253" t="str">
            <v>d</v>
          </cell>
          <cell r="D253">
            <v>2081</v>
          </cell>
          <cell r="E253" t="str">
            <v>d</v>
          </cell>
          <cell r="F253">
            <v>1999</v>
          </cell>
          <cell r="G253" t="str">
            <v>d</v>
          </cell>
        </row>
        <row r="254">
          <cell r="A254" t="str">
            <v>Perfil HEA 240 x 10 m</v>
          </cell>
          <cell r="B254">
            <v>2225</v>
          </cell>
          <cell r="C254" t="str">
            <v>d</v>
          </cell>
          <cell r="D254">
            <v>2149</v>
          </cell>
          <cell r="E254" t="str">
            <v>d</v>
          </cell>
          <cell r="F254">
            <v>2064</v>
          </cell>
          <cell r="G254" t="str">
            <v>d</v>
          </cell>
        </row>
        <row r="255">
          <cell r="A255" t="str">
            <v>Perfilería de acero</v>
          </cell>
          <cell r="B255">
            <v>12275</v>
          </cell>
          <cell r="C255" t="str">
            <v>KG</v>
          </cell>
          <cell r="D255">
            <v>11859</v>
          </cell>
          <cell r="E255" t="str">
            <v>KG</v>
          </cell>
          <cell r="F255">
            <v>11393</v>
          </cell>
          <cell r="G255" t="str">
            <v>KG</v>
          </cell>
        </row>
        <row r="256">
          <cell r="A256" t="str">
            <v>Perno en acero de 2"</v>
          </cell>
          <cell r="B256">
            <v>7632</v>
          </cell>
          <cell r="C256" t="str">
            <v>UD</v>
          </cell>
          <cell r="D256">
            <v>7373</v>
          </cell>
          <cell r="E256" t="str">
            <v>UD</v>
          </cell>
          <cell r="F256">
            <v>7083</v>
          </cell>
          <cell r="G256" t="str">
            <v>UD</v>
          </cell>
        </row>
        <row r="257">
          <cell r="A257" t="str">
            <v>Pernos en acero inoxidable tipo ancla de cuña</v>
          </cell>
          <cell r="B257">
            <v>3817</v>
          </cell>
          <cell r="C257" t="str">
            <v>un/ml</v>
          </cell>
          <cell r="D257">
            <v>3687</v>
          </cell>
          <cell r="E257" t="str">
            <v>un/ml</v>
          </cell>
          <cell r="F257">
            <v>3542</v>
          </cell>
          <cell r="G257" t="str">
            <v>un/ml</v>
          </cell>
        </row>
        <row r="258">
          <cell r="A258" t="str">
            <v>Perno 5/8" x 4 5/8"</v>
          </cell>
          <cell r="B258">
            <v>6150</v>
          </cell>
          <cell r="C258" t="str">
            <v>UD</v>
          </cell>
          <cell r="D258">
            <v>4699</v>
          </cell>
          <cell r="E258" t="str">
            <v>UD</v>
          </cell>
          <cell r="F258">
            <v>4514</v>
          </cell>
          <cell r="G258" t="str">
            <v>UD</v>
          </cell>
        </row>
        <row r="259">
          <cell r="A259" t="str">
            <v>Perno 5/8" x 4 7/8"</v>
          </cell>
          <cell r="B259">
            <v>3180</v>
          </cell>
          <cell r="C259" t="str">
            <v>UD</v>
          </cell>
          <cell r="D259">
            <v>3357</v>
          </cell>
          <cell r="E259" t="str">
            <v>UD</v>
          </cell>
          <cell r="F259">
            <v>3225</v>
          </cell>
          <cell r="G259" t="str">
            <v>UD</v>
          </cell>
        </row>
        <row r="260">
          <cell r="A260" t="str">
            <v>Perno 3/4" x 5 1/2"</v>
          </cell>
          <cell r="B260">
            <v>12200</v>
          </cell>
          <cell r="C260" t="str">
            <v>UD</v>
          </cell>
          <cell r="D260">
            <v>2672</v>
          </cell>
          <cell r="E260" t="str">
            <v>UD</v>
          </cell>
          <cell r="F260">
            <v>2567</v>
          </cell>
          <cell r="G260" t="str">
            <v>UD</v>
          </cell>
        </row>
        <row r="261">
          <cell r="A261" t="str">
            <v>Perno 3/4" x 5 7/8"</v>
          </cell>
          <cell r="B261">
            <v>13150</v>
          </cell>
          <cell r="C261" t="str">
            <v>UD</v>
          </cell>
        </row>
        <row r="262">
          <cell r="A262" t="str">
            <v>Perno 5/8" x 2 1/2"</v>
          </cell>
          <cell r="B262">
            <v>3475</v>
          </cell>
          <cell r="C262" t="str">
            <v>UD</v>
          </cell>
        </row>
        <row r="263">
          <cell r="A263" t="str">
            <v>Perno 7/8" x 6 1/4"</v>
          </cell>
          <cell r="B263">
            <v>13290</v>
          </cell>
          <cell r="C263" t="str">
            <v>UD</v>
          </cell>
        </row>
        <row r="264">
          <cell r="A264" t="str">
            <v>Perno 7/8" x 6 5/8"</v>
          </cell>
          <cell r="B264">
            <v>14050</v>
          </cell>
          <cell r="C264" t="str">
            <v>UD</v>
          </cell>
        </row>
        <row r="265">
          <cell r="A265" t="str">
            <v>Perno 1" x 7 1/2"</v>
          </cell>
          <cell r="B265">
            <v>31900</v>
          </cell>
          <cell r="C265" t="str">
            <v>UD</v>
          </cell>
        </row>
        <row r="266">
          <cell r="A266" t="str">
            <v>Perno 1" x 7 1/4"</v>
          </cell>
          <cell r="B266">
            <v>29450</v>
          </cell>
          <cell r="C266" t="str">
            <v>UD</v>
          </cell>
        </row>
        <row r="267">
          <cell r="A267" t="str">
            <v>Perno 1" x 7 7/8"</v>
          </cell>
          <cell r="B267">
            <v>30550</v>
          </cell>
          <cell r="C267" t="str">
            <v>UD</v>
          </cell>
        </row>
        <row r="268">
          <cell r="A268" t="str">
            <v>Perno 1 1/8" x 8 1/2"</v>
          </cell>
          <cell r="B268">
            <v>21148</v>
          </cell>
          <cell r="C268" t="str">
            <v>UD</v>
          </cell>
        </row>
        <row r="269">
          <cell r="A269" t="str">
            <v>Perno 1 1/8" x 9"</v>
          </cell>
          <cell r="B269">
            <v>21148</v>
          </cell>
          <cell r="C269" t="str">
            <v>UD</v>
          </cell>
        </row>
        <row r="270">
          <cell r="A270" t="str">
            <v>Perno 1 1/4" x 9"</v>
          </cell>
          <cell r="B270">
            <v>24784</v>
          </cell>
          <cell r="C270" t="str">
            <v>UD</v>
          </cell>
        </row>
        <row r="271">
          <cell r="A271" t="str">
            <v>Perno 1 3/8" x 9 3/4"</v>
          </cell>
          <cell r="B271">
            <v>37880</v>
          </cell>
          <cell r="C271" t="str">
            <v>UD</v>
          </cell>
        </row>
        <row r="272">
          <cell r="A272" t="str">
            <v>Perno 1 1/2" x 10"</v>
          </cell>
          <cell r="B272">
            <v>42900</v>
          </cell>
          <cell r="C272" t="str">
            <v>UD</v>
          </cell>
        </row>
        <row r="273">
          <cell r="A273" t="str">
            <v>Perno 1 3/4" x 10 1/2"</v>
          </cell>
          <cell r="B273">
            <v>56000</v>
          </cell>
          <cell r="C273" t="str">
            <v>UD</v>
          </cell>
        </row>
        <row r="274">
          <cell r="A274" t="str">
            <v>Perno 1 3/4" x 10 3/4"</v>
          </cell>
          <cell r="B274">
            <v>57500</v>
          </cell>
          <cell r="C274" t="str">
            <v>UD</v>
          </cell>
        </row>
        <row r="275">
          <cell r="A275" t="str">
            <v>Perno 6 1/2" x 1/2"</v>
          </cell>
          <cell r="B275">
            <v>2766</v>
          </cell>
          <cell r="C275" t="str">
            <v>UD</v>
          </cell>
        </row>
        <row r="276">
          <cell r="A276" t="str">
            <v>Piedra china No. 3</v>
          </cell>
          <cell r="B276">
            <v>276</v>
          </cell>
          <cell r="C276" t="str">
            <v>kg</v>
          </cell>
          <cell r="D276">
            <v>266</v>
          </cell>
          <cell r="E276" t="str">
            <v>kg</v>
          </cell>
          <cell r="F276">
            <v>255</v>
          </cell>
          <cell r="G276" t="str">
            <v>kg</v>
          </cell>
        </row>
        <row r="277">
          <cell r="A277" t="str">
            <v>Piedra ciclópea</v>
          </cell>
          <cell r="B277">
            <v>76419</v>
          </cell>
          <cell r="C277" t="str">
            <v>m3</v>
          </cell>
          <cell r="D277">
            <v>73834</v>
          </cell>
          <cell r="E277" t="str">
            <v>m3</v>
          </cell>
          <cell r="F277">
            <v>70932</v>
          </cell>
          <cell r="G277" t="str">
            <v>m3</v>
          </cell>
        </row>
        <row r="278">
          <cell r="A278" t="str">
            <v>Pintura anticorrosivo y acabado esmalte</v>
          </cell>
          <cell r="B278">
            <v>65160</v>
          </cell>
          <cell r="C278" t="str">
            <v>gal</v>
          </cell>
          <cell r="D278">
            <v>62956</v>
          </cell>
          <cell r="E278" t="str">
            <v>gal</v>
          </cell>
          <cell r="F278">
            <v>60482</v>
          </cell>
          <cell r="G278" t="str">
            <v>gal</v>
          </cell>
        </row>
        <row r="279">
          <cell r="A279" t="str">
            <v>Pintura en imprimante epoxico + barrera epoxica + esmalte uretano.</v>
          </cell>
          <cell r="B279">
            <v>54931</v>
          </cell>
          <cell r="C279" t="str">
            <v>m2</v>
          </cell>
          <cell r="D279">
            <v>54931</v>
          </cell>
          <cell r="E279" t="str">
            <v>m2</v>
          </cell>
          <cell r="F279">
            <v>54931</v>
          </cell>
          <cell r="G279" t="str">
            <v>m2</v>
          </cell>
        </row>
        <row r="280">
          <cell r="A280" t="str">
            <v>Pintrua tipo trafico</v>
          </cell>
          <cell r="B280">
            <v>88785</v>
          </cell>
          <cell r="C280" t="str">
            <v>gl</v>
          </cell>
          <cell r="D280">
            <v>85782</v>
          </cell>
          <cell r="E280" t="str">
            <v>gl</v>
          </cell>
          <cell r="F280">
            <v>82411</v>
          </cell>
          <cell r="G280" t="str">
            <v>gl</v>
          </cell>
        </row>
        <row r="281">
          <cell r="A281" t="str">
            <v>Pintura Epoxica</v>
          </cell>
          <cell r="B281">
            <v>254201</v>
          </cell>
          <cell r="C281" t="str">
            <v>GAL</v>
          </cell>
          <cell r="D281">
            <v>245604</v>
          </cell>
          <cell r="E281" t="str">
            <v>GAL</v>
          </cell>
          <cell r="F281">
            <v>235953</v>
          </cell>
          <cell r="G281" t="str">
            <v>GAL</v>
          </cell>
        </row>
        <row r="282">
          <cell r="A282" t="str">
            <v>Pintura epoxica (Coaltar Epoxico)</v>
          </cell>
          <cell r="B282">
            <v>112824</v>
          </cell>
          <cell r="C282" t="str">
            <v>gl</v>
          </cell>
          <cell r="D282">
            <v>109008</v>
          </cell>
          <cell r="E282" t="str">
            <v>gl</v>
          </cell>
          <cell r="F282">
            <v>104724</v>
          </cell>
          <cell r="G282" t="str">
            <v>gl</v>
          </cell>
        </row>
        <row r="283">
          <cell r="A283" t="str">
            <v>Pintura epoxipoliamida</v>
          </cell>
          <cell r="B283">
            <v>114321</v>
          </cell>
          <cell r="C283" t="str">
            <v>gl</v>
          </cell>
          <cell r="D283">
            <v>110455</v>
          </cell>
          <cell r="E283" t="str">
            <v>gl</v>
          </cell>
          <cell r="F283">
            <v>106114</v>
          </cell>
          <cell r="G283" t="str">
            <v>gl</v>
          </cell>
        </row>
        <row r="284">
          <cell r="A284" t="str">
            <v>Pintura esmalte sintetico</v>
          </cell>
          <cell r="B284">
            <v>89461</v>
          </cell>
          <cell r="C284" t="str">
            <v>gal</v>
          </cell>
          <cell r="D284">
            <v>86435</v>
          </cell>
          <cell r="E284" t="str">
            <v>gal</v>
          </cell>
          <cell r="F284">
            <v>83038</v>
          </cell>
          <cell r="G284" t="str">
            <v>gal</v>
          </cell>
        </row>
        <row r="285">
          <cell r="A285" t="str">
            <v>Piso en cerámica 20x20</v>
          </cell>
          <cell r="B285">
            <v>16660</v>
          </cell>
          <cell r="C285" t="str">
            <v>m2</v>
          </cell>
          <cell r="D285">
            <v>16096</v>
          </cell>
          <cell r="E285" t="str">
            <v>m2</v>
          </cell>
          <cell r="F285">
            <v>15463</v>
          </cell>
          <cell r="G285" t="str">
            <v>m2</v>
          </cell>
        </row>
        <row r="286">
          <cell r="A286" t="str">
            <v>Piso en cerámica 30x30</v>
          </cell>
          <cell r="B286">
            <v>20220</v>
          </cell>
          <cell r="C286" t="str">
            <v>m2</v>
          </cell>
          <cell r="D286">
            <v>19536</v>
          </cell>
          <cell r="E286" t="str">
            <v>m2</v>
          </cell>
          <cell r="F286">
            <v>18768</v>
          </cell>
          <cell r="G286" t="str">
            <v>m2</v>
          </cell>
        </row>
        <row r="287">
          <cell r="A287" t="str">
            <v>Pistola AnchorFix-4</v>
          </cell>
          <cell r="B287">
            <v>184389</v>
          </cell>
          <cell r="C287" t="str">
            <v>un</v>
          </cell>
          <cell r="D287">
            <v>178153</v>
          </cell>
          <cell r="E287" t="str">
            <v>un</v>
          </cell>
          <cell r="F287">
            <v>171152</v>
          </cell>
          <cell r="G287" t="str">
            <v>un</v>
          </cell>
        </row>
        <row r="288">
          <cell r="A288" t="str">
            <v>Pistola Aplicadora</v>
          </cell>
          <cell r="B288">
            <v>70890</v>
          </cell>
          <cell r="C288" t="str">
            <v>UD</v>
          </cell>
          <cell r="D288">
            <v>68492</v>
          </cell>
          <cell r="E288" t="str">
            <v>UD</v>
          </cell>
          <cell r="F288">
            <v>65800</v>
          </cell>
          <cell r="G288" t="str">
            <v>UD</v>
          </cell>
        </row>
        <row r="289">
          <cell r="A289" t="str">
            <v>Pistolero de Compresor</v>
          </cell>
          <cell r="B289">
            <v>113611</v>
          </cell>
          <cell r="C289" t="str">
            <v>d</v>
          </cell>
          <cell r="D289">
            <v>109769</v>
          </cell>
          <cell r="E289" t="str">
            <v>d</v>
          </cell>
          <cell r="F289">
            <v>105455</v>
          </cell>
          <cell r="G289" t="str">
            <v>d</v>
          </cell>
        </row>
        <row r="290">
          <cell r="A290" t="str">
            <v>Pistola para aplciación de pintura</v>
          </cell>
          <cell r="B290">
            <v>48196</v>
          </cell>
          <cell r="C290" t="str">
            <v>un</v>
          </cell>
          <cell r="D290">
            <v>46566</v>
          </cell>
          <cell r="E290" t="str">
            <v>un</v>
          </cell>
          <cell r="F290">
            <v>44736</v>
          </cell>
          <cell r="G290" t="str">
            <v>un</v>
          </cell>
        </row>
        <row r="291">
          <cell r="A291" t="str">
            <v>Placa Plana 1,2 x 1,2 x 4 m</v>
          </cell>
          <cell r="B291">
            <v>99423</v>
          </cell>
          <cell r="C291" t="str">
            <v>UND</v>
          </cell>
          <cell r="D291">
            <v>96060</v>
          </cell>
          <cell r="E291" t="str">
            <v>UND</v>
          </cell>
          <cell r="F291">
            <v>92285</v>
          </cell>
          <cell r="G291" t="str">
            <v>UND</v>
          </cell>
        </row>
        <row r="292">
          <cell r="A292" t="str">
            <v>Plantilla en concreto 2000 psi e=0.07m</v>
          </cell>
          <cell r="B292">
            <v>31015</v>
          </cell>
          <cell r="C292" t="str">
            <v>m2</v>
          </cell>
          <cell r="D292">
            <v>31015</v>
          </cell>
          <cell r="E292" t="str">
            <v>m2</v>
          </cell>
          <cell r="F292">
            <v>31015</v>
          </cell>
          <cell r="G292" t="str">
            <v>m2</v>
          </cell>
        </row>
        <row r="293">
          <cell r="A293" t="str">
            <v>Plastocrete DM (x20kg)</v>
          </cell>
          <cell r="B293">
            <v>8896</v>
          </cell>
          <cell r="C293" t="str">
            <v>kg</v>
          </cell>
          <cell r="D293">
            <v>8595</v>
          </cell>
          <cell r="E293" t="str">
            <v>kg</v>
          </cell>
          <cell r="F293">
            <v>8257</v>
          </cell>
          <cell r="G293" t="str">
            <v>kg</v>
          </cell>
        </row>
        <row r="294">
          <cell r="A294" t="str">
            <v>Platina de 3/16 x 2"</v>
          </cell>
          <cell r="B294">
            <v>5837</v>
          </cell>
          <cell r="C294" t="str">
            <v>m</v>
          </cell>
          <cell r="D294">
            <v>5639</v>
          </cell>
          <cell r="E294" t="str">
            <v>m</v>
          </cell>
          <cell r="F294">
            <v>5417</v>
          </cell>
          <cell r="G294" t="str">
            <v>m</v>
          </cell>
        </row>
        <row r="295">
          <cell r="A295" t="str">
            <v>Platina de 4mm x 12mm</v>
          </cell>
          <cell r="B295">
            <v>1252</v>
          </cell>
          <cell r="C295" t="str">
            <v>m</v>
          </cell>
          <cell r="D295">
            <v>1209</v>
          </cell>
          <cell r="E295" t="str">
            <v>m</v>
          </cell>
          <cell r="F295">
            <v>1161</v>
          </cell>
          <cell r="G295" t="str">
            <v>m</v>
          </cell>
        </row>
        <row r="296">
          <cell r="A296" t="str">
            <v>Platina en acero de 2" x 3/16"</v>
          </cell>
          <cell r="B296">
            <v>6444</v>
          </cell>
          <cell r="C296" t="str">
            <v>m</v>
          </cell>
          <cell r="D296">
            <v>6226</v>
          </cell>
          <cell r="E296" t="str">
            <v>m</v>
          </cell>
          <cell r="F296">
            <v>5981</v>
          </cell>
          <cell r="G296" t="str">
            <v>m</v>
          </cell>
        </row>
        <row r="297">
          <cell r="A297" t="str">
            <v xml:space="preserve">Platina en acero de 0,15m x 0,20m </v>
          </cell>
          <cell r="B297">
            <v>8115</v>
          </cell>
          <cell r="C297" t="str">
            <v>un/ml</v>
          </cell>
          <cell r="D297">
            <v>7840</v>
          </cell>
          <cell r="E297" t="str">
            <v>un/ml</v>
          </cell>
          <cell r="F297">
            <v>7531</v>
          </cell>
          <cell r="G297" t="str">
            <v>un/ml</v>
          </cell>
        </row>
        <row r="298">
          <cell r="A298" t="str">
            <v>Polvillo</v>
          </cell>
          <cell r="B298">
            <v>36126</v>
          </cell>
          <cell r="C298" t="str">
            <v>m3</v>
          </cell>
          <cell r="D298">
            <v>34904</v>
          </cell>
          <cell r="E298" t="str">
            <v>m3</v>
          </cell>
          <cell r="F298">
            <v>33532</v>
          </cell>
          <cell r="G298" t="str">
            <v>m3</v>
          </cell>
        </row>
        <row r="299">
          <cell r="A299" t="str">
            <v>Polvo mineral</v>
          </cell>
          <cell r="B299">
            <v>2781</v>
          </cell>
          <cell r="C299" t="str">
            <v>kg</v>
          </cell>
          <cell r="D299">
            <v>2686</v>
          </cell>
          <cell r="E299" t="str">
            <v>kg</v>
          </cell>
          <cell r="F299">
            <v>2580</v>
          </cell>
          <cell r="G299" t="str">
            <v>kg</v>
          </cell>
        </row>
        <row r="300">
          <cell r="A300" t="str">
            <v>Portaflanche 63m  PEAD</v>
          </cell>
          <cell r="B300">
            <v>21391</v>
          </cell>
          <cell r="C300" t="str">
            <v>Un</v>
          </cell>
          <cell r="D300">
            <v>20667</v>
          </cell>
          <cell r="E300" t="str">
            <v>Un</v>
          </cell>
          <cell r="F300">
            <v>19854</v>
          </cell>
          <cell r="G300" t="str">
            <v>Un</v>
          </cell>
        </row>
        <row r="301">
          <cell r="A301" t="str">
            <v>Pulidora Electrica de 4"</v>
          </cell>
          <cell r="B301">
            <v>16673</v>
          </cell>
          <cell r="C301" t="str">
            <v>d</v>
          </cell>
          <cell r="D301">
            <v>16109</v>
          </cell>
          <cell r="E301" t="str">
            <v>d</v>
          </cell>
          <cell r="F301">
            <v>15476</v>
          </cell>
          <cell r="G301" t="str">
            <v>d</v>
          </cell>
        </row>
        <row r="302">
          <cell r="A302" t="str">
            <v>Pulidora Electrica de 9"</v>
          </cell>
          <cell r="B302">
            <v>30841</v>
          </cell>
          <cell r="C302" t="str">
            <v>d</v>
          </cell>
          <cell r="D302">
            <v>29798</v>
          </cell>
          <cell r="E302" t="str">
            <v>d</v>
          </cell>
          <cell r="F302">
            <v>28627</v>
          </cell>
          <cell r="G302" t="str">
            <v>d</v>
          </cell>
        </row>
        <row r="303">
          <cell r="A303" t="str">
            <v xml:space="preserve">Puntilla de acero de 1 1/4 </v>
          </cell>
          <cell r="B303">
            <v>2036</v>
          </cell>
          <cell r="C303" t="str">
            <v>lb</v>
          </cell>
          <cell r="D303">
            <v>1967</v>
          </cell>
          <cell r="E303" t="str">
            <v>lb</v>
          </cell>
          <cell r="F303">
            <v>1889</v>
          </cell>
          <cell r="G303" t="str">
            <v>lb</v>
          </cell>
        </row>
        <row r="304">
          <cell r="A304" t="str">
            <v>Puntillas con cabeza de 1" - 2 1/2"</v>
          </cell>
          <cell r="B304">
            <v>2799</v>
          </cell>
          <cell r="C304" t="str">
            <v>lb</v>
          </cell>
          <cell r="D304">
            <v>2704</v>
          </cell>
          <cell r="E304" t="str">
            <v>lb</v>
          </cell>
          <cell r="F304">
            <v>2597</v>
          </cell>
          <cell r="G304" t="str">
            <v>lb</v>
          </cell>
        </row>
        <row r="305">
          <cell r="A305" t="str">
            <v>Puntillas de 4"</v>
          </cell>
          <cell r="B305">
            <v>4579</v>
          </cell>
          <cell r="C305" t="str">
            <v>lb</v>
          </cell>
          <cell r="D305">
            <v>4424</v>
          </cell>
          <cell r="E305" t="str">
            <v>lb</v>
          </cell>
          <cell r="F305">
            <v>4250</v>
          </cell>
          <cell r="G305" t="str">
            <v>lb</v>
          </cell>
        </row>
        <row r="306">
          <cell r="A306" t="str">
            <v>Punto de agua potable de 1/2"</v>
          </cell>
          <cell r="B306">
            <v>31141</v>
          </cell>
          <cell r="C306" t="str">
            <v>UND</v>
          </cell>
          <cell r="D306">
            <v>30087</v>
          </cell>
          <cell r="E306" t="str">
            <v>UND</v>
          </cell>
          <cell r="F306">
            <v>28904</v>
          </cell>
          <cell r="G306" t="str">
            <v>UND</v>
          </cell>
        </row>
        <row r="307">
          <cell r="A307" t="str">
            <v>Punto eléctrico económico</v>
          </cell>
          <cell r="B307">
            <v>79373</v>
          </cell>
          <cell r="C307" t="str">
            <v>UND</v>
          </cell>
          <cell r="D307">
            <v>76688</v>
          </cell>
          <cell r="E307" t="str">
            <v>UND</v>
          </cell>
          <cell r="F307">
            <v>73674</v>
          </cell>
          <cell r="G307" t="str">
            <v>UND</v>
          </cell>
        </row>
        <row r="308">
          <cell r="A308" t="str">
            <v>Punto sanitario 2"</v>
          </cell>
          <cell r="B308">
            <v>80856</v>
          </cell>
          <cell r="C308" t="str">
            <v>UND</v>
          </cell>
          <cell r="D308">
            <v>78121</v>
          </cell>
          <cell r="E308" t="str">
            <v>UND</v>
          </cell>
          <cell r="F308">
            <v>75051</v>
          </cell>
          <cell r="G308" t="str">
            <v>UND</v>
          </cell>
        </row>
        <row r="309">
          <cell r="A309" t="str">
            <v>Punto sanitario 4"</v>
          </cell>
          <cell r="B309">
            <v>97081</v>
          </cell>
          <cell r="C309" t="str">
            <v>UND</v>
          </cell>
          <cell r="D309">
            <v>93798</v>
          </cell>
          <cell r="E309" t="str">
            <v>UND</v>
          </cell>
          <cell r="F309">
            <v>90112</v>
          </cell>
          <cell r="G309" t="str">
            <v>UND</v>
          </cell>
        </row>
        <row r="310">
          <cell r="A310" t="str">
            <v>Reconstrucción de anden</v>
          </cell>
          <cell r="B310">
            <v>47646</v>
          </cell>
          <cell r="C310" t="str">
            <v>m2</v>
          </cell>
          <cell r="D310">
            <v>47646</v>
          </cell>
          <cell r="E310" t="str">
            <v>m2</v>
          </cell>
          <cell r="F310">
            <v>47646</v>
          </cell>
          <cell r="G310" t="str">
            <v>m2</v>
          </cell>
        </row>
        <row r="311">
          <cell r="A311" t="str">
            <v>Reconstrucción de bordillo</v>
          </cell>
          <cell r="B311">
            <v>17968</v>
          </cell>
          <cell r="C311" t="str">
            <v>m</v>
          </cell>
          <cell r="D311">
            <v>17968</v>
          </cell>
          <cell r="E311" t="str">
            <v>m</v>
          </cell>
          <cell r="F311">
            <v>17968</v>
          </cell>
          <cell r="G311" t="str">
            <v>m</v>
          </cell>
        </row>
        <row r="312">
          <cell r="A312" t="str">
            <v>Reconstrucción de pavimento</v>
          </cell>
          <cell r="B312">
            <v>91807</v>
          </cell>
          <cell r="C312" t="str">
            <v>m2</v>
          </cell>
          <cell r="D312">
            <v>91807</v>
          </cell>
          <cell r="E312" t="str">
            <v>m2</v>
          </cell>
          <cell r="F312">
            <v>91807</v>
          </cell>
          <cell r="G312" t="str">
            <v>m2</v>
          </cell>
        </row>
        <row r="313">
          <cell r="A313" t="str">
            <v>Regla Vibratoria</v>
          </cell>
          <cell r="B313">
            <v>110127</v>
          </cell>
          <cell r="C313" t="str">
            <v>d</v>
          </cell>
          <cell r="D313">
            <v>106402</v>
          </cell>
          <cell r="E313" t="str">
            <v>d</v>
          </cell>
          <cell r="F313">
            <v>102221</v>
          </cell>
          <cell r="G313" t="str">
            <v>d</v>
          </cell>
        </row>
        <row r="314">
          <cell r="A314" t="str">
            <v>Relleno con arena compactada</v>
          </cell>
          <cell r="B314">
            <v>66827</v>
          </cell>
          <cell r="C314" t="str">
            <v>m3</v>
          </cell>
          <cell r="D314">
            <v>66827</v>
          </cell>
          <cell r="E314" t="str">
            <v>m3</v>
          </cell>
          <cell r="F314">
            <v>66827</v>
          </cell>
          <cell r="G314" t="str">
            <v>m3</v>
          </cell>
        </row>
        <row r="315">
          <cell r="A315" t="str">
            <v>Relleno con material de sitio compactado</v>
          </cell>
          <cell r="B315">
            <v>18766</v>
          </cell>
          <cell r="C315" t="str">
            <v>m3</v>
          </cell>
          <cell r="D315">
            <v>18766</v>
          </cell>
          <cell r="E315" t="str">
            <v>m3</v>
          </cell>
          <cell r="F315">
            <v>18766</v>
          </cell>
          <cell r="G315" t="str">
            <v>m3</v>
          </cell>
        </row>
        <row r="316">
          <cell r="A316" t="str">
            <v>Remache Pop</v>
          </cell>
          <cell r="B316">
            <v>103</v>
          </cell>
          <cell r="C316" t="str">
            <v>UND</v>
          </cell>
          <cell r="D316">
            <v>99</v>
          </cell>
          <cell r="E316" t="str">
            <v>UND</v>
          </cell>
          <cell r="F316">
            <v>95</v>
          </cell>
          <cell r="G316" t="str">
            <v>UND</v>
          </cell>
        </row>
        <row r="317">
          <cell r="A317" t="str">
            <v>Retroexcavadora CAT 320D</v>
          </cell>
          <cell r="B317">
            <v>178500</v>
          </cell>
          <cell r="C317" t="str">
            <v>H</v>
          </cell>
          <cell r="D317">
            <v>253048</v>
          </cell>
          <cell r="E317" t="str">
            <v>H</v>
          </cell>
          <cell r="F317">
            <v>243105</v>
          </cell>
          <cell r="G317" t="str">
            <v>H</v>
          </cell>
        </row>
        <row r="318">
          <cell r="A318" t="str">
            <v>Retroexcavadora CAT 420</v>
          </cell>
          <cell r="B318">
            <v>113050</v>
          </cell>
          <cell r="C318" t="str">
            <v>H</v>
          </cell>
          <cell r="D318">
            <v>165720</v>
          </cell>
          <cell r="E318" t="str">
            <v>H</v>
          </cell>
          <cell r="F318">
            <v>159208</v>
          </cell>
          <cell r="G318" t="str">
            <v>H</v>
          </cell>
        </row>
        <row r="319">
          <cell r="A319" t="str">
            <v>Riel de anden</v>
          </cell>
          <cell r="B319">
            <v>1757</v>
          </cell>
          <cell r="C319" t="str">
            <v>d</v>
          </cell>
          <cell r="D319">
            <v>1697</v>
          </cell>
          <cell r="E319" t="str">
            <v>d</v>
          </cell>
          <cell r="F319">
            <v>1630</v>
          </cell>
          <cell r="G319" t="str">
            <v>d</v>
          </cell>
        </row>
        <row r="320">
          <cell r="A320" t="str">
            <v xml:space="preserve">Riel de pavimento </v>
          </cell>
          <cell r="B320">
            <v>3296</v>
          </cell>
          <cell r="C320" t="str">
            <v>d</v>
          </cell>
          <cell r="D320">
            <v>3184</v>
          </cell>
          <cell r="E320" t="str">
            <v>d</v>
          </cell>
          <cell r="F320">
            <v>3058</v>
          </cell>
          <cell r="G320" t="str">
            <v>d</v>
          </cell>
        </row>
        <row r="321">
          <cell r="A321" t="str">
            <v>Saltarín con operador</v>
          </cell>
          <cell r="B321">
            <v>19997</v>
          </cell>
          <cell r="C321" t="str">
            <v>H</v>
          </cell>
          <cell r="D321">
            <v>19320</v>
          </cell>
          <cell r="E321" t="str">
            <v>H</v>
          </cell>
          <cell r="F321">
            <v>18560</v>
          </cell>
          <cell r="G321" t="str">
            <v>H</v>
          </cell>
        </row>
        <row r="322">
          <cell r="A322" t="str">
            <v>Sello impermeable</v>
          </cell>
          <cell r="B322">
            <v>15635</v>
          </cell>
          <cell r="C322" t="str">
            <v>m</v>
          </cell>
          <cell r="D322">
            <v>15106</v>
          </cell>
          <cell r="E322" t="str">
            <v>m</v>
          </cell>
          <cell r="F322">
            <v>14512</v>
          </cell>
          <cell r="G322" t="str">
            <v>m</v>
          </cell>
        </row>
        <row r="323">
          <cell r="A323" t="str">
            <v>Servicio de Bombeo</v>
          </cell>
          <cell r="B323">
            <v>62546</v>
          </cell>
          <cell r="C323" t="str">
            <v>M3</v>
          </cell>
          <cell r="D323">
            <v>60430</v>
          </cell>
          <cell r="E323" t="str">
            <v>M3</v>
          </cell>
          <cell r="F323">
            <v>58055</v>
          </cell>
          <cell r="G323" t="str">
            <v>M3</v>
          </cell>
        </row>
        <row r="324">
          <cell r="A324" t="str">
            <v>Sika 1 (x20kg)</v>
          </cell>
          <cell r="B324">
            <v>7904</v>
          </cell>
          <cell r="C324" t="str">
            <v>kg</v>
          </cell>
          <cell r="D324">
            <v>7636</v>
          </cell>
          <cell r="E324" t="str">
            <v>kg</v>
          </cell>
          <cell r="F324">
            <v>7335</v>
          </cell>
          <cell r="G324" t="str">
            <v>kg</v>
          </cell>
        </row>
        <row r="325">
          <cell r="A325" t="str">
            <v>Sika 1, para mortero</v>
          </cell>
          <cell r="B325">
            <v>10565</v>
          </cell>
          <cell r="C325" t="str">
            <v>KG</v>
          </cell>
          <cell r="D325">
            <v>10207</v>
          </cell>
          <cell r="E325" t="str">
            <v>KG</v>
          </cell>
          <cell r="F325">
            <v>9805</v>
          </cell>
          <cell r="G325" t="str">
            <v>KG</v>
          </cell>
        </row>
        <row r="326">
          <cell r="A326" t="str">
            <v>Sika AnchorFix-4 (600 cc)</v>
          </cell>
          <cell r="B326">
            <v>63196</v>
          </cell>
          <cell r="C326" t="str">
            <v>un</v>
          </cell>
          <cell r="D326">
            <v>61058</v>
          </cell>
          <cell r="E326" t="str">
            <v>un</v>
          </cell>
          <cell r="F326">
            <v>58658</v>
          </cell>
          <cell r="G326" t="str">
            <v>un</v>
          </cell>
        </row>
        <row r="327">
          <cell r="A327" t="str">
            <v>Sika Estuka</v>
          </cell>
          <cell r="B327">
            <v>1221</v>
          </cell>
          <cell r="C327" t="str">
            <v>kg</v>
          </cell>
          <cell r="D327">
            <v>1179</v>
          </cell>
          <cell r="E327" t="str">
            <v>kg</v>
          </cell>
          <cell r="F327">
            <v>1132</v>
          </cell>
          <cell r="G327" t="str">
            <v>kg</v>
          </cell>
        </row>
        <row r="328">
          <cell r="A328" t="str">
            <v>Sika Mortero 101</v>
          </cell>
          <cell r="B328">
            <v>4018</v>
          </cell>
          <cell r="C328" t="str">
            <v>kg</v>
          </cell>
          <cell r="D328">
            <v>3882</v>
          </cell>
          <cell r="E328" t="str">
            <v>kg</v>
          </cell>
          <cell r="F328">
            <v>3729</v>
          </cell>
          <cell r="G328" t="str">
            <v>kg</v>
          </cell>
        </row>
        <row r="329">
          <cell r="A329" t="str">
            <v>Sika Vinilo tipo 1</v>
          </cell>
          <cell r="B329">
            <v>53519</v>
          </cell>
          <cell r="C329" t="str">
            <v>gl</v>
          </cell>
          <cell r="D329">
            <v>51709</v>
          </cell>
          <cell r="E329" t="str">
            <v>gl</v>
          </cell>
          <cell r="F329">
            <v>49677</v>
          </cell>
          <cell r="G329" t="str">
            <v>gl</v>
          </cell>
        </row>
        <row r="330">
          <cell r="A330" t="str">
            <v>Sikadur 32 primer</v>
          </cell>
          <cell r="B330">
            <v>76736</v>
          </cell>
          <cell r="C330" t="str">
            <v>kg</v>
          </cell>
          <cell r="D330">
            <v>74141</v>
          </cell>
          <cell r="E330" t="str">
            <v>kg</v>
          </cell>
          <cell r="F330">
            <v>71227</v>
          </cell>
          <cell r="G330" t="str">
            <v>kg</v>
          </cell>
        </row>
        <row r="331">
          <cell r="A331" t="str">
            <v>SikaFilm</v>
          </cell>
          <cell r="B331">
            <v>22566</v>
          </cell>
          <cell r="C331" t="str">
            <v>gl</v>
          </cell>
          <cell r="D331">
            <v>21802</v>
          </cell>
          <cell r="E331" t="str">
            <v>gl</v>
          </cell>
          <cell r="F331">
            <v>20945</v>
          </cell>
          <cell r="G331" t="str">
            <v>gl</v>
          </cell>
        </row>
        <row r="332">
          <cell r="A332" t="str">
            <v>SikaFlex-1CSL</v>
          </cell>
          <cell r="B332">
            <v>31598</v>
          </cell>
          <cell r="C332" t="str">
            <v>un</v>
          </cell>
          <cell r="D332">
            <v>30529</v>
          </cell>
          <cell r="E332" t="str">
            <v>un</v>
          </cell>
          <cell r="F332">
            <v>29329</v>
          </cell>
          <cell r="G332" t="str">
            <v>un</v>
          </cell>
        </row>
        <row r="333">
          <cell r="A333" t="str">
            <v>Sikafloor 3 Quartz Top - Neutro</v>
          </cell>
          <cell r="B333">
            <v>1145</v>
          </cell>
          <cell r="C333" t="str">
            <v>kg</v>
          </cell>
          <cell r="D333">
            <v>1106</v>
          </cell>
          <cell r="E333" t="str">
            <v>kg</v>
          </cell>
          <cell r="F333">
            <v>1062</v>
          </cell>
          <cell r="G333" t="str">
            <v>kg</v>
          </cell>
        </row>
        <row r="334">
          <cell r="A334" t="str">
            <v>SikaGrout 200</v>
          </cell>
          <cell r="B334">
            <v>3357</v>
          </cell>
          <cell r="C334" t="str">
            <v>kg</v>
          </cell>
          <cell r="D334">
            <v>3243</v>
          </cell>
          <cell r="E334" t="str">
            <v>kg</v>
          </cell>
          <cell r="F334">
            <v>3115</v>
          </cell>
          <cell r="G334" t="str">
            <v>kg</v>
          </cell>
        </row>
        <row r="335">
          <cell r="A335" t="str">
            <v>Sikaguard 63N - Gris</v>
          </cell>
          <cell r="B335">
            <v>123378</v>
          </cell>
          <cell r="C335" t="str">
            <v>kg</v>
          </cell>
          <cell r="D335">
            <v>119205</v>
          </cell>
          <cell r="E335" t="str">
            <v>kg</v>
          </cell>
          <cell r="F335">
            <v>114521</v>
          </cell>
          <cell r="G335" t="str">
            <v>kg</v>
          </cell>
        </row>
        <row r="336">
          <cell r="A336" t="str">
            <v>SikaRod de 3/8</v>
          </cell>
          <cell r="B336">
            <v>708</v>
          </cell>
          <cell r="C336" t="str">
            <v>m</v>
          </cell>
          <cell r="D336">
            <v>684</v>
          </cell>
          <cell r="E336" t="str">
            <v>m</v>
          </cell>
          <cell r="F336">
            <v>657</v>
          </cell>
          <cell r="G336" t="str">
            <v>m</v>
          </cell>
        </row>
        <row r="337">
          <cell r="A337" t="str">
            <v>SikaRod de 5/8</v>
          </cell>
          <cell r="B337">
            <v>1506</v>
          </cell>
          <cell r="C337" t="str">
            <v>m</v>
          </cell>
          <cell r="D337">
            <v>1455</v>
          </cell>
          <cell r="E337" t="str">
            <v>m</v>
          </cell>
          <cell r="F337">
            <v>1397</v>
          </cell>
          <cell r="G337" t="str">
            <v>m</v>
          </cell>
        </row>
        <row r="338">
          <cell r="A338" t="str">
            <v>SikaRod de 7/8</v>
          </cell>
          <cell r="B338">
            <v>2950</v>
          </cell>
          <cell r="C338" t="str">
            <v>m</v>
          </cell>
          <cell r="D338">
            <v>2850</v>
          </cell>
          <cell r="E338" t="str">
            <v>m</v>
          </cell>
          <cell r="F338">
            <v>2738</v>
          </cell>
          <cell r="G338" t="str">
            <v>m</v>
          </cell>
        </row>
        <row r="339">
          <cell r="A339" t="str">
            <v>Soldadura para PVC</v>
          </cell>
          <cell r="B339">
            <v>228387</v>
          </cell>
          <cell r="C339" t="str">
            <v>gl</v>
          </cell>
          <cell r="D339">
            <v>220663</v>
          </cell>
          <cell r="E339" t="str">
            <v>gl</v>
          </cell>
          <cell r="F339">
            <v>211992</v>
          </cell>
          <cell r="G339" t="str">
            <v>gl</v>
          </cell>
        </row>
        <row r="340">
          <cell r="A340" t="str">
            <v>Soporte bajante</v>
          </cell>
          <cell r="B340">
            <v>2560</v>
          </cell>
          <cell r="C340" t="str">
            <v>un</v>
          </cell>
          <cell r="D340">
            <v>2473</v>
          </cell>
          <cell r="E340" t="str">
            <v>un</v>
          </cell>
          <cell r="F340">
            <v>2375</v>
          </cell>
          <cell r="G340" t="str">
            <v>un</v>
          </cell>
        </row>
        <row r="341">
          <cell r="A341" t="str">
            <v xml:space="preserve">Soporte metalico para canal </v>
          </cell>
          <cell r="B341">
            <v>9188</v>
          </cell>
          <cell r="C341" t="str">
            <v>un</v>
          </cell>
          <cell r="D341">
            <v>8877</v>
          </cell>
          <cell r="E341" t="str">
            <v>un</v>
          </cell>
          <cell r="F341">
            <v>8528</v>
          </cell>
          <cell r="G341" t="str">
            <v>un</v>
          </cell>
        </row>
        <row r="342">
          <cell r="A342" t="str">
            <v>Soporte para cinta demarcadora</v>
          </cell>
          <cell r="B342">
            <v>66553</v>
          </cell>
          <cell r="C342" t="str">
            <v>UD</v>
          </cell>
          <cell r="D342">
            <v>64302</v>
          </cell>
          <cell r="E342" t="str">
            <v>UD</v>
          </cell>
          <cell r="F342">
            <v>61775</v>
          </cell>
          <cell r="G342" t="str">
            <v>UD</v>
          </cell>
        </row>
        <row r="343">
          <cell r="A343" t="str">
            <v>Subbase granular</v>
          </cell>
          <cell r="B343">
            <v>86633</v>
          </cell>
          <cell r="C343" t="str">
            <v>m3</v>
          </cell>
          <cell r="D343">
            <v>83703</v>
          </cell>
          <cell r="E343" t="str">
            <v>m3</v>
          </cell>
          <cell r="F343">
            <v>80414</v>
          </cell>
          <cell r="G343" t="str">
            <v>m3</v>
          </cell>
        </row>
        <row r="344">
          <cell r="A344" t="str">
            <v>Suelo-cemento 1:15</v>
          </cell>
          <cell r="B344">
            <v>149541</v>
          </cell>
          <cell r="C344" t="str">
            <v>M3</v>
          </cell>
          <cell r="D344">
            <v>144484</v>
          </cell>
          <cell r="E344" t="str">
            <v>M3</v>
          </cell>
          <cell r="F344">
            <v>138806</v>
          </cell>
          <cell r="G344" t="str">
            <v>M3</v>
          </cell>
        </row>
        <row r="345">
          <cell r="A345" t="str">
            <v>Tabla de madera de 1"x12"x10"</v>
          </cell>
          <cell r="B345">
            <v>35479</v>
          </cell>
          <cell r="C345" t="str">
            <v>Und</v>
          </cell>
          <cell r="D345">
            <v>34279</v>
          </cell>
          <cell r="E345" t="str">
            <v>Und</v>
          </cell>
          <cell r="F345">
            <v>32932</v>
          </cell>
          <cell r="G345" t="str">
            <v>Und</v>
          </cell>
        </row>
        <row r="346">
          <cell r="A346" t="str">
            <v>Tabla de madera de 11/2"x10"x10"</v>
          </cell>
          <cell r="B346">
            <v>43421</v>
          </cell>
          <cell r="C346" t="str">
            <v>Und</v>
          </cell>
          <cell r="D346">
            <v>41952</v>
          </cell>
          <cell r="E346" t="str">
            <v>Und</v>
          </cell>
          <cell r="F346">
            <v>40303</v>
          </cell>
          <cell r="G346" t="str">
            <v>Und</v>
          </cell>
        </row>
        <row r="347">
          <cell r="A347" t="str">
            <v>Tabla de madera de 2"x12"x10"</v>
          </cell>
          <cell r="B347">
            <v>69472</v>
          </cell>
          <cell r="C347" t="str">
            <v>Und</v>
          </cell>
          <cell r="D347">
            <v>67122</v>
          </cell>
          <cell r="E347" t="str">
            <v>Und</v>
          </cell>
          <cell r="F347">
            <v>64484</v>
          </cell>
          <cell r="G347" t="str">
            <v>Und</v>
          </cell>
        </row>
        <row r="348">
          <cell r="A348" t="str">
            <v>Tabla de madera de 3"x12"x10"</v>
          </cell>
          <cell r="B348">
            <v>104208</v>
          </cell>
          <cell r="C348" t="str">
            <v>Und</v>
          </cell>
          <cell r="D348">
            <v>100684</v>
          </cell>
          <cell r="E348" t="str">
            <v>Und</v>
          </cell>
          <cell r="F348">
            <v>96727</v>
          </cell>
          <cell r="G348" t="str">
            <v>Und</v>
          </cell>
        </row>
        <row r="349">
          <cell r="A349" t="str">
            <v>Tablero metalico de 2,4 x 0,20</v>
          </cell>
          <cell r="B349">
            <v>966</v>
          </cell>
          <cell r="C349" t="str">
            <v>d</v>
          </cell>
          <cell r="D349">
            <v>933</v>
          </cell>
          <cell r="E349" t="str">
            <v>d</v>
          </cell>
          <cell r="F349">
            <v>896</v>
          </cell>
          <cell r="G349" t="str">
            <v>d</v>
          </cell>
        </row>
        <row r="350">
          <cell r="A350" t="str">
            <v>Tablon vitrificado 30x30 o 33x33</v>
          </cell>
          <cell r="B350">
            <v>22928</v>
          </cell>
          <cell r="C350" t="str">
            <v>m2</v>
          </cell>
          <cell r="D350">
            <v>22152</v>
          </cell>
          <cell r="E350" t="str">
            <v>m2</v>
          </cell>
          <cell r="F350">
            <v>21281</v>
          </cell>
          <cell r="G350" t="str">
            <v>m2</v>
          </cell>
        </row>
        <row r="351">
          <cell r="A351" t="str">
            <v>Taco de madera de cativo 0,10x0,20x0,20</v>
          </cell>
          <cell r="B351">
            <v>6081</v>
          </cell>
          <cell r="C351" t="str">
            <v>Und</v>
          </cell>
          <cell r="D351">
            <v>5875</v>
          </cell>
          <cell r="E351" t="str">
            <v>Und</v>
          </cell>
          <cell r="F351">
            <v>5644</v>
          </cell>
          <cell r="G351" t="str">
            <v>Und</v>
          </cell>
        </row>
        <row r="352">
          <cell r="A352" t="str">
            <v>Taladro rotomartillo hasta 11/2"</v>
          </cell>
          <cell r="B352">
            <v>164102</v>
          </cell>
          <cell r="C352" t="str">
            <v>d</v>
          </cell>
          <cell r="D352">
            <v>158552</v>
          </cell>
          <cell r="E352" t="str">
            <v>d</v>
          </cell>
          <cell r="F352">
            <v>152322</v>
          </cell>
          <cell r="G352" t="str">
            <v>d</v>
          </cell>
        </row>
        <row r="353">
          <cell r="A353" t="str">
            <v>Tapa en Ferro-concreto (trafico liviano)</v>
          </cell>
          <cell r="B353">
            <v>280270</v>
          </cell>
          <cell r="C353" t="str">
            <v>un</v>
          </cell>
          <cell r="D353">
            <v>270792</v>
          </cell>
          <cell r="E353" t="str">
            <v>un</v>
          </cell>
          <cell r="F353">
            <v>260151</v>
          </cell>
          <cell r="G353" t="str">
            <v>un</v>
          </cell>
        </row>
        <row r="354">
          <cell r="A354" t="str">
            <v>Tapa en Ferro-concreto (trafico pesado)</v>
          </cell>
          <cell r="B354">
            <v>317147</v>
          </cell>
          <cell r="C354" t="str">
            <v>un</v>
          </cell>
          <cell r="D354">
            <v>306422</v>
          </cell>
          <cell r="E354" t="str">
            <v>un</v>
          </cell>
          <cell r="F354">
            <v>294381</v>
          </cell>
          <cell r="G354" t="str">
            <v>un</v>
          </cell>
        </row>
        <row r="355">
          <cell r="A355" t="str">
            <v>Tapa en hierro ductil (trafico liviano)</v>
          </cell>
          <cell r="B355">
            <v>474982</v>
          </cell>
          <cell r="C355" t="str">
            <v>un</v>
          </cell>
          <cell r="D355">
            <v>458919</v>
          </cell>
          <cell r="E355" t="str">
            <v>un</v>
          </cell>
          <cell r="F355">
            <v>440886</v>
          </cell>
          <cell r="G355" t="str">
            <v>un</v>
          </cell>
        </row>
        <row r="356">
          <cell r="A356" t="str">
            <v>Tapa en hierro ductil (trafico pesado)</v>
          </cell>
          <cell r="B356">
            <v>523661</v>
          </cell>
          <cell r="C356" t="str">
            <v>un</v>
          </cell>
          <cell r="D356">
            <v>505952</v>
          </cell>
          <cell r="E356" t="str">
            <v>un</v>
          </cell>
          <cell r="F356">
            <v>486071</v>
          </cell>
          <cell r="G356" t="str">
            <v>un</v>
          </cell>
        </row>
        <row r="357">
          <cell r="A357" t="str">
            <v>Tapa HF d&lt;8"</v>
          </cell>
          <cell r="B357">
            <v>42469</v>
          </cell>
          <cell r="C357" t="str">
            <v>Un</v>
          </cell>
          <cell r="D357">
            <v>41032</v>
          </cell>
          <cell r="E357" t="str">
            <v>Un</v>
          </cell>
          <cell r="F357">
            <v>39419</v>
          </cell>
          <cell r="G357" t="str">
            <v>Un</v>
          </cell>
        </row>
        <row r="358">
          <cell r="A358" t="str">
            <v>Tapa Hiero Ductil 24"</v>
          </cell>
          <cell r="B358">
            <v>774135</v>
          </cell>
          <cell r="C358" t="str">
            <v>Un</v>
          </cell>
          <cell r="D358">
            <v>747956</v>
          </cell>
          <cell r="E358" t="str">
            <v>Un</v>
          </cell>
          <cell r="F358">
            <v>718566</v>
          </cell>
          <cell r="G358" t="str">
            <v>Un</v>
          </cell>
        </row>
        <row r="359">
          <cell r="A359" t="str">
            <v>Tapa Hiero Ductil Ø6" para válvula</v>
          </cell>
          <cell r="B359">
            <v>67856</v>
          </cell>
          <cell r="C359" t="str">
            <v>Un</v>
          </cell>
          <cell r="D359">
            <v>65561</v>
          </cell>
          <cell r="E359" t="str">
            <v>Un</v>
          </cell>
          <cell r="F359">
            <v>62984</v>
          </cell>
          <cell r="G359" t="str">
            <v>Un</v>
          </cell>
        </row>
        <row r="360">
          <cell r="A360" t="str">
            <v>Tapon inflable con control de presión</v>
          </cell>
          <cell r="B360">
            <v>69472</v>
          </cell>
          <cell r="C360" t="str">
            <v>d</v>
          </cell>
          <cell r="D360">
            <v>67122</v>
          </cell>
          <cell r="E360" t="str">
            <v>d</v>
          </cell>
          <cell r="F360">
            <v>64484</v>
          </cell>
          <cell r="G360" t="str">
            <v>d</v>
          </cell>
        </row>
        <row r="361">
          <cell r="A361" t="str">
            <v>Tapón mecánico 10"</v>
          </cell>
          <cell r="B361">
            <v>19907</v>
          </cell>
          <cell r="C361" t="str">
            <v>d</v>
          </cell>
          <cell r="D361">
            <v>19233</v>
          </cell>
          <cell r="E361" t="str">
            <v>d</v>
          </cell>
          <cell r="F361">
            <v>18477</v>
          </cell>
          <cell r="G361" t="str">
            <v>d</v>
          </cell>
        </row>
        <row r="362">
          <cell r="A362" t="str">
            <v>Tapón mecánico 12"</v>
          </cell>
          <cell r="B362">
            <v>21013</v>
          </cell>
          <cell r="C362" t="str">
            <v>d</v>
          </cell>
          <cell r="D362">
            <v>20302</v>
          </cell>
          <cell r="E362" t="str">
            <v>d</v>
          </cell>
          <cell r="F362">
            <v>19504</v>
          </cell>
          <cell r="G362" t="str">
            <v>d</v>
          </cell>
        </row>
        <row r="363">
          <cell r="A363" t="str">
            <v>Tapón mecánico 14"</v>
          </cell>
          <cell r="B363">
            <v>22509</v>
          </cell>
          <cell r="C363" t="str">
            <v>d</v>
          </cell>
          <cell r="D363">
            <v>21747</v>
          </cell>
          <cell r="E363" t="str">
            <v>d</v>
          </cell>
          <cell r="F363">
            <v>20892</v>
          </cell>
          <cell r="G363" t="str">
            <v>d</v>
          </cell>
        </row>
        <row r="364">
          <cell r="A364" t="str">
            <v>Tapón mecánico 16"</v>
          </cell>
          <cell r="B364">
            <v>25705</v>
          </cell>
          <cell r="C364" t="str">
            <v>d</v>
          </cell>
          <cell r="D364">
            <v>24835</v>
          </cell>
          <cell r="E364" t="str">
            <v>d</v>
          </cell>
          <cell r="F364">
            <v>23859</v>
          </cell>
          <cell r="G364" t="str">
            <v>d</v>
          </cell>
        </row>
        <row r="365">
          <cell r="A365" t="str">
            <v>Tapón mecánico 18"</v>
          </cell>
          <cell r="B365">
            <v>27789</v>
          </cell>
          <cell r="C365" t="str">
            <v>d</v>
          </cell>
          <cell r="D365">
            <v>26849</v>
          </cell>
          <cell r="E365" t="str">
            <v>d</v>
          </cell>
          <cell r="F365">
            <v>25794</v>
          </cell>
          <cell r="G365" t="str">
            <v>d</v>
          </cell>
        </row>
        <row r="366">
          <cell r="A366" t="str">
            <v>Tapón mecánico 20"</v>
          </cell>
          <cell r="B366">
            <v>31959</v>
          </cell>
          <cell r="C366" t="str">
            <v>d</v>
          </cell>
          <cell r="D366">
            <v>30878</v>
          </cell>
          <cell r="E366" t="str">
            <v>d</v>
          </cell>
          <cell r="F366">
            <v>29664</v>
          </cell>
          <cell r="G366" t="str">
            <v>d</v>
          </cell>
        </row>
        <row r="367">
          <cell r="A367" t="str">
            <v>Tapón mecánico 24"</v>
          </cell>
          <cell r="B367">
            <v>34738</v>
          </cell>
          <cell r="C367" t="str">
            <v>d</v>
          </cell>
          <cell r="D367">
            <v>33563</v>
          </cell>
          <cell r="E367" t="str">
            <v>d</v>
          </cell>
          <cell r="F367">
            <v>32244</v>
          </cell>
          <cell r="G367" t="str">
            <v>d</v>
          </cell>
        </row>
        <row r="368">
          <cell r="A368" t="str">
            <v>Tapón mecánico 27"</v>
          </cell>
          <cell r="B368">
            <v>37516</v>
          </cell>
          <cell r="C368" t="str">
            <v>d</v>
          </cell>
          <cell r="D368">
            <v>36247</v>
          </cell>
          <cell r="E368" t="str">
            <v>d</v>
          </cell>
          <cell r="F368">
            <v>34822</v>
          </cell>
          <cell r="G368" t="str">
            <v>d</v>
          </cell>
        </row>
        <row r="369">
          <cell r="A369" t="str">
            <v>Tapón mecánico 6"</v>
          </cell>
          <cell r="B369">
            <v>17697</v>
          </cell>
          <cell r="C369" t="str">
            <v>d</v>
          </cell>
          <cell r="D369">
            <v>17098</v>
          </cell>
          <cell r="E369" t="str">
            <v>d</v>
          </cell>
          <cell r="F369">
            <v>16426</v>
          </cell>
          <cell r="G369" t="str">
            <v>d</v>
          </cell>
        </row>
        <row r="370">
          <cell r="A370" t="str">
            <v>Tapón mecánico 8"</v>
          </cell>
          <cell r="B370">
            <v>18801</v>
          </cell>
          <cell r="C370" t="str">
            <v>d</v>
          </cell>
          <cell r="D370">
            <v>18165</v>
          </cell>
          <cell r="E370" t="str">
            <v>d</v>
          </cell>
          <cell r="F370">
            <v>17451</v>
          </cell>
          <cell r="G370" t="str">
            <v>d</v>
          </cell>
        </row>
        <row r="371">
          <cell r="A371" t="str">
            <v>Tee de 160mm PVC</v>
          </cell>
          <cell r="B371">
            <v>51688</v>
          </cell>
          <cell r="C371" t="str">
            <v>UD</v>
          </cell>
          <cell r="D371">
            <v>49940</v>
          </cell>
          <cell r="E371" t="str">
            <v>UD</v>
          </cell>
          <cell r="F371">
            <v>47977</v>
          </cell>
          <cell r="G371" t="str">
            <v>UD</v>
          </cell>
        </row>
        <row r="372">
          <cell r="A372" t="str">
            <v>Tee de 200mm PVC</v>
          </cell>
          <cell r="B372">
            <v>127689</v>
          </cell>
          <cell r="C372" t="str">
            <v>UD</v>
          </cell>
          <cell r="D372">
            <v>123371</v>
          </cell>
          <cell r="E372" t="str">
            <v>UD</v>
          </cell>
          <cell r="F372">
            <v>118523</v>
          </cell>
          <cell r="G372" t="str">
            <v>UD</v>
          </cell>
        </row>
        <row r="373">
          <cell r="A373" t="str">
            <v>Tee de 250mm PVC</v>
          </cell>
          <cell r="B373">
            <v>244185</v>
          </cell>
          <cell r="C373" t="str">
            <v>UD</v>
          </cell>
          <cell r="D373">
            <v>235927</v>
          </cell>
          <cell r="E373" t="str">
            <v>UD</v>
          </cell>
          <cell r="F373">
            <v>226656</v>
          </cell>
          <cell r="G373" t="str">
            <v>UD</v>
          </cell>
        </row>
        <row r="374">
          <cell r="A374" t="str">
            <v>Tee de 315mm PVC</v>
          </cell>
          <cell r="B374">
            <v>374010</v>
          </cell>
          <cell r="C374" t="str">
            <v>UD</v>
          </cell>
          <cell r="D374">
            <v>361362</v>
          </cell>
          <cell r="E374" t="str">
            <v>UD</v>
          </cell>
          <cell r="F374">
            <v>347163</v>
          </cell>
          <cell r="G374" t="str">
            <v>UD</v>
          </cell>
        </row>
        <row r="375">
          <cell r="A375" t="str">
            <v>Tee de 355mm PVC</v>
          </cell>
          <cell r="B375">
            <v>915481</v>
          </cell>
          <cell r="C375" t="str">
            <v>UD</v>
          </cell>
          <cell r="D375">
            <v>884522</v>
          </cell>
          <cell r="E375" t="str">
            <v>UD</v>
          </cell>
          <cell r="F375">
            <v>849766</v>
          </cell>
          <cell r="G375" t="str">
            <v>UD</v>
          </cell>
        </row>
        <row r="376">
          <cell r="A376" t="str">
            <v>Tee de aluminio de 6 m</v>
          </cell>
          <cell r="B376">
            <v>2036</v>
          </cell>
          <cell r="C376" t="str">
            <v>UND</v>
          </cell>
          <cell r="D376">
            <v>1967</v>
          </cell>
          <cell r="E376" t="str">
            <v>UND</v>
          </cell>
          <cell r="F376">
            <v>1889</v>
          </cell>
          <cell r="G376" t="str">
            <v>UND</v>
          </cell>
        </row>
        <row r="377">
          <cell r="A377" t="str">
            <v>Teja eternit N.6</v>
          </cell>
          <cell r="B377">
            <v>15485</v>
          </cell>
          <cell r="C377" t="str">
            <v>m2</v>
          </cell>
          <cell r="D377">
            <v>14961</v>
          </cell>
          <cell r="E377" t="str">
            <v>m2</v>
          </cell>
          <cell r="F377">
            <v>14373</v>
          </cell>
          <cell r="G377" t="str">
            <v>m2</v>
          </cell>
        </row>
        <row r="378">
          <cell r="A378" t="str">
            <v>Topo para perforaciones horizontales  &gt;= 10"</v>
          </cell>
          <cell r="B378">
            <v>347357</v>
          </cell>
          <cell r="C378" t="str">
            <v>H</v>
          </cell>
          <cell r="D378">
            <v>335610</v>
          </cell>
          <cell r="E378" t="str">
            <v>H</v>
          </cell>
          <cell r="F378">
            <v>322422</v>
          </cell>
          <cell r="G378" t="str">
            <v>H</v>
          </cell>
        </row>
        <row r="379">
          <cell r="A379" t="str">
            <v>Topo para perforaciones horizontales =&lt; 8"</v>
          </cell>
          <cell r="B379">
            <v>138943</v>
          </cell>
          <cell r="C379" t="str">
            <v>H</v>
          </cell>
          <cell r="D379">
            <v>134244</v>
          </cell>
          <cell r="E379" t="str">
            <v>H</v>
          </cell>
          <cell r="F379">
            <v>128969</v>
          </cell>
          <cell r="G379" t="str">
            <v>H</v>
          </cell>
        </row>
        <row r="380">
          <cell r="A380" t="str">
            <v>Tornillo 3/4"</v>
          </cell>
          <cell r="B380">
            <v>5843</v>
          </cell>
          <cell r="C380" t="str">
            <v>UD</v>
          </cell>
          <cell r="D380">
            <v>5645</v>
          </cell>
          <cell r="E380" t="str">
            <v>UD</v>
          </cell>
          <cell r="F380">
            <v>5423</v>
          </cell>
          <cell r="G380" t="str">
            <v>UD</v>
          </cell>
        </row>
        <row r="381">
          <cell r="A381" t="str">
            <v>Tornillo 5/8 x2"</v>
          </cell>
          <cell r="B381">
            <v>7005</v>
          </cell>
          <cell r="C381" t="str">
            <v>UD</v>
          </cell>
          <cell r="D381">
            <v>6768</v>
          </cell>
          <cell r="E381" t="str">
            <v>UD</v>
          </cell>
          <cell r="F381">
            <v>6502</v>
          </cell>
          <cell r="G381" t="str">
            <v>UD</v>
          </cell>
        </row>
        <row r="382">
          <cell r="A382" t="str">
            <v>Tornillo inoxidable</v>
          </cell>
          <cell r="B382">
            <v>184</v>
          </cell>
          <cell r="C382" t="str">
            <v>un</v>
          </cell>
          <cell r="D382">
            <v>177</v>
          </cell>
          <cell r="E382" t="str">
            <v>un</v>
          </cell>
          <cell r="F382">
            <v>170</v>
          </cell>
          <cell r="G382" t="str">
            <v>un</v>
          </cell>
        </row>
        <row r="383">
          <cell r="A383" t="str">
            <v>Tornillos y tuercas</v>
          </cell>
          <cell r="B383">
            <v>11502</v>
          </cell>
          <cell r="C383" t="str">
            <v>KG</v>
          </cell>
          <cell r="D383">
            <v>11113</v>
          </cell>
          <cell r="E383" t="str">
            <v>KG</v>
          </cell>
          <cell r="F383">
            <v>10676</v>
          </cell>
          <cell r="G383" t="str">
            <v>KG</v>
          </cell>
        </row>
        <row r="384">
          <cell r="A384" t="str">
            <v>Tornillo para metal con accesorios</v>
          </cell>
          <cell r="B384">
            <v>4579</v>
          </cell>
          <cell r="C384" t="str">
            <v>un</v>
          </cell>
          <cell r="D384">
            <v>4424</v>
          </cell>
          <cell r="E384" t="str">
            <v>un</v>
          </cell>
          <cell r="F384">
            <v>4250</v>
          </cell>
          <cell r="G384" t="str">
            <v>un</v>
          </cell>
        </row>
        <row r="385">
          <cell r="A385" t="str">
            <v>Tranposrte de productos Titan</v>
          </cell>
          <cell r="B385">
            <v>90</v>
          </cell>
          <cell r="C385" t="str">
            <v>kg</v>
          </cell>
          <cell r="D385">
            <v>86</v>
          </cell>
          <cell r="E385" t="str">
            <v>kg</v>
          </cell>
          <cell r="F385">
            <v>82</v>
          </cell>
          <cell r="G385" t="str">
            <v>kg</v>
          </cell>
        </row>
        <row r="386">
          <cell r="A386" t="str">
            <v>Transporte de maquinaria</v>
          </cell>
          <cell r="B386">
            <v>1389419</v>
          </cell>
          <cell r="C386" t="str">
            <v>vj</v>
          </cell>
          <cell r="D386">
            <v>1342433</v>
          </cell>
          <cell r="E386" t="str">
            <v>vj</v>
          </cell>
          <cell r="F386">
            <v>1289684</v>
          </cell>
          <cell r="G386" t="str">
            <v>vj</v>
          </cell>
        </row>
        <row r="387">
          <cell r="A387" t="str">
            <v>Transporte de materiales</v>
          </cell>
          <cell r="B387">
            <v>766</v>
          </cell>
          <cell r="C387" t="str">
            <v>m3/km</v>
          </cell>
          <cell r="D387">
            <v>740</v>
          </cell>
          <cell r="E387" t="str">
            <v>m3/km</v>
          </cell>
          <cell r="F387">
            <v>710</v>
          </cell>
          <cell r="G387" t="str">
            <v>m3/km</v>
          </cell>
        </row>
        <row r="388">
          <cell r="A388" t="str">
            <v>Transporte de materiales a obra</v>
          </cell>
          <cell r="B388">
            <v>1389419</v>
          </cell>
          <cell r="C388" t="str">
            <v>vj</v>
          </cell>
          <cell r="D388">
            <v>1342433</v>
          </cell>
          <cell r="E388" t="str">
            <v>vj</v>
          </cell>
          <cell r="F388">
            <v>1289684</v>
          </cell>
          <cell r="G388" t="str">
            <v>vj</v>
          </cell>
        </row>
        <row r="389">
          <cell r="A389" t="str">
            <v>Transporte material sobrante</v>
          </cell>
          <cell r="B389">
            <v>5497</v>
          </cell>
          <cell r="C389" t="str">
            <v>M3</v>
          </cell>
          <cell r="D389">
            <v>5311</v>
          </cell>
          <cell r="E389" t="str">
            <v>M3</v>
          </cell>
          <cell r="F389">
            <v>5102</v>
          </cell>
          <cell r="G389" t="str">
            <v>M3</v>
          </cell>
        </row>
        <row r="390">
          <cell r="A390" t="str">
            <v xml:space="preserve">Transporte y acarreo interno de materiales </v>
          </cell>
          <cell r="B390">
            <v>138943</v>
          </cell>
          <cell r="C390" t="str">
            <v>d</v>
          </cell>
          <cell r="D390">
            <v>134244</v>
          </cell>
          <cell r="E390" t="str">
            <v>d</v>
          </cell>
          <cell r="F390">
            <v>128969</v>
          </cell>
          <cell r="G390" t="str">
            <v>d</v>
          </cell>
        </row>
        <row r="391">
          <cell r="A391" t="str">
            <v>Triturado</v>
          </cell>
          <cell r="B391">
            <v>73020</v>
          </cell>
          <cell r="C391" t="str">
            <v>m3</v>
          </cell>
          <cell r="D391">
            <v>70550</v>
          </cell>
          <cell r="E391" t="str">
            <v>m3</v>
          </cell>
          <cell r="F391">
            <v>67777</v>
          </cell>
          <cell r="G391" t="str">
            <v>m3</v>
          </cell>
        </row>
        <row r="392">
          <cell r="A392" t="str">
            <v>Tub. Conc. Sin ref 12" clase 2</v>
          </cell>
          <cell r="B392">
            <v>63131</v>
          </cell>
          <cell r="C392" t="str">
            <v>ML</v>
          </cell>
          <cell r="D392">
            <v>60996</v>
          </cell>
          <cell r="E392" t="str">
            <v>ML</v>
          </cell>
          <cell r="F392">
            <v>58599</v>
          </cell>
          <cell r="G392" t="str">
            <v>ML</v>
          </cell>
        </row>
        <row r="393">
          <cell r="A393" t="str">
            <v xml:space="preserve">Tubería Conduit </v>
          </cell>
          <cell r="B393">
            <v>7452</v>
          </cell>
          <cell r="C393" t="str">
            <v>ml</v>
          </cell>
          <cell r="D393">
            <v>7200</v>
          </cell>
          <cell r="E393" t="str">
            <v>ml</v>
          </cell>
        </row>
        <row r="394">
          <cell r="A394" t="str">
            <v>Tubería de 110 mm PVC</v>
          </cell>
          <cell r="B394">
            <v>14953</v>
          </cell>
          <cell r="C394" t="str">
            <v>M</v>
          </cell>
          <cell r="D394">
            <v>14447</v>
          </cell>
          <cell r="E394" t="str">
            <v>M</v>
          </cell>
          <cell r="F394">
            <v>13879</v>
          </cell>
          <cell r="G394" t="str">
            <v>M</v>
          </cell>
        </row>
        <row r="395">
          <cell r="A395" t="str">
            <v>Tubería de 160 mm PVC</v>
          </cell>
          <cell r="B395">
            <v>46215</v>
          </cell>
          <cell r="C395" t="str">
            <v>M</v>
          </cell>
          <cell r="D395">
            <v>44652</v>
          </cell>
          <cell r="E395" t="str">
            <v>M</v>
          </cell>
          <cell r="F395">
            <v>42897</v>
          </cell>
          <cell r="G395" t="str">
            <v>M</v>
          </cell>
        </row>
        <row r="396">
          <cell r="A396" t="str">
            <v>Tuberia de 200 mm PVC</v>
          </cell>
          <cell r="B396">
            <v>39885</v>
          </cell>
          <cell r="C396" t="str">
            <v>M</v>
          </cell>
          <cell r="D396">
            <v>38536</v>
          </cell>
          <cell r="E396" t="str">
            <v>M</v>
          </cell>
          <cell r="F396">
            <v>37021</v>
          </cell>
          <cell r="G396" t="str">
            <v>M</v>
          </cell>
        </row>
        <row r="397">
          <cell r="A397" t="str">
            <v>Tuberia de 250 mm PVC</v>
          </cell>
          <cell r="B397">
            <v>58255</v>
          </cell>
          <cell r="C397" t="str">
            <v>M</v>
          </cell>
          <cell r="D397">
            <v>56285</v>
          </cell>
          <cell r="E397" t="str">
            <v>M</v>
          </cell>
          <cell r="F397">
            <v>54073</v>
          </cell>
          <cell r="G397" t="str">
            <v>M</v>
          </cell>
        </row>
        <row r="398">
          <cell r="A398" t="str">
            <v>Tuberia de 315 mm PVC</v>
          </cell>
          <cell r="B398">
            <v>86130</v>
          </cell>
          <cell r="C398" t="str">
            <v>M</v>
          </cell>
          <cell r="D398">
            <v>83217</v>
          </cell>
          <cell r="E398" t="str">
            <v>M</v>
          </cell>
          <cell r="F398">
            <v>79947</v>
          </cell>
          <cell r="G398" t="str">
            <v>M</v>
          </cell>
        </row>
        <row r="399">
          <cell r="A399" t="str">
            <v>Tuberia de 350 mm PVC</v>
          </cell>
          <cell r="B399">
            <v>99534</v>
          </cell>
          <cell r="C399" t="str">
            <v>M</v>
          </cell>
          <cell r="D399">
            <v>96168</v>
          </cell>
          <cell r="E399" t="str">
            <v>M</v>
          </cell>
          <cell r="F399">
            <v>92389</v>
          </cell>
          <cell r="G399" t="str">
            <v>M</v>
          </cell>
        </row>
        <row r="400">
          <cell r="A400" t="str">
            <v>Tuberia de 400 mm PVC</v>
          </cell>
          <cell r="B400">
            <v>140888</v>
          </cell>
          <cell r="C400" t="str">
            <v>M</v>
          </cell>
          <cell r="D400">
            <v>136123</v>
          </cell>
          <cell r="E400" t="str">
            <v>M</v>
          </cell>
          <cell r="F400">
            <v>130774</v>
          </cell>
          <cell r="G400" t="str">
            <v>M</v>
          </cell>
        </row>
        <row r="401">
          <cell r="A401" t="str">
            <v>Tuberia de 450 mm PVC</v>
          </cell>
          <cell r="B401">
            <v>186941</v>
          </cell>
          <cell r="C401" t="str">
            <v>M</v>
          </cell>
          <cell r="D401">
            <v>180619</v>
          </cell>
          <cell r="E401" t="str">
            <v>M</v>
          </cell>
          <cell r="F401">
            <v>173521</v>
          </cell>
          <cell r="G401" t="str">
            <v>M</v>
          </cell>
        </row>
        <row r="402">
          <cell r="A402" t="str">
            <v>Tuberia de 500 mm PVC</v>
          </cell>
          <cell r="B402">
            <v>232043</v>
          </cell>
          <cell r="C402" t="str">
            <v>M</v>
          </cell>
          <cell r="D402">
            <v>224196</v>
          </cell>
          <cell r="E402" t="str">
            <v>M</v>
          </cell>
          <cell r="F402">
            <v>215386</v>
          </cell>
          <cell r="G402" t="str">
            <v>M</v>
          </cell>
        </row>
        <row r="403">
          <cell r="A403" t="str">
            <v>Tuberia de 600 mm PVC</v>
          </cell>
          <cell r="B403">
            <v>342775</v>
          </cell>
          <cell r="C403" t="str">
            <v>M</v>
          </cell>
          <cell r="D403">
            <v>331183</v>
          </cell>
          <cell r="E403" t="str">
            <v>M</v>
          </cell>
          <cell r="F403">
            <v>318169</v>
          </cell>
          <cell r="G403" t="str">
            <v>M</v>
          </cell>
        </row>
        <row r="404">
          <cell r="A404" t="str">
            <v>Tubería de acero de 2"</v>
          </cell>
          <cell r="B404">
            <v>32620</v>
          </cell>
          <cell r="C404" t="str">
            <v>m/ml</v>
          </cell>
          <cell r="D404">
            <v>31516</v>
          </cell>
          <cell r="E404" t="str">
            <v>m/ml</v>
          </cell>
          <cell r="F404">
            <v>30277</v>
          </cell>
          <cell r="G404" t="str">
            <v>m/ml</v>
          </cell>
        </row>
        <row r="405">
          <cell r="A405" t="str">
            <v>Tuberia PEAD 200 mm</v>
          </cell>
          <cell r="B405">
            <v>108358</v>
          </cell>
          <cell r="C405" t="str">
            <v>M</v>
          </cell>
          <cell r="D405">
            <v>104693</v>
          </cell>
          <cell r="E405" t="str">
            <v>M</v>
          </cell>
          <cell r="F405">
            <v>100579</v>
          </cell>
          <cell r="G405" t="str">
            <v>M</v>
          </cell>
        </row>
        <row r="406">
          <cell r="A406" t="str">
            <v>Tuberia PEAD 63 mm</v>
          </cell>
          <cell r="B406">
            <v>13493</v>
          </cell>
          <cell r="C406" t="str">
            <v>M</v>
          </cell>
          <cell r="D406">
            <v>13036</v>
          </cell>
          <cell r="E406" t="str">
            <v>M</v>
          </cell>
          <cell r="F406">
            <v>12523</v>
          </cell>
          <cell r="G406" t="str">
            <v>M</v>
          </cell>
        </row>
        <row r="407">
          <cell r="A407" t="str">
            <v>Tuberia PEAD 90 mm</v>
          </cell>
          <cell r="B407">
            <v>26927</v>
          </cell>
          <cell r="C407" t="str">
            <v>M</v>
          </cell>
          <cell r="D407">
            <v>26016</v>
          </cell>
          <cell r="E407" t="str">
            <v>M</v>
          </cell>
          <cell r="F407">
            <v>24993</v>
          </cell>
          <cell r="G407" t="str">
            <v>M</v>
          </cell>
        </row>
        <row r="408">
          <cell r="A408" t="str">
            <v>Tuberia PVC 2" Ventilación</v>
          </cell>
          <cell r="B408">
            <v>7970</v>
          </cell>
          <cell r="C408" t="str">
            <v>M</v>
          </cell>
          <cell r="D408">
            <v>7700</v>
          </cell>
          <cell r="E408" t="str">
            <v>M</v>
          </cell>
          <cell r="F408">
            <v>7397</v>
          </cell>
          <cell r="G408" t="str">
            <v>M</v>
          </cell>
        </row>
        <row r="409">
          <cell r="A409" t="str">
            <v>Tuberia PVC-P 1" RDE 21</v>
          </cell>
          <cell r="B409">
            <v>4336</v>
          </cell>
          <cell r="C409" t="str">
            <v>M</v>
          </cell>
          <cell r="D409">
            <v>4189</v>
          </cell>
          <cell r="E409" t="str">
            <v>M</v>
          </cell>
          <cell r="F409">
            <v>4024</v>
          </cell>
          <cell r="G409" t="str">
            <v>M</v>
          </cell>
        </row>
        <row r="410">
          <cell r="A410" t="str">
            <v>Tuberia PVC-P 1 1/2" RDE 21</v>
          </cell>
          <cell r="B410">
            <v>10197</v>
          </cell>
          <cell r="C410" t="str">
            <v>M</v>
          </cell>
          <cell r="D410">
            <v>9852</v>
          </cell>
          <cell r="E410" t="str">
            <v>M</v>
          </cell>
          <cell r="F410">
            <v>9464</v>
          </cell>
          <cell r="G410" t="str">
            <v>M</v>
          </cell>
        </row>
        <row r="411">
          <cell r="A411" t="str">
            <v>Tuberia PVC-P 1/2" RDE 13.5</v>
          </cell>
          <cell r="B411">
            <v>2494</v>
          </cell>
          <cell r="C411" t="str">
            <v>M</v>
          </cell>
          <cell r="D411">
            <v>2409</v>
          </cell>
          <cell r="E411" t="str">
            <v>M</v>
          </cell>
          <cell r="F411">
            <v>2314</v>
          </cell>
          <cell r="G411" t="str">
            <v>M</v>
          </cell>
        </row>
        <row r="412">
          <cell r="A412" t="str">
            <v xml:space="preserve">Tuberia PVC-S 6" </v>
          </cell>
          <cell r="B412">
            <v>120576</v>
          </cell>
          <cell r="C412" t="str">
            <v>M</v>
          </cell>
          <cell r="D412">
            <v>116498</v>
          </cell>
          <cell r="E412" t="str">
            <v>M</v>
          </cell>
          <cell r="F412">
            <v>111920</v>
          </cell>
          <cell r="G412" t="str">
            <v>M</v>
          </cell>
        </row>
        <row r="413">
          <cell r="A413" t="str">
            <v>Tuberia SCH40 de 10"</v>
          </cell>
          <cell r="B413">
            <v>172256</v>
          </cell>
          <cell r="C413" t="str">
            <v>M</v>
          </cell>
          <cell r="D413">
            <v>166430</v>
          </cell>
          <cell r="E413" t="str">
            <v>M</v>
          </cell>
          <cell r="F413">
            <v>159890</v>
          </cell>
          <cell r="G413" t="str">
            <v>M</v>
          </cell>
        </row>
        <row r="414">
          <cell r="A414" t="str">
            <v>Tuberia SCH40 de 10" de 2da</v>
          </cell>
          <cell r="B414">
            <v>86127</v>
          </cell>
          <cell r="C414" t="str">
            <v>M</v>
          </cell>
          <cell r="D414">
            <v>83214</v>
          </cell>
          <cell r="E414" t="str">
            <v>M</v>
          </cell>
          <cell r="F414">
            <v>79944</v>
          </cell>
          <cell r="G414" t="str">
            <v>M</v>
          </cell>
        </row>
        <row r="415">
          <cell r="A415" t="str">
            <v>Tuberia SCH40 de 12"</v>
          </cell>
          <cell r="B415">
            <v>286416</v>
          </cell>
          <cell r="C415" t="str">
            <v>M</v>
          </cell>
          <cell r="D415">
            <v>276730</v>
          </cell>
          <cell r="E415" t="str">
            <v>M</v>
          </cell>
          <cell r="F415">
            <v>265856</v>
          </cell>
          <cell r="G415" t="str">
            <v>M</v>
          </cell>
        </row>
        <row r="416">
          <cell r="A416" t="str">
            <v>Tuberia SCH40 de 12" de 2da</v>
          </cell>
          <cell r="B416">
            <v>143207</v>
          </cell>
          <cell r="C416" t="str">
            <v>M</v>
          </cell>
          <cell r="D416">
            <v>138364</v>
          </cell>
          <cell r="E416" t="str">
            <v>M</v>
          </cell>
          <cell r="F416">
            <v>132927</v>
          </cell>
          <cell r="G416" t="str">
            <v>M</v>
          </cell>
        </row>
        <row r="417">
          <cell r="A417" t="str">
            <v>Tuberia SCH40 de 14"</v>
          </cell>
          <cell r="B417">
            <v>314688</v>
          </cell>
          <cell r="C417" t="str">
            <v>M</v>
          </cell>
          <cell r="D417">
            <v>304046</v>
          </cell>
          <cell r="E417" t="str">
            <v>M</v>
          </cell>
          <cell r="F417">
            <v>292099</v>
          </cell>
          <cell r="G417" t="str">
            <v>M</v>
          </cell>
        </row>
        <row r="418">
          <cell r="A418" t="str">
            <v>Tuberia SCH40 de 14" de 2da</v>
          </cell>
          <cell r="B418">
            <v>157345</v>
          </cell>
          <cell r="C418" t="str">
            <v>M</v>
          </cell>
          <cell r="D418">
            <v>152024</v>
          </cell>
          <cell r="E418" t="str">
            <v>M</v>
          </cell>
          <cell r="F418">
            <v>146050</v>
          </cell>
          <cell r="G418" t="str">
            <v>M</v>
          </cell>
        </row>
        <row r="419">
          <cell r="A419" t="str">
            <v>Tuberia SCH40 de 16"</v>
          </cell>
          <cell r="B419">
            <v>350090</v>
          </cell>
          <cell r="C419" t="str">
            <v>M</v>
          </cell>
          <cell r="D419">
            <v>338251</v>
          </cell>
          <cell r="E419" t="str">
            <v>M</v>
          </cell>
          <cell r="F419">
            <v>324960</v>
          </cell>
          <cell r="G419" t="str">
            <v>M</v>
          </cell>
        </row>
        <row r="420">
          <cell r="A420" t="str">
            <v>Tuberia SCH40 de 16" de 2da</v>
          </cell>
          <cell r="B420">
            <v>175047</v>
          </cell>
          <cell r="C420" t="str">
            <v>M</v>
          </cell>
          <cell r="D420">
            <v>169127</v>
          </cell>
          <cell r="E420" t="str">
            <v>M</v>
          </cell>
          <cell r="F420">
            <v>162481</v>
          </cell>
          <cell r="G420" t="str">
            <v>M</v>
          </cell>
        </row>
        <row r="421">
          <cell r="A421" t="str">
            <v>Tuberia SCH40 de 2 1/2"</v>
          </cell>
          <cell r="B421">
            <v>31431</v>
          </cell>
          <cell r="C421" t="str">
            <v>M</v>
          </cell>
          <cell r="D421">
            <v>30368</v>
          </cell>
          <cell r="E421" t="str">
            <v>M</v>
          </cell>
          <cell r="F421">
            <v>29174</v>
          </cell>
          <cell r="G421" t="str">
            <v>M</v>
          </cell>
        </row>
        <row r="422">
          <cell r="A422" t="str">
            <v>Tuberia SCH40 de 18"</v>
          </cell>
          <cell r="B422">
            <v>636136</v>
          </cell>
          <cell r="C422" t="str">
            <v>M</v>
          </cell>
          <cell r="D422">
            <v>614624</v>
          </cell>
          <cell r="E422" t="str">
            <v>M</v>
          </cell>
          <cell r="F422">
            <v>590473</v>
          </cell>
          <cell r="G422" t="str">
            <v>M</v>
          </cell>
        </row>
        <row r="423">
          <cell r="A423" t="str">
            <v>Tuberia SCH40 de 18" de 2da</v>
          </cell>
          <cell r="B423">
            <v>318070</v>
          </cell>
          <cell r="C423" t="str">
            <v>M</v>
          </cell>
          <cell r="D423">
            <v>307314</v>
          </cell>
          <cell r="E423" t="str">
            <v>M</v>
          </cell>
          <cell r="F423">
            <v>295238</v>
          </cell>
          <cell r="G423" t="str">
            <v>M</v>
          </cell>
        </row>
        <row r="424">
          <cell r="A424" t="str">
            <v>Tuberia SCH40 de 20"</v>
          </cell>
          <cell r="B424">
            <v>666193</v>
          </cell>
          <cell r="C424" t="str">
            <v>M</v>
          </cell>
          <cell r="D424">
            <v>643664</v>
          </cell>
          <cell r="E424" t="str">
            <v>M</v>
          </cell>
          <cell r="F424">
            <v>618372</v>
          </cell>
          <cell r="G424" t="str">
            <v>M</v>
          </cell>
        </row>
        <row r="425">
          <cell r="A425" t="str">
            <v>Tuberia SCH40 de 20" de 2da</v>
          </cell>
          <cell r="B425">
            <v>333096</v>
          </cell>
          <cell r="C425" t="str">
            <v>M</v>
          </cell>
          <cell r="D425">
            <v>321831</v>
          </cell>
          <cell r="E425" t="str">
            <v>M</v>
          </cell>
          <cell r="F425">
            <v>309185</v>
          </cell>
          <cell r="G425" t="str">
            <v>M</v>
          </cell>
        </row>
        <row r="426">
          <cell r="A426" t="str">
            <v>Tuberia SCH40 de 24"</v>
          </cell>
          <cell r="B426">
            <v>829743</v>
          </cell>
          <cell r="C426" t="str">
            <v>M</v>
          </cell>
          <cell r="D426">
            <v>801684</v>
          </cell>
          <cell r="E426" t="str">
            <v>M</v>
          </cell>
          <cell r="F426">
            <v>770183</v>
          </cell>
          <cell r="G426" t="str">
            <v>M</v>
          </cell>
        </row>
        <row r="427">
          <cell r="A427" t="str">
            <v>Tuberia SCH40 de 24" de 2da</v>
          </cell>
          <cell r="B427">
            <v>414872</v>
          </cell>
          <cell r="C427" t="str">
            <v>M</v>
          </cell>
          <cell r="D427">
            <v>400842</v>
          </cell>
          <cell r="E427" t="str">
            <v>M</v>
          </cell>
          <cell r="F427">
            <v>385091</v>
          </cell>
          <cell r="G427" t="str">
            <v>M</v>
          </cell>
        </row>
        <row r="428">
          <cell r="A428" t="str">
            <v>Tubería SCH40 de 48"</v>
          </cell>
          <cell r="B428">
            <v>1650000</v>
          </cell>
          <cell r="C428" t="str">
            <v>M</v>
          </cell>
        </row>
        <row r="429">
          <cell r="A429" t="str">
            <v>Tubería SCH40 de 80"</v>
          </cell>
          <cell r="B429">
            <v>2900000</v>
          </cell>
          <cell r="C429" t="str">
            <v>M</v>
          </cell>
        </row>
        <row r="430">
          <cell r="A430" t="str">
            <v>Tuberia SCH40 de 4"</v>
          </cell>
          <cell r="B430">
            <v>51629</v>
          </cell>
          <cell r="C430" t="str">
            <v>M</v>
          </cell>
          <cell r="D430">
            <v>49883</v>
          </cell>
          <cell r="E430" t="str">
            <v>M</v>
          </cell>
          <cell r="F430">
            <v>47922</v>
          </cell>
          <cell r="G430" t="str">
            <v>M</v>
          </cell>
        </row>
        <row r="431">
          <cell r="A431" t="str">
            <v>Tuberia SCH40 de 4" de 2da</v>
          </cell>
          <cell r="B431">
            <v>25815</v>
          </cell>
          <cell r="C431" t="str">
            <v>M</v>
          </cell>
          <cell r="D431">
            <v>24942</v>
          </cell>
          <cell r="E431" t="str">
            <v>M</v>
          </cell>
          <cell r="F431">
            <v>23961</v>
          </cell>
          <cell r="G431" t="str">
            <v>M</v>
          </cell>
        </row>
        <row r="432">
          <cell r="A432" t="str">
            <v>Tuberia SCH40 de 6"</v>
          </cell>
          <cell r="B432">
            <v>84120</v>
          </cell>
          <cell r="C432" t="str">
            <v>M</v>
          </cell>
          <cell r="D432">
            <v>81275</v>
          </cell>
          <cell r="E432" t="str">
            <v>M</v>
          </cell>
          <cell r="F432">
            <v>78081</v>
          </cell>
          <cell r="G432" t="str">
            <v>M</v>
          </cell>
        </row>
        <row r="433">
          <cell r="A433" t="str">
            <v>Tuberia SCH40 de 6" de 2da</v>
          </cell>
          <cell r="B433">
            <v>42061</v>
          </cell>
          <cell r="C433" t="str">
            <v>M</v>
          </cell>
          <cell r="D433">
            <v>40638</v>
          </cell>
          <cell r="E433" t="str">
            <v>M</v>
          </cell>
          <cell r="F433">
            <v>39041</v>
          </cell>
          <cell r="G433" t="str">
            <v>M</v>
          </cell>
        </row>
        <row r="434">
          <cell r="A434" t="str">
            <v>Tuberia SCH40 de 8"</v>
          </cell>
          <cell r="B434">
            <v>132505</v>
          </cell>
          <cell r="C434" t="str">
            <v>M</v>
          </cell>
          <cell r="D434">
            <v>128024</v>
          </cell>
          <cell r="E434" t="str">
            <v>M</v>
          </cell>
          <cell r="F434">
            <v>122993</v>
          </cell>
          <cell r="G434" t="str">
            <v>M</v>
          </cell>
        </row>
        <row r="435">
          <cell r="A435" t="str">
            <v>Tuberia SCH40 de 8" de 2da</v>
          </cell>
          <cell r="B435">
            <v>66254</v>
          </cell>
          <cell r="C435" t="str">
            <v>M</v>
          </cell>
          <cell r="D435">
            <v>64013</v>
          </cell>
          <cell r="E435" t="str">
            <v>M</v>
          </cell>
          <cell r="F435">
            <v>61497</v>
          </cell>
          <cell r="G435" t="str">
            <v>M</v>
          </cell>
        </row>
        <row r="436">
          <cell r="A436" t="str">
            <v>Tuberia unión platino de 10" RD21</v>
          </cell>
          <cell r="B436">
            <v>219690</v>
          </cell>
          <cell r="C436" t="str">
            <v>M</v>
          </cell>
          <cell r="D436">
            <v>212260</v>
          </cell>
          <cell r="E436" t="str">
            <v>M</v>
          </cell>
          <cell r="F436">
            <v>203919</v>
          </cell>
          <cell r="G436" t="str">
            <v>M</v>
          </cell>
        </row>
        <row r="437">
          <cell r="A437" t="str">
            <v>Tuberia unión platino de 12" RD21</v>
          </cell>
          <cell r="B437">
            <v>307387</v>
          </cell>
          <cell r="C437" t="str">
            <v>M</v>
          </cell>
          <cell r="D437">
            <v>296992</v>
          </cell>
          <cell r="E437" t="str">
            <v>M</v>
          </cell>
          <cell r="F437">
            <v>285322</v>
          </cell>
          <cell r="G437" t="str">
            <v>M</v>
          </cell>
        </row>
        <row r="438">
          <cell r="A438" t="str">
            <v>Tuberia unión platino de 14" RD21</v>
          </cell>
          <cell r="B438">
            <v>381192</v>
          </cell>
          <cell r="C438" t="str">
            <v>M</v>
          </cell>
          <cell r="D438">
            <v>368301</v>
          </cell>
          <cell r="E438" t="str">
            <v>M</v>
          </cell>
          <cell r="F438">
            <v>353829</v>
          </cell>
          <cell r="G438" t="str">
            <v>M</v>
          </cell>
        </row>
        <row r="439">
          <cell r="A439" t="str">
            <v>Tuberia unión platino de 16" RD21</v>
          </cell>
          <cell r="B439">
            <v>500326</v>
          </cell>
          <cell r="C439" t="str">
            <v>M</v>
          </cell>
          <cell r="D439">
            <v>483406</v>
          </cell>
          <cell r="E439" t="str">
            <v>M</v>
          </cell>
          <cell r="F439">
            <v>464411</v>
          </cell>
          <cell r="G439" t="str">
            <v>M</v>
          </cell>
        </row>
        <row r="440">
          <cell r="A440" t="str">
            <v>Tuberia unión platino de 18" RD21</v>
          </cell>
          <cell r="B440">
            <v>642160</v>
          </cell>
          <cell r="C440" t="str">
            <v>M</v>
          </cell>
          <cell r="D440">
            <v>620444</v>
          </cell>
          <cell r="E440" t="str">
            <v>M</v>
          </cell>
          <cell r="F440">
            <v>596064</v>
          </cell>
          <cell r="G440" t="str">
            <v>M</v>
          </cell>
        </row>
        <row r="441">
          <cell r="A441" t="str">
            <v>Tuberia unión platino de 20" RD21</v>
          </cell>
          <cell r="B441">
            <v>799883</v>
          </cell>
          <cell r="C441" t="str">
            <v>M</v>
          </cell>
          <cell r="D441">
            <v>772833</v>
          </cell>
          <cell r="E441" t="str">
            <v>M</v>
          </cell>
          <cell r="F441">
            <v>742466</v>
          </cell>
          <cell r="G441" t="str">
            <v>M</v>
          </cell>
        </row>
        <row r="442">
          <cell r="A442" t="str">
            <v>Tuberia unión platino de 24" RD21</v>
          </cell>
          <cell r="B442">
            <v>1182029</v>
          </cell>
          <cell r="C442" t="str">
            <v>M</v>
          </cell>
          <cell r="D442">
            <v>1142057</v>
          </cell>
          <cell r="E442" t="str">
            <v>M</v>
          </cell>
          <cell r="F442">
            <v>1097182</v>
          </cell>
          <cell r="G442" t="str">
            <v>M</v>
          </cell>
        </row>
        <row r="443">
          <cell r="A443" t="str">
            <v>Tuberia unión platino de 6" RD21</v>
          </cell>
          <cell r="B443">
            <v>82389</v>
          </cell>
          <cell r="C443" t="str">
            <v>M</v>
          </cell>
          <cell r="D443">
            <v>79602</v>
          </cell>
          <cell r="E443" t="str">
            <v>M</v>
          </cell>
          <cell r="F443">
            <v>76474</v>
          </cell>
          <cell r="G443" t="str">
            <v>M</v>
          </cell>
        </row>
        <row r="444">
          <cell r="A444" t="str">
            <v>Tuberia unión platino de 8" RD21</v>
          </cell>
          <cell r="B444">
            <v>139557</v>
          </cell>
          <cell r="C444" t="str">
            <v>M</v>
          </cell>
          <cell r="D444">
            <v>134837</v>
          </cell>
          <cell r="E444" t="str">
            <v>M</v>
          </cell>
          <cell r="F444">
            <v>129538</v>
          </cell>
          <cell r="G444" t="str">
            <v>M</v>
          </cell>
        </row>
        <row r="445">
          <cell r="A445" t="str">
            <v>Tubo en acero estructural redondo, D=2 1/2"</v>
          </cell>
          <cell r="B445">
            <v>25434</v>
          </cell>
          <cell r="C445" t="str">
            <v>m</v>
          </cell>
          <cell r="D445">
            <v>24573</v>
          </cell>
          <cell r="E445" t="str">
            <v>m</v>
          </cell>
          <cell r="F445">
            <v>23607</v>
          </cell>
          <cell r="G445" t="str">
            <v>m</v>
          </cell>
        </row>
        <row r="446">
          <cell r="A446" t="str">
            <v>Tubo en acero galvanizado redondo 3"</v>
          </cell>
          <cell r="B446">
            <v>31745</v>
          </cell>
          <cell r="C446" t="str">
            <v>m</v>
          </cell>
          <cell r="D446">
            <v>30671</v>
          </cell>
          <cell r="E446" t="str">
            <v>m</v>
          </cell>
          <cell r="F446">
            <v>29465</v>
          </cell>
          <cell r="G446" t="str">
            <v>m</v>
          </cell>
        </row>
        <row r="447">
          <cell r="A447" t="str">
            <v>Unión bajante</v>
          </cell>
          <cell r="B447">
            <v>4837</v>
          </cell>
          <cell r="C447" t="str">
            <v>un</v>
          </cell>
          <cell r="D447">
            <v>4673</v>
          </cell>
          <cell r="E447" t="str">
            <v>un</v>
          </cell>
          <cell r="F447">
            <v>4489</v>
          </cell>
          <cell r="G447" t="str">
            <v>un</v>
          </cell>
        </row>
        <row r="448">
          <cell r="A448" t="str">
            <v>Unión canal - bajantes</v>
          </cell>
          <cell r="B448">
            <v>25147</v>
          </cell>
          <cell r="C448" t="str">
            <v>un</v>
          </cell>
          <cell r="D448">
            <v>24296</v>
          </cell>
          <cell r="E448" t="str">
            <v>un</v>
          </cell>
          <cell r="F448">
            <v>23341</v>
          </cell>
          <cell r="G448" t="str">
            <v>un</v>
          </cell>
        </row>
        <row r="449">
          <cell r="A449" t="str">
            <v>Unión canal amazonas</v>
          </cell>
          <cell r="B449">
            <v>18642</v>
          </cell>
          <cell r="C449" t="str">
            <v>un</v>
          </cell>
          <cell r="D449">
            <v>18011</v>
          </cell>
          <cell r="E449" t="str">
            <v>un</v>
          </cell>
          <cell r="F449">
            <v>17303</v>
          </cell>
          <cell r="G449" t="str">
            <v>un</v>
          </cell>
        </row>
        <row r="450">
          <cell r="A450" t="str">
            <v>Unión de 160mm PVC</v>
          </cell>
          <cell r="B450">
            <v>8928</v>
          </cell>
          <cell r="C450" t="str">
            <v>UD</v>
          </cell>
          <cell r="D450">
            <v>8626</v>
          </cell>
          <cell r="E450" t="str">
            <v>UD</v>
          </cell>
          <cell r="F450">
            <v>8287</v>
          </cell>
          <cell r="G450" t="str">
            <v>UD</v>
          </cell>
        </row>
        <row r="451">
          <cell r="A451" t="str">
            <v>Unión de 200mm PVC</v>
          </cell>
          <cell r="B451">
            <v>42038</v>
          </cell>
          <cell r="C451" t="str">
            <v>UD</v>
          </cell>
          <cell r="D451">
            <v>40616</v>
          </cell>
          <cell r="E451" t="str">
            <v>UD</v>
          </cell>
          <cell r="F451">
            <v>39020</v>
          </cell>
          <cell r="G451" t="str">
            <v>UD</v>
          </cell>
        </row>
        <row r="452">
          <cell r="A452" t="str">
            <v>Unión de 250mm PVC</v>
          </cell>
          <cell r="B452">
            <v>119412</v>
          </cell>
          <cell r="C452" t="str">
            <v>UD</v>
          </cell>
          <cell r="D452">
            <v>115373</v>
          </cell>
          <cell r="E452" t="str">
            <v>UD</v>
          </cell>
          <cell r="F452">
            <v>110839</v>
          </cell>
          <cell r="G452" t="str">
            <v>UD</v>
          </cell>
        </row>
        <row r="453">
          <cell r="A453" t="str">
            <v>Unión de 315mm PVC</v>
          </cell>
          <cell r="B453">
            <v>204314</v>
          </cell>
          <cell r="C453" t="str">
            <v>UD</v>
          </cell>
          <cell r="D453">
            <v>197404</v>
          </cell>
          <cell r="E453" t="str">
            <v>UD</v>
          </cell>
          <cell r="F453">
            <v>189647</v>
          </cell>
          <cell r="G453" t="str">
            <v>UD</v>
          </cell>
        </row>
        <row r="454">
          <cell r="A454" t="str">
            <v>Unión de 355mm PVC</v>
          </cell>
          <cell r="B454">
            <v>272916</v>
          </cell>
          <cell r="C454" t="str">
            <v>UD</v>
          </cell>
          <cell r="D454">
            <v>263686</v>
          </cell>
          <cell r="E454" t="str">
            <v>UD</v>
          </cell>
          <cell r="F454">
            <v>253325</v>
          </cell>
          <cell r="G454" t="str">
            <v>UD</v>
          </cell>
        </row>
        <row r="455">
          <cell r="A455" t="str">
            <v>Unión PVC-P 1"</v>
          </cell>
          <cell r="B455">
            <v>939</v>
          </cell>
          <cell r="C455" t="str">
            <v>UD</v>
          </cell>
          <cell r="D455">
            <v>907</v>
          </cell>
          <cell r="E455" t="str">
            <v>UD</v>
          </cell>
          <cell r="F455">
            <v>871</v>
          </cell>
          <cell r="G455" t="str">
            <v>UD</v>
          </cell>
        </row>
        <row r="456">
          <cell r="A456" t="str">
            <v>Unión PVC-P 1 1/2"</v>
          </cell>
          <cell r="B456">
            <v>2348</v>
          </cell>
          <cell r="C456" t="str">
            <v>UD</v>
          </cell>
          <cell r="D456">
            <v>2268</v>
          </cell>
          <cell r="E456" t="str">
            <v>UD</v>
          </cell>
          <cell r="F456">
            <v>2178</v>
          </cell>
          <cell r="G456" t="str">
            <v>UD</v>
          </cell>
        </row>
        <row r="457">
          <cell r="A457" t="str">
            <v>Unión PVC-P 1/2"</v>
          </cell>
          <cell r="B457">
            <v>366</v>
          </cell>
          <cell r="C457" t="str">
            <v>UD</v>
          </cell>
          <cell r="D457">
            <v>353</v>
          </cell>
          <cell r="E457" t="str">
            <v>UD</v>
          </cell>
          <cell r="F457">
            <v>339</v>
          </cell>
          <cell r="G457" t="str">
            <v>UD</v>
          </cell>
        </row>
        <row r="458">
          <cell r="A458" t="str">
            <v>Valla movil tipo 1</v>
          </cell>
          <cell r="B458">
            <v>136539</v>
          </cell>
          <cell r="C458" t="str">
            <v>UD</v>
          </cell>
          <cell r="D458">
            <v>131921</v>
          </cell>
          <cell r="E458" t="str">
            <v>UD</v>
          </cell>
          <cell r="F458">
            <v>126737</v>
          </cell>
          <cell r="G458" t="str">
            <v>UD</v>
          </cell>
        </row>
        <row r="459">
          <cell r="A459" t="str">
            <v>Valla movil tipo 2</v>
          </cell>
          <cell r="B459">
            <v>259308</v>
          </cell>
          <cell r="C459" t="str">
            <v>UD</v>
          </cell>
          <cell r="D459">
            <v>250539</v>
          </cell>
          <cell r="E459" t="str">
            <v>UD</v>
          </cell>
          <cell r="F459">
            <v>240694</v>
          </cell>
          <cell r="G459" t="str">
            <v>UD</v>
          </cell>
        </row>
        <row r="460">
          <cell r="A460" t="str">
            <v>Valla movil tipo 3</v>
          </cell>
          <cell r="B460">
            <v>273174</v>
          </cell>
          <cell r="C460" t="str">
            <v>UD</v>
          </cell>
          <cell r="D460">
            <v>263936</v>
          </cell>
          <cell r="E460" t="str">
            <v>UD</v>
          </cell>
          <cell r="F460">
            <v>253565</v>
          </cell>
          <cell r="G460" t="str">
            <v>UD</v>
          </cell>
        </row>
        <row r="461">
          <cell r="A461" t="str">
            <v>Valla movil tipo 4</v>
          </cell>
          <cell r="B461">
            <v>136583</v>
          </cell>
          <cell r="C461" t="str">
            <v>UD</v>
          </cell>
          <cell r="D461">
            <v>131964</v>
          </cell>
          <cell r="E461" t="str">
            <v>UD</v>
          </cell>
          <cell r="F461">
            <v>126778</v>
          </cell>
          <cell r="G461" t="str">
            <v>UD</v>
          </cell>
        </row>
        <row r="462">
          <cell r="A462" t="str">
            <v>Valla movil tipo 5</v>
          </cell>
          <cell r="B462">
            <v>538990</v>
          </cell>
          <cell r="C462" t="str">
            <v>UD</v>
          </cell>
          <cell r="D462">
            <v>520763</v>
          </cell>
          <cell r="E462" t="str">
            <v>UD</v>
          </cell>
          <cell r="F462">
            <v>500300</v>
          </cell>
          <cell r="G462" t="str">
            <v>UD</v>
          </cell>
        </row>
        <row r="463">
          <cell r="A463" t="str">
            <v>Valla movil tipo 6</v>
          </cell>
          <cell r="B463">
            <v>267989</v>
          </cell>
          <cell r="C463" t="str">
            <v>UD</v>
          </cell>
          <cell r="D463">
            <v>258926</v>
          </cell>
          <cell r="E463" t="str">
            <v>UD</v>
          </cell>
          <cell r="F463">
            <v>248752</v>
          </cell>
          <cell r="G463" t="str">
            <v>UD</v>
          </cell>
        </row>
        <row r="464">
          <cell r="A464" t="str">
            <v>Var Corr 1/2" 60000psi fig</v>
          </cell>
          <cell r="B464">
            <v>3405</v>
          </cell>
          <cell r="C464" t="str">
            <v>KG</v>
          </cell>
          <cell r="D464">
            <v>3289</v>
          </cell>
          <cell r="E464" t="str">
            <v>KG</v>
          </cell>
          <cell r="F464">
            <v>3159</v>
          </cell>
          <cell r="G464" t="str">
            <v>KG</v>
          </cell>
        </row>
        <row r="465">
          <cell r="A465" t="str">
            <v>Var Corr 3/4" 60000psi fig</v>
          </cell>
          <cell r="B465">
            <v>3405</v>
          </cell>
          <cell r="C465" t="str">
            <v>KG</v>
          </cell>
          <cell r="D465">
            <v>3289</v>
          </cell>
          <cell r="E465" t="str">
            <v>KG</v>
          </cell>
          <cell r="F465">
            <v>3159</v>
          </cell>
          <cell r="G465" t="str">
            <v>KG</v>
          </cell>
        </row>
        <row r="466">
          <cell r="A466" t="str">
            <v>Varilla corrugada No 2 1/4" (40000 psi)</v>
          </cell>
          <cell r="B466">
            <v>3405</v>
          </cell>
          <cell r="C466" t="str">
            <v>kg</v>
          </cell>
          <cell r="D466">
            <v>3289</v>
          </cell>
          <cell r="E466" t="str">
            <v>kg</v>
          </cell>
          <cell r="F466">
            <v>3159</v>
          </cell>
          <cell r="G466" t="str">
            <v>kg</v>
          </cell>
        </row>
        <row r="467">
          <cell r="A467" t="str">
            <v>Varilla corrugada No 3 3/8" (40000 psi)</v>
          </cell>
          <cell r="B467">
            <v>3405</v>
          </cell>
          <cell r="C467" t="str">
            <v>kg</v>
          </cell>
          <cell r="D467">
            <v>3289</v>
          </cell>
          <cell r="E467" t="str">
            <v>kg</v>
          </cell>
          <cell r="F467">
            <v>3159</v>
          </cell>
          <cell r="G467" t="str">
            <v>kg</v>
          </cell>
        </row>
        <row r="468">
          <cell r="A468" t="str">
            <v>Varilla corrugada No 4 1/2" (60000 psi)</v>
          </cell>
          <cell r="B468">
            <v>3405</v>
          </cell>
          <cell r="C468" t="str">
            <v>kg</v>
          </cell>
          <cell r="D468">
            <v>3289</v>
          </cell>
          <cell r="E468" t="str">
            <v>kg</v>
          </cell>
          <cell r="F468">
            <v>3159</v>
          </cell>
          <cell r="G468" t="str">
            <v>kg</v>
          </cell>
        </row>
        <row r="469">
          <cell r="A469" t="str">
            <v>Varilla corrugada No 6 3/4" (60000 psi)</v>
          </cell>
          <cell r="B469">
            <v>3405</v>
          </cell>
          <cell r="C469" t="str">
            <v>kg</v>
          </cell>
          <cell r="D469">
            <v>3289</v>
          </cell>
          <cell r="E469" t="str">
            <v>kg</v>
          </cell>
          <cell r="F469">
            <v>3159</v>
          </cell>
          <cell r="G469" t="str">
            <v>kg</v>
          </cell>
        </row>
        <row r="470">
          <cell r="A470" t="str">
            <v xml:space="preserve">Varilla lisa 1 1/2" </v>
          </cell>
          <cell r="B470">
            <v>3405</v>
          </cell>
          <cell r="C470" t="str">
            <v>kg</v>
          </cell>
          <cell r="D470">
            <v>3289</v>
          </cell>
          <cell r="E470" t="str">
            <v>kg</v>
          </cell>
          <cell r="F470">
            <v>3159</v>
          </cell>
          <cell r="G470" t="str">
            <v>kg</v>
          </cell>
        </row>
        <row r="471">
          <cell r="A471" t="str">
            <v xml:space="preserve">Varilla lisa 1 1/4" </v>
          </cell>
          <cell r="B471">
            <v>3405</v>
          </cell>
          <cell r="C471" t="str">
            <v>kg</v>
          </cell>
          <cell r="D471">
            <v>3289</v>
          </cell>
          <cell r="E471" t="str">
            <v>kg</v>
          </cell>
          <cell r="F471">
            <v>3159</v>
          </cell>
          <cell r="G471" t="str">
            <v>kg</v>
          </cell>
        </row>
        <row r="472">
          <cell r="A472" t="str">
            <v xml:space="preserve">Varilla lisa 1" </v>
          </cell>
          <cell r="B472">
            <v>3405</v>
          </cell>
          <cell r="C472" t="str">
            <v>kg</v>
          </cell>
          <cell r="D472">
            <v>3289</v>
          </cell>
          <cell r="E472" t="str">
            <v>kg</v>
          </cell>
          <cell r="F472">
            <v>3159</v>
          </cell>
          <cell r="G472" t="str">
            <v>kg</v>
          </cell>
        </row>
        <row r="473">
          <cell r="A473" t="str">
            <v xml:space="preserve">Varilla lisa 1/2" </v>
          </cell>
          <cell r="B473">
            <v>3405</v>
          </cell>
          <cell r="C473" t="str">
            <v>kg</v>
          </cell>
          <cell r="D473">
            <v>3289</v>
          </cell>
          <cell r="E473" t="str">
            <v>kg</v>
          </cell>
          <cell r="F473">
            <v>3159</v>
          </cell>
          <cell r="G473" t="str">
            <v>kg</v>
          </cell>
        </row>
        <row r="474">
          <cell r="A474" t="str">
            <v xml:space="preserve">Varilla lisa 3/4" </v>
          </cell>
          <cell r="B474">
            <v>3405</v>
          </cell>
          <cell r="C474" t="str">
            <v>kg</v>
          </cell>
          <cell r="D474">
            <v>3289</v>
          </cell>
          <cell r="E474" t="str">
            <v>kg</v>
          </cell>
          <cell r="F474">
            <v>3159</v>
          </cell>
          <cell r="G474" t="str">
            <v>kg</v>
          </cell>
        </row>
        <row r="475">
          <cell r="A475" t="str">
            <v xml:space="preserve">Varilla lisa 3/8" </v>
          </cell>
          <cell r="B475">
            <v>3405</v>
          </cell>
          <cell r="C475" t="str">
            <v>kg</v>
          </cell>
          <cell r="D475">
            <v>3289</v>
          </cell>
          <cell r="E475" t="str">
            <v>kg</v>
          </cell>
          <cell r="F475">
            <v>3159</v>
          </cell>
          <cell r="G475" t="str">
            <v>kg</v>
          </cell>
        </row>
        <row r="476">
          <cell r="A476" t="str">
            <v xml:space="preserve">Varilla lisa 7/8" </v>
          </cell>
          <cell r="B476">
            <v>3405</v>
          </cell>
          <cell r="C476" t="str">
            <v>kg</v>
          </cell>
          <cell r="D476">
            <v>3289</v>
          </cell>
          <cell r="E476" t="str">
            <v>kg</v>
          </cell>
          <cell r="F476">
            <v>3159</v>
          </cell>
          <cell r="G476" t="str">
            <v>kg</v>
          </cell>
        </row>
        <row r="477">
          <cell r="A477" t="str">
            <v>Varillas 1/2"</v>
          </cell>
          <cell r="B477">
            <v>3405</v>
          </cell>
          <cell r="C477" t="str">
            <v>KG</v>
          </cell>
          <cell r="D477">
            <v>3289</v>
          </cell>
          <cell r="E477" t="str">
            <v>KG</v>
          </cell>
          <cell r="F477">
            <v>3159</v>
          </cell>
          <cell r="G477" t="str">
            <v>KG</v>
          </cell>
        </row>
        <row r="478">
          <cell r="A478" t="str">
            <v>Vehiculo</v>
          </cell>
          <cell r="B478">
            <v>1141</v>
          </cell>
          <cell r="C478" t="str">
            <v>gral</v>
          </cell>
          <cell r="D478">
            <v>1102</v>
          </cell>
          <cell r="E478" t="str">
            <v>gral</v>
          </cell>
          <cell r="F478">
            <v>1058</v>
          </cell>
          <cell r="G478" t="str">
            <v>gral</v>
          </cell>
        </row>
        <row r="479">
          <cell r="A479" t="str">
            <v>Vehículo</v>
          </cell>
          <cell r="B479">
            <v>186775</v>
          </cell>
          <cell r="C479">
            <v>0</v>
          </cell>
          <cell r="D479">
            <v>180458</v>
          </cell>
          <cell r="E479">
            <v>0</v>
          </cell>
          <cell r="F479">
            <v>173367</v>
          </cell>
          <cell r="G479">
            <v>0</v>
          </cell>
        </row>
        <row r="480">
          <cell r="A480" t="str">
            <v>Ventana en aluminio de 1,50 x 1, m</v>
          </cell>
          <cell r="B480">
            <v>157556</v>
          </cell>
          <cell r="C480" t="str">
            <v>UND</v>
          </cell>
          <cell r="D480">
            <v>152228</v>
          </cell>
          <cell r="E480" t="str">
            <v>UND</v>
          </cell>
          <cell r="F480">
            <v>146246</v>
          </cell>
          <cell r="G480" t="str">
            <v>UND</v>
          </cell>
        </row>
        <row r="481">
          <cell r="A481" t="str">
            <v>Viaticos operadores de equipos especiales</v>
          </cell>
          <cell r="B481">
            <v>136194</v>
          </cell>
          <cell r="C481" t="str">
            <v>d</v>
          </cell>
          <cell r="D481">
            <v>131588</v>
          </cell>
          <cell r="E481" t="str">
            <v>d</v>
          </cell>
          <cell r="F481">
            <v>126417</v>
          </cell>
          <cell r="G481" t="str">
            <v>d</v>
          </cell>
        </row>
        <row r="482">
          <cell r="A482" t="str">
            <v>Vibrador para concreto</v>
          </cell>
          <cell r="B482">
            <v>79620</v>
          </cell>
          <cell r="C482" t="str">
            <v>d</v>
          </cell>
          <cell r="D482">
            <v>76927</v>
          </cell>
          <cell r="E482" t="str">
            <v>d</v>
          </cell>
          <cell r="F482">
            <v>73904</v>
          </cell>
          <cell r="G482" t="str">
            <v>d</v>
          </cell>
        </row>
        <row r="483">
          <cell r="A483" t="str">
            <v>Vibrocompactador de 12 Tn</v>
          </cell>
          <cell r="B483">
            <v>183965</v>
          </cell>
          <cell r="C483" t="str">
            <v>H</v>
          </cell>
          <cell r="D483">
            <v>177743</v>
          </cell>
          <cell r="E483" t="str">
            <v>H</v>
          </cell>
          <cell r="F483">
            <v>170758</v>
          </cell>
          <cell r="G483" t="str">
            <v>H</v>
          </cell>
        </row>
        <row r="484">
          <cell r="A484" t="str">
            <v>Vibrocompactador de 3 Tn</v>
          </cell>
          <cell r="B484">
            <v>838099</v>
          </cell>
          <cell r="C484" t="str">
            <v>d</v>
          </cell>
          <cell r="D484">
            <v>809757</v>
          </cell>
          <cell r="E484" t="str">
            <v>d</v>
          </cell>
          <cell r="F484">
            <v>777939</v>
          </cell>
          <cell r="G484" t="str">
            <v>d</v>
          </cell>
        </row>
        <row r="485">
          <cell r="A485" t="str">
            <v>Vibrocompactador de 8 Tn</v>
          </cell>
          <cell r="B485">
            <v>171247</v>
          </cell>
          <cell r="C485" t="str">
            <v>H</v>
          </cell>
          <cell r="D485">
            <v>165456</v>
          </cell>
          <cell r="E485" t="str">
            <v>H</v>
          </cell>
          <cell r="F485">
            <v>158954</v>
          </cell>
          <cell r="G485" t="str">
            <v>H</v>
          </cell>
        </row>
        <row r="486">
          <cell r="A486" t="str">
            <v>Vibrocompactador de Llantas</v>
          </cell>
          <cell r="B486">
            <v>131996</v>
          </cell>
          <cell r="C486" t="str">
            <v>H</v>
          </cell>
          <cell r="D486">
            <v>127532</v>
          </cell>
          <cell r="E486" t="str">
            <v>H</v>
          </cell>
          <cell r="F486">
            <v>122520</v>
          </cell>
          <cell r="G486" t="str">
            <v>H</v>
          </cell>
        </row>
        <row r="487">
          <cell r="A487" t="str">
            <v>Vibrocompactador Micky</v>
          </cell>
          <cell r="B487">
            <v>576353</v>
          </cell>
          <cell r="C487" t="str">
            <v>d</v>
          </cell>
          <cell r="D487">
            <v>556862</v>
          </cell>
          <cell r="E487" t="str">
            <v>d</v>
          </cell>
          <cell r="F487">
            <v>534981</v>
          </cell>
          <cell r="G487" t="str">
            <v>d</v>
          </cell>
        </row>
        <row r="488">
          <cell r="A488" t="str">
            <v xml:space="preserve">Vibrocompactador tipo Rana </v>
          </cell>
          <cell r="B488">
            <v>80115</v>
          </cell>
          <cell r="C488" t="str">
            <v>d</v>
          </cell>
          <cell r="D488">
            <v>77405</v>
          </cell>
          <cell r="E488" t="str">
            <v>d</v>
          </cell>
          <cell r="F488">
            <v>74363</v>
          </cell>
          <cell r="G488" t="str">
            <v>d</v>
          </cell>
        </row>
        <row r="489">
          <cell r="A489" t="str">
            <v>Viga metálica de celosía</v>
          </cell>
          <cell r="B489">
            <v>253</v>
          </cell>
          <cell r="C489" t="str">
            <v>DIA</v>
          </cell>
          <cell r="D489">
            <v>244</v>
          </cell>
          <cell r="E489" t="str">
            <v>DIA</v>
          </cell>
          <cell r="F489">
            <v>234</v>
          </cell>
          <cell r="G489" t="str">
            <v>DIA</v>
          </cell>
        </row>
        <row r="490">
          <cell r="A490" t="str">
            <v>Volqueta 6 m3</v>
          </cell>
          <cell r="B490">
            <v>58367</v>
          </cell>
          <cell r="C490" t="str">
            <v>H</v>
          </cell>
          <cell r="D490">
            <v>56393</v>
          </cell>
          <cell r="E490" t="str">
            <v>H</v>
          </cell>
          <cell r="F490">
            <v>54177</v>
          </cell>
          <cell r="G490" t="str">
            <v>H</v>
          </cell>
        </row>
        <row r="491">
          <cell r="A491" t="str">
            <v>Yee de 160 x 160 mm PVC</v>
          </cell>
          <cell r="B491">
            <v>69417</v>
          </cell>
          <cell r="C491" t="str">
            <v>UD</v>
          </cell>
          <cell r="D491">
            <v>67069</v>
          </cell>
          <cell r="E491" t="str">
            <v>UD</v>
          </cell>
          <cell r="F491">
            <v>64433</v>
          </cell>
          <cell r="G491" t="str">
            <v>UD</v>
          </cell>
        </row>
        <row r="492">
          <cell r="A492" t="str">
            <v>Yee de 200 x 160 mm PVC</v>
          </cell>
          <cell r="B492">
            <v>132803</v>
          </cell>
          <cell r="C492" t="str">
            <v>UD</v>
          </cell>
          <cell r="D492">
            <v>128312</v>
          </cell>
          <cell r="E492" t="str">
            <v>UD</v>
          </cell>
          <cell r="F492">
            <v>123270</v>
          </cell>
          <cell r="G492" t="str">
            <v>UD</v>
          </cell>
        </row>
        <row r="493">
          <cell r="A493" t="str">
            <v>Yee de 250 x 160 mm PVC</v>
          </cell>
          <cell r="B493">
            <v>251946</v>
          </cell>
          <cell r="C493" t="str">
            <v>UD</v>
          </cell>
          <cell r="D493">
            <v>243426</v>
          </cell>
          <cell r="E493" t="str">
            <v>UD</v>
          </cell>
          <cell r="F493">
            <v>233861</v>
          </cell>
          <cell r="G493" t="str">
            <v>UD</v>
          </cell>
        </row>
        <row r="494">
          <cell r="A494" t="str">
            <v>Yee de 315 x 160 mm PVC</v>
          </cell>
          <cell r="B494">
            <v>269424</v>
          </cell>
          <cell r="C494" t="str">
            <v>UD</v>
          </cell>
          <cell r="D494">
            <v>260313</v>
          </cell>
          <cell r="E494" t="str">
            <v>UD</v>
          </cell>
          <cell r="F494">
            <v>250084</v>
          </cell>
          <cell r="G494" t="str">
            <v>UD</v>
          </cell>
        </row>
        <row r="495">
          <cell r="A495" t="str">
            <v>Yee de 350 x 160 mm PVC</v>
          </cell>
          <cell r="B495">
            <v>507034</v>
          </cell>
          <cell r="C495" t="str">
            <v>UD</v>
          </cell>
          <cell r="D495">
            <v>489887</v>
          </cell>
          <cell r="E495" t="str">
            <v>UD</v>
          </cell>
          <cell r="F495">
            <v>470637</v>
          </cell>
          <cell r="G495" t="str">
            <v>UD</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LOQUES"/>
      <sheetName val="DATOS DE PROYECTO"/>
      <sheetName val="CARGAS"/>
      <sheetName val="PARAMETROS ESPECTRO"/>
      <sheetName val="ESPECTRO RIGIDEZ"/>
      <sheetName val="ESPECTRO RESISTENCIA"/>
      <sheetName val="COMBINACIONES"/>
      <sheetName val="COMBINACIONES memorias"/>
      <sheetName val="CARGAS POLI"/>
      <sheetName val="CONFIG ESTRUC"/>
      <sheetName val="MATERIALES"/>
      <sheetName val="A.B.B2"/>
      <sheetName val="DYNAMICS B1"/>
      <sheetName val="DYNAMICS B2"/>
      <sheetName val="DYNAMICS RAMPA"/>
      <sheetName val="REACCIONES B1"/>
      <sheetName val="REACCIONES B2"/>
      <sheetName val="REACCIONES rampa"/>
      <sheetName val="REACCIONES rampa2.00"/>
      <sheetName val="VIGAS DE CIMENTACION"/>
      <sheetName val="CORREAS SOLDADURA"/>
      <sheetName val="ELEM NO ESTRU B1"/>
      <sheetName val="ELEM NO ESTRU"/>
      <sheetName val="deflexiones"/>
      <sheetName val="RESORTES PILOTES"/>
    </sheetNames>
    <sheetDataSet>
      <sheetData sheetId="0"/>
      <sheetData sheetId="1"/>
      <sheetData sheetId="2"/>
      <sheetData sheetId="3"/>
      <sheetData sheetId="4">
        <row r="6">
          <cell r="R6">
            <v>0</v>
          </cell>
        </row>
      </sheetData>
      <sheetData sheetId="5">
        <row r="72">
          <cell r="B72" t="str">
            <v>A</v>
          </cell>
        </row>
        <row r="85">
          <cell r="B85" t="str">
            <v>I</v>
          </cell>
        </row>
        <row r="86">
          <cell r="B86" t="str">
            <v>II</v>
          </cell>
        </row>
        <row r="87">
          <cell r="B87" t="str">
            <v>III</v>
          </cell>
        </row>
        <row r="88">
          <cell r="B88" t="str">
            <v>IV</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ESPECTRO RESIS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PRECIOS SUM"/>
      <sheetName val="PRECIOS OCIVIL"/>
      <sheetName val="3.20.1.1.3.7"/>
      <sheetName val="3.20.1.1.3.7.1"/>
      <sheetName val="3.20.1.1.3.8"/>
      <sheetName val="3.20.1.1.3.8.1"/>
      <sheetName val="3.20.1.1.3.9"/>
      <sheetName val="3.20.1.1.3.9.1"/>
      <sheetName val="3.20.1.1.3.10"/>
      <sheetName val="3.20.1.1.3.10.1"/>
      <sheetName val="3.20.1.1.3.11"/>
      <sheetName val="3.20.1.1.3.11.1"/>
      <sheetName val="3.20.1.1.3.12"/>
      <sheetName val="3.20.1.1.3.12.1"/>
      <sheetName val="3.20.1.1.4.7"/>
      <sheetName val="3.20.1.1.4.7.1"/>
      <sheetName val="3.20.1.1.4.12"/>
      <sheetName val="3.20.1.1.4.12.1"/>
      <sheetName val="3.20.1.2.85.1"/>
      <sheetName val="3.20.1.2.85.2"/>
      <sheetName val="3.20.1.2.85.3"/>
      <sheetName val="3.20.1.2.85.4"/>
      <sheetName val="3.20.1.2.85.5"/>
      <sheetName val="3.20.1.2.85.6"/>
      <sheetName val="3.20.1.2.85.7"/>
      <sheetName val="3.20.1.2.85.8"/>
      <sheetName val="3.20.1.2.85.9"/>
      <sheetName val="3.20.1.2.85.10"/>
      <sheetName val="3.20.1.2.85.11"/>
      <sheetName val="3.20.1.2.85.12"/>
      <sheetName val="3.20.1.2.85.13"/>
      <sheetName val="3.20.1.2.85.14"/>
      <sheetName val="3.20.1.2.85.15"/>
      <sheetName val="3.20.1.2.85.16"/>
      <sheetName val="3.20.1.2.85.17"/>
      <sheetName val="3.20.1.2.85.18"/>
      <sheetName val="3.20.1.2.85.19"/>
      <sheetName val="3.20.1.2.85.20"/>
      <sheetName val="3.20.1.2.85.21"/>
      <sheetName val="3.20.1.2.85.22"/>
      <sheetName val="3.20.1.2.85.23"/>
      <sheetName val="3.20.1.2.85.24"/>
      <sheetName val="3.20.1.2.85.25"/>
      <sheetName val="3.20.1.2.85.26"/>
      <sheetName val="3.20.1.2.85.27"/>
      <sheetName val="3.20.1.2.85.28"/>
      <sheetName val="3.20.1.2.85.29"/>
      <sheetName val="3.20.1.2.85.30"/>
      <sheetName val="3.20.1.2.85.31"/>
      <sheetName val="3,2,1,1,1"/>
      <sheetName val="3,2,1,1,2"/>
      <sheetName val="3,2,1,1,3"/>
      <sheetName val="3,2,1,2"/>
      <sheetName val="3,2,2,1"/>
      <sheetName val="3,2,2,2"/>
      <sheetName val="3,2,3,1"/>
      <sheetName val="3,2,3,2"/>
      <sheetName val="3,2,4,1"/>
      <sheetName val="3,2,4,2"/>
      <sheetName val="3,2,6"/>
      <sheetName val="3,3,1,3"/>
      <sheetName val="3,3,2,1"/>
      <sheetName val="3,3,2,2"/>
      <sheetName val="3,3,2,4"/>
      <sheetName val="3,3,7,3,3"/>
      <sheetName val="3,4,1,1,3"/>
      <sheetName val="3,4,1,1,5"/>
      <sheetName val="3,4,1,1,6"/>
      <sheetName val="3,4,2,1,1"/>
      <sheetName val="3,4,2,1,2"/>
      <sheetName val="3,4,2,1,3"/>
      <sheetName val="3.4.3.3"/>
      <sheetName val="3.4.3.9"/>
      <sheetName val="3.4.3.10"/>
      <sheetName val="3,4,4,1,3"/>
      <sheetName val="3,4,4,1,4"/>
      <sheetName val="3,4,4,1,6"/>
      <sheetName val="3,4,4,1,7"/>
      <sheetName val="3,4,4,1,10"/>
      <sheetName val="3.4.4.3.8"/>
      <sheetName val="3.4.4.3.9"/>
      <sheetName val="3.4.4.3.10"/>
      <sheetName val="3.4.4.3.12"/>
      <sheetName val="3.4.4.3.13"/>
      <sheetName val="3.4.4.3.15"/>
      <sheetName val="3.4.4.3.16"/>
      <sheetName val="3.4.4.3.17"/>
      <sheetName val="3,4,5,12"/>
      <sheetName val="3,4,5,13"/>
      <sheetName val="3,4,5,17"/>
      <sheetName val="3,4,8,1"/>
      <sheetName val="3,4,8,2"/>
      <sheetName val="3,4,8,3"/>
      <sheetName val="3,5,1,1"/>
      <sheetName val="3,5,1,2"/>
      <sheetName val="3,5,1,4"/>
      <sheetName val="3,5,3,1"/>
      <sheetName val="3,5,4,1,1"/>
      <sheetName val="3,6,1,2,4"/>
      <sheetName val="3,6,3,1,2,7"/>
      <sheetName val="3,6,5,1,3"/>
      <sheetName val="3.6.5.2.2.1"/>
      <sheetName val="3,6,5,3,1"/>
      <sheetName val="3.7.3.1.1"/>
      <sheetName val="3.7.3.1.3"/>
      <sheetName val="3.7.3.1.9"/>
      <sheetName val="3.7.3.1.16"/>
      <sheetName val="3.7.3.3.1"/>
      <sheetName val="3,7,4,1,1,1"/>
      <sheetName val="3,7,4,1,1,2"/>
      <sheetName val="3,7,4,1,1,3"/>
      <sheetName val="3.7.7.1.1"/>
      <sheetName val="3.7.7.2.4"/>
      <sheetName val="3.7.8.2.1"/>
      <sheetName val="3.7.12.1"/>
      <sheetName val="3.8.1.1.3"/>
      <sheetName val="3.8.1.1.5"/>
      <sheetName val="3.8.1.1.6"/>
      <sheetName val="3.8.1.3.8"/>
      <sheetName val="3.8.1.3.14"/>
      <sheetName val="3.8.1.8.4"/>
      <sheetName val="3.8.1.19.2"/>
      <sheetName val="3.8.1.19.12"/>
      <sheetName val="3.8.1.21.4"/>
      <sheetName val="3.8.1.21.5"/>
      <sheetName val="3.8.1.21.12"/>
      <sheetName val="3.8.1.21.18"/>
      <sheetName val="3.8.1.24.2.1"/>
      <sheetName val="3.8.1.24.2.2"/>
      <sheetName val="3.8.1.24.2.3"/>
      <sheetName val="3.8.1.26.8"/>
      <sheetName val="3.8.1.26.14"/>
      <sheetName val="3.8.1.82.6"/>
      <sheetName val="3.8.1.82.7"/>
    </sheetNames>
    <sheetDataSet>
      <sheetData sheetId="0" refreshError="1"/>
      <sheetData sheetId="1" refreshError="1">
        <row r="3">
          <cell r="A3" t="str">
            <v>Acero de refuerzo de 40000 y 60000</v>
          </cell>
          <cell r="B3">
            <v>2854</v>
          </cell>
          <cell r="C3" t="str">
            <v>kg</v>
          </cell>
          <cell r="D3">
            <v>2757</v>
          </cell>
          <cell r="E3" t="str">
            <v>kg</v>
          </cell>
          <cell r="F3">
            <v>2648</v>
          </cell>
          <cell r="G3" t="str">
            <v>kg</v>
          </cell>
        </row>
        <row r="4">
          <cell r="A4" t="str">
            <v>Acero malla electrosoldada</v>
          </cell>
          <cell r="B4">
            <v>2843</v>
          </cell>
          <cell r="C4" t="str">
            <v>kg</v>
          </cell>
          <cell r="D4">
            <v>2746</v>
          </cell>
          <cell r="E4" t="str">
            <v>kg</v>
          </cell>
          <cell r="F4">
            <v>2638</v>
          </cell>
          <cell r="G4" t="str">
            <v>kg</v>
          </cell>
        </row>
        <row r="5">
          <cell r="A5" t="str">
            <v>Acondicionador de superficie x 310 ml</v>
          </cell>
          <cell r="B5">
            <v>107416</v>
          </cell>
          <cell r="C5" t="str">
            <v>Und</v>
          </cell>
          <cell r="D5">
            <v>103783</v>
          </cell>
          <cell r="E5" t="str">
            <v>Und</v>
          </cell>
          <cell r="F5">
            <v>99705</v>
          </cell>
          <cell r="G5" t="str">
            <v>Und</v>
          </cell>
        </row>
        <row r="6">
          <cell r="A6" t="str">
            <v>Adhesivo Novafort x 310ml</v>
          </cell>
          <cell r="B6">
            <v>53877</v>
          </cell>
          <cell r="C6" t="str">
            <v>Und</v>
          </cell>
          <cell r="D6">
            <v>52055</v>
          </cell>
          <cell r="E6" t="str">
            <v>Und</v>
          </cell>
          <cell r="F6">
            <v>50009</v>
          </cell>
          <cell r="G6" t="str">
            <v>Und</v>
          </cell>
        </row>
        <row r="7">
          <cell r="A7" t="str">
            <v>Adoquin  rectangular peatonal   6x10x20</v>
          </cell>
          <cell r="B7">
            <v>27978</v>
          </cell>
          <cell r="C7" t="str">
            <v>m2</v>
          </cell>
          <cell r="D7">
            <v>27031</v>
          </cell>
          <cell r="E7" t="str">
            <v>m2</v>
          </cell>
          <cell r="F7">
            <v>25968</v>
          </cell>
          <cell r="G7" t="str">
            <v>m2</v>
          </cell>
        </row>
        <row r="8">
          <cell r="A8" t="str">
            <v>Adoquin  rectangular vehicular  8x10x20</v>
          </cell>
          <cell r="B8">
            <v>30775</v>
          </cell>
          <cell r="C8" t="str">
            <v>m2</v>
          </cell>
          <cell r="D8">
            <v>29734</v>
          </cell>
          <cell r="E8" t="str">
            <v>m2</v>
          </cell>
          <cell r="F8">
            <v>28565</v>
          </cell>
          <cell r="G8" t="str">
            <v>m2</v>
          </cell>
        </row>
        <row r="9">
          <cell r="A9" t="str">
            <v>Agua</v>
          </cell>
          <cell r="B9">
            <v>7</v>
          </cell>
          <cell r="C9" t="str">
            <v>Lt</v>
          </cell>
          <cell r="D9">
            <v>6</v>
          </cell>
          <cell r="E9" t="str">
            <v>Lt</v>
          </cell>
          <cell r="F9">
            <v>5</v>
          </cell>
          <cell r="G9" t="str">
            <v>Lt</v>
          </cell>
        </row>
        <row r="10">
          <cell r="A10" t="str">
            <v>Agua Acueducto</v>
          </cell>
          <cell r="B10">
            <v>3851</v>
          </cell>
          <cell r="C10" t="str">
            <v>m3</v>
          </cell>
          <cell r="D10">
            <v>3720</v>
          </cell>
          <cell r="E10" t="str">
            <v>m3</v>
          </cell>
          <cell r="F10">
            <v>3573</v>
          </cell>
          <cell r="G10" t="str">
            <v>m3</v>
          </cell>
        </row>
        <row r="11">
          <cell r="A11" t="str">
            <v>Alambre recocido No 18</v>
          </cell>
          <cell r="B11">
            <v>4445</v>
          </cell>
          <cell r="C11" t="str">
            <v>kg</v>
          </cell>
          <cell r="D11">
            <v>4294</v>
          </cell>
          <cell r="E11" t="str">
            <v>kg</v>
          </cell>
          <cell r="F11">
            <v>4125</v>
          </cell>
          <cell r="G11" t="str">
            <v>kg</v>
          </cell>
        </row>
        <row r="12">
          <cell r="A12" t="str">
            <v>Alambre galvanizado calibre 18</v>
          </cell>
          <cell r="B12">
            <v>4445</v>
          </cell>
          <cell r="C12" t="str">
            <v>Kg</v>
          </cell>
          <cell r="D12">
            <v>4294</v>
          </cell>
          <cell r="E12" t="str">
            <v>Kg</v>
          </cell>
          <cell r="F12">
            <v>4125</v>
          </cell>
          <cell r="G12" t="str">
            <v>Kg</v>
          </cell>
        </row>
        <row r="13">
          <cell r="A13" t="str">
            <v>Allanadora de pavimento con operador y aspas</v>
          </cell>
          <cell r="B13">
            <v>6641</v>
          </cell>
          <cell r="C13" t="str">
            <v>m2</v>
          </cell>
          <cell r="D13">
            <v>6416</v>
          </cell>
          <cell r="E13" t="str">
            <v>m2</v>
          </cell>
          <cell r="F13">
            <v>6163</v>
          </cell>
          <cell r="G13" t="str">
            <v>m2</v>
          </cell>
        </row>
        <row r="14">
          <cell r="A14" t="str">
            <v>Anclaje epoxico para varilla de 1/2 (sin varilla)</v>
          </cell>
          <cell r="B14">
            <v>7638</v>
          </cell>
          <cell r="C14" t="str">
            <v>Und</v>
          </cell>
          <cell r="D14">
            <v>7638</v>
          </cell>
          <cell r="E14" t="str">
            <v>Und</v>
          </cell>
          <cell r="F14">
            <v>7638</v>
          </cell>
          <cell r="G14" t="str">
            <v>Und</v>
          </cell>
        </row>
        <row r="15">
          <cell r="A15" t="str">
            <v>Anclaje epoxico para varilla de 3/4 (sin varilla)</v>
          </cell>
          <cell r="B15">
            <v>14168</v>
          </cell>
          <cell r="C15" t="str">
            <v>Und</v>
          </cell>
          <cell r="D15">
            <v>14168</v>
          </cell>
          <cell r="E15" t="str">
            <v>Und</v>
          </cell>
          <cell r="F15">
            <v>14168</v>
          </cell>
          <cell r="G15" t="str">
            <v>Und</v>
          </cell>
        </row>
        <row r="16">
          <cell r="A16" t="str">
            <v>Anclaje epoxico para varilla de 3/8 (sin varilla)</v>
          </cell>
          <cell r="B16">
            <v>5903</v>
          </cell>
          <cell r="C16" t="str">
            <v>Und</v>
          </cell>
          <cell r="D16">
            <v>5903</v>
          </cell>
          <cell r="E16" t="str">
            <v>Und</v>
          </cell>
          <cell r="F16">
            <v>5903</v>
          </cell>
          <cell r="G16" t="str">
            <v>Und</v>
          </cell>
        </row>
        <row r="17">
          <cell r="A17" t="str">
            <v>Anclaje epoxico para varilla de 5/8 (sin varilla)</v>
          </cell>
          <cell r="B17">
            <v>10587</v>
          </cell>
          <cell r="C17" t="str">
            <v>Und</v>
          </cell>
          <cell r="D17">
            <v>10587</v>
          </cell>
          <cell r="E17" t="str">
            <v>Und</v>
          </cell>
          <cell r="F17">
            <v>10587</v>
          </cell>
          <cell r="G17" t="str">
            <v>Und</v>
          </cell>
        </row>
        <row r="18">
          <cell r="A18" t="str">
            <v>Andamio tubular</v>
          </cell>
          <cell r="B18">
            <v>1625</v>
          </cell>
          <cell r="C18" t="str">
            <v>d</v>
          </cell>
          <cell r="D18">
            <v>1570</v>
          </cell>
          <cell r="E18" t="str">
            <v>d</v>
          </cell>
          <cell r="F18">
            <v>1508</v>
          </cell>
          <cell r="G18" t="str">
            <v>d</v>
          </cell>
        </row>
        <row r="19">
          <cell r="A19" t="str">
            <v>Angulo de aluminio 6m</v>
          </cell>
          <cell r="B19">
            <v>1558</v>
          </cell>
          <cell r="C19" t="str">
            <v>UND</v>
          </cell>
          <cell r="D19">
            <v>1505</v>
          </cell>
          <cell r="E19" t="str">
            <v>UND</v>
          </cell>
          <cell r="F19">
            <v>1445</v>
          </cell>
          <cell r="G19" t="str">
            <v>UND</v>
          </cell>
        </row>
        <row r="20">
          <cell r="A20" t="str">
            <v>Angulo en acero de 2" x 2" x 3/16"</v>
          </cell>
          <cell r="B20">
            <v>11917</v>
          </cell>
          <cell r="C20" t="str">
            <v>m</v>
          </cell>
          <cell r="D20">
            <v>11514</v>
          </cell>
          <cell r="E20" t="str">
            <v>m</v>
          </cell>
          <cell r="F20">
            <v>11061</v>
          </cell>
          <cell r="G20" t="str">
            <v>m</v>
          </cell>
        </row>
        <row r="21">
          <cell r="A21" t="str">
            <v>Anillo caucho tub. Conc 12"</v>
          </cell>
          <cell r="B21">
            <v>5604</v>
          </cell>
          <cell r="C21" t="str">
            <v>Und</v>
          </cell>
          <cell r="D21">
            <v>5414</v>
          </cell>
          <cell r="E21" t="str">
            <v>Und</v>
          </cell>
          <cell r="F21">
            <v>5201</v>
          </cell>
          <cell r="G21" t="str">
            <v>Und</v>
          </cell>
        </row>
        <row r="22">
          <cell r="A22" t="str">
            <v>Antisol rojo x 16 kg</v>
          </cell>
          <cell r="B22">
            <v>14059</v>
          </cell>
          <cell r="C22" t="str">
            <v>kg</v>
          </cell>
          <cell r="D22">
            <v>13583</v>
          </cell>
          <cell r="E22" t="str">
            <v>kg</v>
          </cell>
          <cell r="F22">
            <v>13049</v>
          </cell>
          <cell r="G22" t="str">
            <v>kg</v>
          </cell>
        </row>
        <row r="23">
          <cell r="A23" t="str">
            <v>Antisol rojo x 170 kg</v>
          </cell>
          <cell r="B23">
            <v>10210</v>
          </cell>
          <cell r="C23" t="str">
            <v>kg</v>
          </cell>
          <cell r="D23">
            <v>9864</v>
          </cell>
          <cell r="E23" t="str">
            <v>kg</v>
          </cell>
          <cell r="F23">
            <v>9476</v>
          </cell>
          <cell r="G23" t="str">
            <v>kg</v>
          </cell>
        </row>
        <row r="24">
          <cell r="A24" t="str">
            <v>Arena amarilla</v>
          </cell>
          <cell r="B24">
            <v>34179</v>
          </cell>
          <cell r="C24" t="str">
            <v>m3</v>
          </cell>
          <cell r="D24">
            <v>33023</v>
          </cell>
          <cell r="E24" t="str">
            <v>m3</v>
          </cell>
          <cell r="F24">
            <v>31725</v>
          </cell>
          <cell r="G24" t="str">
            <v>m3</v>
          </cell>
        </row>
        <row r="25">
          <cell r="A25" t="str">
            <v>Arena blanca</v>
          </cell>
          <cell r="B25">
            <v>34179</v>
          </cell>
          <cell r="C25" t="str">
            <v>m3</v>
          </cell>
          <cell r="D25">
            <v>33023</v>
          </cell>
          <cell r="E25" t="str">
            <v>m3</v>
          </cell>
          <cell r="F25">
            <v>31725</v>
          </cell>
          <cell r="G25" t="str">
            <v>m3</v>
          </cell>
        </row>
        <row r="26">
          <cell r="A26" t="str">
            <v>Arena juan de acosta</v>
          </cell>
          <cell r="B26">
            <v>34179</v>
          </cell>
          <cell r="C26" t="str">
            <v>m3</v>
          </cell>
          <cell r="D26">
            <v>33023</v>
          </cell>
          <cell r="E26" t="str">
            <v>m3</v>
          </cell>
          <cell r="F26">
            <v>31725</v>
          </cell>
          <cell r="G26" t="str">
            <v>m3</v>
          </cell>
        </row>
        <row r="27">
          <cell r="A27" t="str">
            <v>Arena mambo</v>
          </cell>
          <cell r="B27">
            <v>34179</v>
          </cell>
          <cell r="C27" t="str">
            <v>m3</v>
          </cell>
          <cell r="D27">
            <v>33023</v>
          </cell>
          <cell r="E27" t="str">
            <v>m3</v>
          </cell>
          <cell r="F27">
            <v>31725</v>
          </cell>
          <cell r="G27" t="str">
            <v>m3</v>
          </cell>
        </row>
        <row r="28">
          <cell r="A28" t="str">
            <v>Arena negra</v>
          </cell>
          <cell r="B28">
            <v>34179</v>
          </cell>
          <cell r="C28" t="str">
            <v>m3</v>
          </cell>
          <cell r="D28">
            <v>33023</v>
          </cell>
          <cell r="E28" t="str">
            <v>m3</v>
          </cell>
          <cell r="F28">
            <v>31725</v>
          </cell>
          <cell r="G28" t="str">
            <v>m3</v>
          </cell>
        </row>
        <row r="29">
          <cell r="A29" t="str">
            <v>Arena santo tomas</v>
          </cell>
          <cell r="B29">
            <v>34179</v>
          </cell>
          <cell r="C29" t="str">
            <v>m3</v>
          </cell>
          <cell r="D29">
            <v>33023</v>
          </cell>
          <cell r="E29" t="str">
            <v>m3</v>
          </cell>
          <cell r="F29">
            <v>31725</v>
          </cell>
          <cell r="G29" t="str">
            <v>m3</v>
          </cell>
        </row>
        <row r="30">
          <cell r="A30" t="str">
            <v>Arena sierra vieja</v>
          </cell>
          <cell r="B30">
            <v>34179</v>
          </cell>
          <cell r="C30" t="str">
            <v>m3</v>
          </cell>
          <cell r="D30">
            <v>33023</v>
          </cell>
          <cell r="E30" t="str">
            <v>m3</v>
          </cell>
          <cell r="F30">
            <v>31725</v>
          </cell>
          <cell r="G30" t="str">
            <v>m3</v>
          </cell>
        </row>
        <row r="31">
          <cell r="A31" t="str">
            <v>Asfalto de liga</v>
          </cell>
          <cell r="B31">
            <v>1835</v>
          </cell>
          <cell r="C31" t="str">
            <v>kg</v>
          </cell>
          <cell r="D31">
            <v>1772</v>
          </cell>
          <cell r="E31" t="str">
            <v>kg</v>
          </cell>
          <cell r="F31">
            <v>1702</v>
          </cell>
          <cell r="G31" t="str">
            <v>kg</v>
          </cell>
        </row>
        <row r="32">
          <cell r="A32" t="str">
            <v>Asfalto Oxidado (brea).</v>
          </cell>
          <cell r="B32">
            <v>773</v>
          </cell>
          <cell r="C32" t="str">
            <v>kg</v>
          </cell>
          <cell r="D32">
            <v>746</v>
          </cell>
          <cell r="E32" t="str">
            <v>kg</v>
          </cell>
          <cell r="F32">
            <v>716</v>
          </cell>
          <cell r="G32" t="str">
            <v>kg</v>
          </cell>
        </row>
        <row r="33">
          <cell r="A33" t="str">
            <v>Atraque de tuberias en concreto de 2500 psi</v>
          </cell>
          <cell r="B33">
            <v>433041</v>
          </cell>
          <cell r="C33" t="str">
            <v>m3</v>
          </cell>
          <cell r="D33">
            <v>433041</v>
          </cell>
          <cell r="E33" t="str">
            <v>m3</v>
          </cell>
          <cell r="F33">
            <v>433041</v>
          </cell>
          <cell r="G33" t="str">
            <v>m3</v>
          </cell>
        </row>
        <row r="34">
          <cell r="A34" t="str">
            <v>Aviso reglamentario fijo</v>
          </cell>
          <cell r="B34">
            <v>312938</v>
          </cell>
          <cell r="C34" t="str">
            <v>Und</v>
          </cell>
          <cell r="D34">
            <v>302355</v>
          </cell>
          <cell r="E34" t="str">
            <v>Und</v>
          </cell>
          <cell r="F34">
            <v>290474</v>
          </cell>
          <cell r="G34" t="str">
            <v>Und</v>
          </cell>
        </row>
        <row r="35">
          <cell r="A35" t="str">
            <v>Ayudante Acabados</v>
          </cell>
          <cell r="B35">
            <v>9290.2398464166654</v>
          </cell>
          <cell r="C35" t="str">
            <v>HH</v>
          </cell>
          <cell r="D35">
            <v>9290.2398464166654</v>
          </cell>
          <cell r="E35" t="str">
            <v>HH</v>
          </cell>
          <cell r="F35">
            <v>9290.2398464166654</v>
          </cell>
          <cell r="G35" t="str">
            <v>HH</v>
          </cell>
        </row>
        <row r="36">
          <cell r="A36" t="str">
            <v>Ayudante Albañileria</v>
          </cell>
          <cell r="B36">
            <v>8078.5</v>
          </cell>
          <cell r="C36" t="str">
            <v>HH</v>
          </cell>
          <cell r="D36">
            <v>8078.5</v>
          </cell>
          <cell r="E36" t="str">
            <v>HH</v>
          </cell>
          <cell r="F36">
            <v>8078.5</v>
          </cell>
          <cell r="G36" t="str">
            <v>HH</v>
          </cell>
        </row>
        <row r="37">
          <cell r="A37" t="str">
            <v xml:space="preserve">Ayudante elect, sanit, carpint </v>
          </cell>
          <cell r="B37">
            <v>8886.3163748333336</v>
          </cell>
          <cell r="C37" t="str">
            <v>HH</v>
          </cell>
          <cell r="D37">
            <v>8886.3163748333336</v>
          </cell>
          <cell r="E37" t="str">
            <v>HH</v>
          </cell>
          <cell r="F37">
            <v>8886.3163748333336</v>
          </cell>
          <cell r="G37" t="str">
            <v>HH</v>
          </cell>
        </row>
        <row r="38">
          <cell r="A38" t="str">
            <v>Bajante canal amazonas</v>
          </cell>
          <cell r="B38">
            <v>28511</v>
          </cell>
          <cell r="C38" t="str">
            <v>m</v>
          </cell>
          <cell r="D38">
            <v>27546</v>
          </cell>
          <cell r="E38" t="str">
            <v>m</v>
          </cell>
          <cell r="F38">
            <v>26463</v>
          </cell>
          <cell r="G38" t="str">
            <v>m</v>
          </cell>
        </row>
        <row r="39">
          <cell r="A39" t="str">
            <v>Baldosa ceramica nacional 30x30</v>
          </cell>
          <cell r="B39">
            <v>48632</v>
          </cell>
          <cell r="C39" t="str">
            <v>m2</v>
          </cell>
          <cell r="D39">
            <v>46987</v>
          </cell>
          <cell r="E39" t="str">
            <v>m2</v>
          </cell>
          <cell r="F39">
            <v>45140</v>
          </cell>
          <cell r="G39" t="str">
            <v>m2</v>
          </cell>
        </row>
        <row r="40">
          <cell r="A40" t="str">
            <v>Barra</v>
          </cell>
          <cell r="B40">
            <v>166999</v>
          </cell>
          <cell r="C40" t="str">
            <v>Und</v>
          </cell>
          <cell r="D40">
            <v>161351</v>
          </cell>
          <cell r="E40" t="str">
            <v>Und</v>
          </cell>
          <cell r="F40">
            <v>155011</v>
          </cell>
          <cell r="G40" t="str">
            <v>Und</v>
          </cell>
        </row>
        <row r="41">
          <cell r="A41" t="str">
            <v>Barrera epoxica gris</v>
          </cell>
          <cell r="B41">
            <v>153114</v>
          </cell>
          <cell r="C41" t="str">
            <v>gl</v>
          </cell>
          <cell r="D41">
            <v>147936</v>
          </cell>
          <cell r="E41" t="str">
            <v>gl</v>
          </cell>
          <cell r="F41">
            <v>142123</v>
          </cell>
          <cell r="G41" t="str">
            <v>gl</v>
          </cell>
        </row>
        <row r="42">
          <cell r="A42" t="str">
            <v>Base granular</v>
          </cell>
          <cell r="B42">
            <v>52599</v>
          </cell>
          <cell r="C42" t="str">
            <v>m3</v>
          </cell>
          <cell r="D42">
            <v>50820</v>
          </cell>
          <cell r="E42" t="str">
            <v>m3</v>
          </cell>
          <cell r="F42">
            <v>48823</v>
          </cell>
          <cell r="G42" t="str">
            <v>m3</v>
          </cell>
        </row>
        <row r="43">
          <cell r="A43" t="str">
            <v>Binda Boquilla color x 10 kg</v>
          </cell>
          <cell r="B43">
            <v>3837</v>
          </cell>
          <cell r="C43" t="str">
            <v>kg</v>
          </cell>
          <cell r="D43">
            <v>3707</v>
          </cell>
          <cell r="E43" t="str">
            <v>kg</v>
          </cell>
          <cell r="F43">
            <v>3561</v>
          </cell>
          <cell r="G43" t="str">
            <v>kg</v>
          </cell>
        </row>
        <row r="44">
          <cell r="A44" t="str">
            <v>Bloque  estructural vibrado de 10 9x19x39</v>
          </cell>
          <cell r="B44">
            <v>1530</v>
          </cell>
          <cell r="C44" t="str">
            <v>Und</v>
          </cell>
          <cell r="D44">
            <v>1478</v>
          </cell>
          <cell r="E44" t="str">
            <v>Und</v>
          </cell>
          <cell r="F44">
            <v>1419</v>
          </cell>
          <cell r="G44" t="str">
            <v>Und</v>
          </cell>
        </row>
        <row r="45">
          <cell r="A45" t="str">
            <v>Bloque  estructural vibrado de 12 11x19x39</v>
          </cell>
          <cell r="B45">
            <v>1947</v>
          </cell>
          <cell r="C45" t="str">
            <v>Und</v>
          </cell>
          <cell r="D45">
            <v>1881</v>
          </cell>
          <cell r="E45" t="str">
            <v>Und</v>
          </cell>
          <cell r="F45">
            <v>1807</v>
          </cell>
          <cell r="G45" t="str">
            <v>Und</v>
          </cell>
        </row>
        <row r="46">
          <cell r="A46" t="str">
            <v>Bloque  estructural vibrado de 15 14x19x39</v>
          </cell>
          <cell r="B46">
            <v>2087</v>
          </cell>
          <cell r="C46" t="str">
            <v>Und</v>
          </cell>
          <cell r="D46">
            <v>2016</v>
          </cell>
          <cell r="E46" t="str">
            <v>Und</v>
          </cell>
          <cell r="F46">
            <v>1936</v>
          </cell>
          <cell r="G46" t="str">
            <v>Und</v>
          </cell>
        </row>
        <row r="47">
          <cell r="A47" t="str">
            <v>Bloque  estructural vibrado de 20 19x19x39</v>
          </cell>
          <cell r="B47">
            <v>2504</v>
          </cell>
          <cell r="C47" t="str">
            <v>Und</v>
          </cell>
          <cell r="D47">
            <v>2419</v>
          </cell>
          <cell r="E47" t="str">
            <v>Und</v>
          </cell>
          <cell r="F47">
            <v>2323</v>
          </cell>
          <cell r="G47" t="str">
            <v>Und</v>
          </cell>
        </row>
        <row r="48">
          <cell r="A48" t="str">
            <v>Bloque abuzardado  vibrado de 10 9x19x39</v>
          </cell>
          <cell r="B48">
            <v>2016</v>
          </cell>
          <cell r="C48" t="str">
            <v>Und</v>
          </cell>
          <cell r="D48">
            <v>1947</v>
          </cell>
          <cell r="E48" t="str">
            <v>Und</v>
          </cell>
          <cell r="F48">
            <v>1870</v>
          </cell>
          <cell r="G48" t="str">
            <v>Und</v>
          </cell>
        </row>
        <row r="49">
          <cell r="A49" t="str">
            <v>Bloque abuzardado  vibrado de 15 14x19x39</v>
          </cell>
          <cell r="B49">
            <v>2572</v>
          </cell>
          <cell r="C49" t="str">
            <v>Und</v>
          </cell>
          <cell r="D49">
            <v>2485</v>
          </cell>
          <cell r="E49" t="str">
            <v>Und</v>
          </cell>
          <cell r="F49">
            <v>2387</v>
          </cell>
          <cell r="G49" t="str">
            <v>Und</v>
          </cell>
        </row>
        <row r="50">
          <cell r="A50" t="str">
            <v>Bloque abuzardado vibrado de 20 19x19x39</v>
          </cell>
          <cell r="B50">
            <v>3059</v>
          </cell>
          <cell r="C50" t="str">
            <v>Und</v>
          </cell>
          <cell r="D50">
            <v>2955</v>
          </cell>
          <cell r="E50" t="str">
            <v>Und</v>
          </cell>
          <cell r="F50">
            <v>2838</v>
          </cell>
          <cell r="G50" t="str">
            <v>Und</v>
          </cell>
        </row>
        <row r="51">
          <cell r="A51" t="str">
            <v>Bloque no estructural vibrado de 10 9x19x39</v>
          </cell>
          <cell r="B51">
            <v>1169</v>
          </cell>
          <cell r="C51" t="str">
            <v>Und</v>
          </cell>
          <cell r="D51">
            <v>1129</v>
          </cell>
          <cell r="E51" t="str">
            <v>Und</v>
          </cell>
          <cell r="F51">
            <v>1084</v>
          </cell>
          <cell r="G51" t="str">
            <v>Und</v>
          </cell>
        </row>
        <row r="52">
          <cell r="A52" t="str">
            <v>Bloque no estructural vibrado de 12 11x19x39</v>
          </cell>
          <cell r="B52">
            <v>1601</v>
          </cell>
          <cell r="C52" t="str">
            <v>Und</v>
          </cell>
          <cell r="D52">
            <v>1546</v>
          </cell>
          <cell r="E52" t="str">
            <v>Und</v>
          </cell>
          <cell r="F52">
            <v>1485</v>
          </cell>
          <cell r="G52" t="str">
            <v>Und</v>
          </cell>
        </row>
        <row r="53">
          <cell r="A53" t="str">
            <v>Bloque no estructural vibrado de 15 14x19x39</v>
          </cell>
          <cell r="B53">
            <v>1670</v>
          </cell>
          <cell r="C53" t="str">
            <v>Und</v>
          </cell>
          <cell r="D53">
            <v>1613</v>
          </cell>
          <cell r="E53" t="str">
            <v>Und</v>
          </cell>
          <cell r="F53">
            <v>1549</v>
          </cell>
          <cell r="G53" t="str">
            <v>Und</v>
          </cell>
        </row>
        <row r="54">
          <cell r="A54" t="str">
            <v>Bloque no estructural vibrado de 20 19x19x39</v>
          </cell>
          <cell r="B54">
            <v>2363</v>
          </cell>
          <cell r="C54" t="str">
            <v>Und</v>
          </cell>
          <cell r="D54">
            <v>2283</v>
          </cell>
          <cell r="E54" t="str">
            <v>Und</v>
          </cell>
          <cell r="F54">
            <v>2193</v>
          </cell>
          <cell r="G54" t="str">
            <v>Und</v>
          </cell>
        </row>
        <row r="55">
          <cell r="A55" t="str">
            <v>Bloque samo #3 7x20x40</v>
          </cell>
          <cell r="B55">
            <v>1073</v>
          </cell>
          <cell r="C55" t="str">
            <v>Und</v>
          </cell>
          <cell r="D55">
            <v>1036</v>
          </cell>
          <cell r="E55" t="str">
            <v>Und</v>
          </cell>
          <cell r="F55">
            <v>995</v>
          </cell>
          <cell r="G55" t="str">
            <v>Und</v>
          </cell>
        </row>
        <row r="56">
          <cell r="A56" t="str">
            <v>Bloque samo #3 especial 7x20x33</v>
          </cell>
          <cell r="B56">
            <v>1030</v>
          </cell>
          <cell r="C56" t="str">
            <v>Und</v>
          </cell>
          <cell r="D56">
            <v>995</v>
          </cell>
          <cell r="E56" t="str">
            <v>Und</v>
          </cell>
          <cell r="F56">
            <v>955</v>
          </cell>
          <cell r="G56" t="str">
            <v>Und</v>
          </cell>
        </row>
        <row r="57">
          <cell r="A57" t="str">
            <v>Bloque samo #4 10x20x40</v>
          </cell>
          <cell r="B57">
            <v>1196</v>
          </cell>
          <cell r="C57" t="str">
            <v>Und</v>
          </cell>
          <cell r="D57">
            <v>1155</v>
          </cell>
          <cell r="E57" t="str">
            <v>Und</v>
          </cell>
          <cell r="F57">
            <v>1109</v>
          </cell>
          <cell r="G57" t="str">
            <v>Und</v>
          </cell>
        </row>
        <row r="58">
          <cell r="A58" t="str">
            <v>Bloque samo #4 especial 10x20x33</v>
          </cell>
          <cell r="B58">
            <v>1127</v>
          </cell>
          <cell r="C58" t="str">
            <v>Und</v>
          </cell>
          <cell r="D58">
            <v>1088</v>
          </cell>
          <cell r="E58" t="str">
            <v>Und</v>
          </cell>
          <cell r="F58">
            <v>1045</v>
          </cell>
          <cell r="G58" t="str">
            <v>Und</v>
          </cell>
        </row>
        <row r="59">
          <cell r="A59" t="str">
            <v>Bloque samo #5 12,5x20x40</v>
          </cell>
          <cell r="B59">
            <v>1558</v>
          </cell>
          <cell r="C59" t="str">
            <v>Und</v>
          </cell>
          <cell r="D59">
            <v>1505</v>
          </cell>
          <cell r="E59" t="str">
            <v>Und</v>
          </cell>
          <cell r="F59">
            <v>1445</v>
          </cell>
          <cell r="G59" t="str">
            <v>Und</v>
          </cell>
        </row>
        <row r="60">
          <cell r="A60" t="str">
            <v>Bloque samo #6 15x20x40</v>
          </cell>
          <cell r="B60">
            <v>1918</v>
          </cell>
          <cell r="C60" t="str">
            <v>Und</v>
          </cell>
          <cell r="D60">
            <v>1853</v>
          </cell>
          <cell r="E60" t="str">
            <v>Und</v>
          </cell>
          <cell r="F60">
            <v>1780</v>
          </cell>
          <cell r="G60" t="str">
            <v>Und</v>
          </cell>
        </row>
        <row r="61">
          <cell r="A61" t="str">
            <v>Brilladora electrica</v>
          </cell>
          <cell r="B61">
            <v>35849</v>
          </cell>
          <cell r="C61" t="str">
            <v>d</v>
          </cell>
          <cell r="D61">
            <v>34636</v>
          </cell>
          <cell r="E61" t="str">
            <v>d</v>
          </cell>
          <cell r="F61">
            <v>33275</v>
          </cell>
          <cell r="G61" t="str">
            <v>d</v>
          </cell>
        </row>
        <row r="62">
          <cell r="A62" t="str">
            <v>Brocha de 3"</v>
          </cell>
          <cell r="B62">
            <v>12369</v>
          </cell>
          <cell r="C62" t="str">
            <v>un</v>
          </cell>
          <cell r="D62">
            <v>11950</v>
          </cell>
          <cell r="E62" t="str">
            <v>un</v>
          </cell>
          <cell r="F62">
            <v>11480</v>
          </cell>
          <cell r="G62" t="str">
            <v>un</v>
          </cell>
        </row>
        <row r="63">
          <cell r="A63" t="str">
            <v>Buje PVC-P 1 1/2" x 1/2·</v>
          </cell>
          <cell r="B63">
            <v>4470</v>
          </cell>
          <cell r="C63" t="str">
            <v>UD</v>
          </cell>
          <cell r="D63">
            <v>4318</v>
          </cell>
          <cell r="E63" t="str">
            <v>UD</v>
          </cell>
          <cell r="F63">
            <v>4148</v>
          </cell>
          <cell r="G63" t="str">
            <v>UD</v>
          </cell>
        </row>
        <row r="64">
          <cell r="A64" t="str">
            <v>Calado cuadrado de 15x20x20</v>
          </cell>
          <cell r="B64">
            <v>1034</v>
          </cell>
          <cell r="C64" t="str">
            <v>un</v>
          </cell>
          <cell r="D64">
            <v>999</v>
          </cell>
          <cell r="E64" t="str">
            <v>un</v>
          </cell>
          <cell r="F64">
            <v>959</v>
          </cell>
          <cell r="G64" t="str">
            <v>un</v>
          </cell>
        </row>
        <row r="65">
          <cell r="A65" t="str">
            <v>Caliche</v>
          </cell>
          <cell r="B65">
            <v>36126</v>
          </cell>
          <cell r="C65" t="str">
            <v>m3</v>
          </cell>
          <cell r="D65">
            <v>34904</v>
          </cell>
          <cell r="E65" t="str">
            <v>m3</v>
          </cell>
          <cell r="F65">
            <v>33532</v>
          </cell>
          <cell r="G65" t="str">
            <v>m3</v>
          </cell>
        </row>
        <row r="66">
          <cell r="A66" t="str">
            <v>Camión Dodge - 300</v>
          </cell>
          <cell r="B66">
            <v>280165</v>
          </cell>
          <cell r="C66" t="str">
            <v>DIA</v>
          </cell>
          <cell r="D66">
            <v>270690</v>
          </cell>
          <cell r="E66" t="str">
            <v>DIA</v>
          </cell>
          <cell r="F66">
            <v>260053</v>
          </cell>
          <cell r="G66" t="str">
            <v>DIA</v>
          </cell>
        </row>
        <row r="67">
          <cell r="A67" t="str">
            <v>Canal Amazonas</v>
          </cell>
          <cell r="B67">
            <v>29814</v>
          </cell>
          <cell r="C67" t="str">
            <v>m</v>
          </cell>
          <cell r="D67">
            <v>28805</v>
          </cell>
          <cell r="E67" t="str">
            <v>m</v>
          </cell>
          <cell r="F67">
            <v>27673</v>
          </cell>
          <cell r="G67" t="str">
            <v>m</v>
          </cell>
        </row>
        <row r="68">
          <cell r="A68" t="str">
            <v>Canaleta 90 Eternit de 0,90 x 6,0 m</v>
          </cell>
          <cell r="B68">
            <v>51079</v>
          </cell>
          <cell r="C68" t="str">
            <v>m2</v>
          </cell>
          <cell r="D68">
            <v>49351</v>
          </cell>
          <cell r="E68" t="str">
            <v>m2</v>
          </cell>
          <cell r="F68">
            <v>47411</v>
          </cell>
          <cell r="G68" t="str">
            <v>m2</v>
          </cell>
        </row>
        <row r="69">
          <cell r="A69" t="str">
            <v>Caneca reflectiva pequeña</v>
          </cell>
          <cell r="B69">
            <v>83972</v>
          </cell>
          <cell r="C69" t="str">
            <v>UD</v>
          </cell>
          <cell r="D69">
            <v>81132</v>
          </cell>
          <cell r="E69" t="str">
            <v>UD</v>
          </cell>
          <cell r="F69">
            <v>77944</v>
          </cell>
          <cell r="G69" t="str">
            <v>UD</v>
          </cell>
        </row>
        <row r="70">
          <cell r="A70" t="str">
            <v xml:space="preserve">Canto rodado </v>
          </cell>
          <cell r="B70">
            <v>118101</v>
          </cell>
          <cell r="C70" t="str">
            <v>m3</v>
          </cell>
          <cell r="D70">
            <v>114107</v>
          </cell>
          <cell r="E70" t="str">
            <v>m3</v>
          </cell>
          <cell r="F70">
            <v>109623</v>
          </cell>
          <cell r="G70" t="str">
            <v>m3</v>
          </cell>
        </row>
        <row r="71">
          <cell r="A71" t="str">
            <v>Cargador CAT 910 80U(PS), 1 m3</v>
          </cell>
          <cell r="B71">
            <v>35024</v>
          </cell>
          <cell r="C71" t="str">
            <v>H</v>
          </cell>
          <cell r="D71">
            <v>33839</v>
          </cell>
          <cell r="E71" t="str">
            <v>H</v>
          </cell>
          <cell r="F71">
            <v>32509</v>
          </cell>
          <cell r="G71" t="str">
            <v>H</v>
          </cell>
        </row>
        <row r="72">
          <cell r="A72" t="str">
            <v>Carretilla tipo bugui</v>
          </cell>
          <cell r="B72">
            <v>3753</v>
          </cell>
          <cell r="C72" t="str">
            <v>d</v>
          </cell>
          <cell r="D72">
            <v>3626</v>
          </cell>
          <cell r="E72" t="str">
            <v>d</v>
          </cell>
          <cell r="F72">
            <v>3483</v>
          </cell>
          <cell r="G72" t="str">
            <v>d</v>
          </cell>
        </row>
        <row r="73">
          <cell r="A73" t="str">
            <v>Catalizador de 137057 (A:B=1:1)</v>
          </cell>
          <cell r="B73">
            <v>103153</v>
          </cell>
          <cell r="C73" t="str">
            <v>gl</v>
          </cell>
          <cell r="D73">
            <v>99664</v>
          </cell>
          <cell r="E73" t="str">
            <v>gl</v>
          </cell>
          <cell r="F73">
            <v>95747</v>
          </cell>
          <cell r="G73" t="str">
            <v>gl</v>
          </cell>
        </row>
        <row r="74">
          <cell r="A74" t="str">
            <v>Catalizador de Serie 23 (A:B=1:1)</v>
          </cell>
          <cell r="B74">
            <v>98317</v>
          </cell>
          <cell r="C74" t="str">
            <v>gl</v>
          </cell>
          <cell r="D74">
            <v>94992</v>
          </cell>
          <cell r="E74" t="str">
            <v>gl</v>
          </cell>
          <cell r="F74">
            <v>91259</v>
          </cell>
          <cell r="G74" t="str">
            <v>gl</v>
          </cell>
        </row>
        <row r="75">
          <cell r="A75" t="str">
            <v>Catalizador Grupo 2 Sika</v>
          </cell>
          <cell r="B75">
            <v>132164</v>
          </cell>
          <cell r="C75" t="str">
            <v>gl</v>
          </cell>
          <cell r="D75">
            <v>127694</v>
          </cell>
          <cell r="E75" t="str">
            <v>gl</v>
          </cell>
          <cell r="F75">
            <v>122676</v>
          </cell>
          <cell r="G75" t="str">
            <v>gl</v>
          </cell>
        </row>
        <row r="76">
          <cell r="A76" t="str">
            <v>Catalizador para pintura epoxica</v>
          </cell>
          <cell r="B76">
            <v>49881</v>
          </cell>
          <cell r="C76" t="str">
            <v>gl</v>
          </cell>
          <cell r="D76">
            <v>48194</v>
          </cell>
          <cell r="E76" t="str">
            <v>gl</v>
          </cell>
          <cell r="F76">
            <v>46300</v>
          </cell>
          <cell r="G76" t="str">
            <v>gl</v>
          </cell>
        </row>
        <row r="77">
          <cell r="A77" t="str">
            <v>Catalizador serie 36</v>
          </cell>
          <cell r="B77">
            <v>277885</v>
          </cell>
          <cell r="C77" t="str">
            <v>gl</v>
          </cell>
          <cell r="D77">
            <v>268487</v>
          </cell>
          <cell r="E77" t="str">
            <v>gl</v>
          </cell>
          <cell r="F77">
            <v>257937</v>
          </cell>
          <cell r="G77" t="str">
            <v>gl</v>
          </cell>
        </row>
        <row r="78">
          <cell r="A78" t="str">
            <v>Cemento blanco</v>
          </cell>
          <cell r="B78">
            <v>1260</v>
          </cell>
          <cell r="C78" t="str">
            <v>kg</v>
          </cell>
          <cell r="D78">
            <v>1217</v>
          </cell>
          <cell r="E78" t="str">
            <v>kg</v>
          </cell>
          <cell r="F78">
            <v>1169</v>
          </cell>
          <cell r="G78" t="str">
            <v>kg</v>
          </cell>
        </row>
        <row r="79">
          <cell r="A79" t="str">
            <v>Cemento gris</v>
          </cell>
          <cell r="B79">
            <v>630</v>
          </cell>
          <cell r="C79" t="str">
            <v>kg</v>
          </cell>
          <cell r="D79">
            <v>608</v>
          </cell>
          <cell r="E79" t="str">
            <v>kg</v>
          </cell>
          <cell r="F79">
            <v>584</v>
          </cell>
          <cell r="G79" t="str">
            <v>kg</v>
          </cell>
        </row>
        <row r="80">
          <cell r="A80" t="str">
            <v>Cercha</v>
          </cell>
          <cell r="B80">
            <v>351</v>
          </cell>
          <cell r="C80" t="str">
            <v>DIA</v>
          </cell>
          <cell r="D80">
            <v>339</v>
          </cell>
          <cell r="E80" t="str">
            <v>DIA</v>
          </cell>
          <cell r="F80">
            <v>325</v>
          </cell>
          <cell r="G80" t="str">
            <v>DIA</v>
          </cell>
        </row>
        <row r="81">
          <cell r="A81" t="str">
            <v>Chazos de madera</v>
          </cell>
          <cell r="B81">
            <v>820</v>
          </cell>
          <cell r="C81" t="str">
            <v>DIA</v>
          </cell>
          <cell r="D81">
            <v>792</v>
          </cell>
          <cell r="E81" t="str">
            <v>DIA</v>
          </cell>
          <cell r="F81">
            <v>760</v>
          </cell>
          <cell r="G81" t="str">
            <v>DIA</v>
          </cell>
        </row>
        <row r="82">
          <cell r="A82" t="str">
            <v>Cimentación de tubería con arena compactada</v>
          </cell>
          <cell r="B82">
            <v>68904</v>
          </cell>
          <cell r="C82" t="str">
            <v>m3</v>
          </cell>
          <cell r="D82">
            <v>68904</v>
          </cell>
          <cell r="E82" t="str">
            <v>m3</v>
          </cell>
          <cell r="F82">
            <v>68904</v>
          </cell>
          <cell r="G82" t="str">
            <v>m3</v>
          </cell>
        </row>
        <row r="83">
          <cell r="A83" t="str">
            <v>Cinta de señalización plastica</v>
          </cell>
          <cell r="B83">
            <v>278</v>
          </cell>
          <cell r="C83" t="str">
            <v>m</v>
          </cell>
          <cell r="D83">
            <v>268</v>
          </cell>
          <cell r="E83" t="str">
            <v>m</v>
          </cell>
          <cell r="F83">
            <v>257</v>
          </cell>
          <cell r="G83" t="str">
            <v>m</v>
          </cell>
        </row>
        <row r="84">
          <cell r="A84" t="str">
            <v>Cinta reflectiva de 0.075 m</v>
          </cell>
          <cell r="B84">
            <v>6681</v>
          </cell>
          <cell r="C84" t="str">
            <v>m</v>
          </cell>
          <cell r="D84">
            <v>6455</v>
          </cell>
          <cell r="E84" t="str">
            <v>m</v>
          </cell>
          <cell r="F84">
            <v>6201</v>
          </cell>
          <cell r="G84" t="str">
            <v>m</v>
          </cell>
        </row>
        <row r="85">
          <cell r="A85" t="str">
            <v>Codo 90 PEAD 63 mm</v>
          </cell>
          <cell r="B85">
            <v>59974</v>
          </cell>
          <cell r="C85" t="str">
            <v>Un</v>
          </cell>
          <cell r="D85">
            <v>57945</v>
          </cell>
          <cell r="E85" t="str">
            <v>Un</v>
          </cell>
          <cell r="F85">
            <v>55668</v>
          </cell>
          <cell r="G85" t="str">
            <v>Un</v>
          </cell>
        </row>
        <row r="86">
          <cell r="A86" t="str">
            <v>Codo 90º PVC-P 1/2"</v>
          </cell>
          <cell r="B86">
            <v>569</v>
          </cell>
          <cell r="C86" t="str">
            <v>UD</v>
          </cell>
          <cell r="D86">
            <v>549</v>
          </cell>
          <cell r="E86" t="str">
            <v>UD</v>
          </cell>
          <cell r="F86">
            <v>527</v>
          </cell>
          <cell r="G86" t="str">
            <v>UD</v>
          </cell>
        </row>
        <row r="87">
          <cell r="A87" t="str">
            <v>Codo de 45° de 160mm PVC</v>
          </cell>
          <cell r="B87">
            <v>43733</v>
          </cell>
          <cell r="C87" t="str">
            <v>UD</v>
          </cell>
          <cell r="D87">
            <v>42254</v>
          </cell>
          <cell r="E87" t="str">
            <v>UD</v>
          </cell>
          <cell r="F87">
            <v>40593</v>
          </cell>
          <cell r="G87" t="str">
            <v>UD</v>
          </cell>
        </row>
        <row r="88">
          <cell r="A88" t="str">
            <v>Codo de 90° de 160mm PVC</v>
          </cell>
          <cell r="B88">
            <v>84774</v>
          </cell>
          <cell r="C88" t="str">
            <v>UD</v>
          </cell>
          <cell r="D88">
            <v>81907</v>
          </cell>
          <cell r="E88" t="str">
            <v>UD</v>
          </cell>
          <cell r="F88">
            <v>78688</v>
          </cell>
          <cell r="G88" t="str">
            <v>UD</v>
          </cell>
        </row>
        <row r="89">
          <cell r="A89" t="str">
            <v>Codo de 90° de 200mm PVC</v>
          </cell>
          <cell r="B89">
            <v>127689</v>
          </cell>
          <cell r="C89" t="str">
            <v>UD</v>
          </cell>
          <cell r="D89">
            <v>123371</v>
          </cell>
          <cell r="E89" t="str">
            <v>UD</v>
          </cell>
          <cell r="F89">
            <v>118523</v>
          </cell>
          <cell r="G89" t="str">
            <v>UD</v>
          </cell>
        </row>
        <row r="90">
          <cell r="A90" t="str">
            <v>Codo de 90° de 250mm PVC</v>
          </cell>
          <cell r="B90">
            <v>244185</v>
          </cell>
          <cell r="C90" t="str">
            <v>UD</v>
          </cell>
          <cell r="D90">
            <v>235927</v>
          </cell>
          <cell r="E90" t="str">
            <v>UD</v>
          </cell>
          <cell r="F90">
            <v>226656</v>
          </cell>
          <cell r="G90" t="str">
            <v>UD</v>
          </cell>
        </row>
        <row r="91">
          <cell r="A91" t="str">
            <v>Codo de 90° de 315mm PVC</v>
          </cell>
          <cell r="B91">
            <v>374010</v>
          </cell>
          <cell r="C91" t="str">
            <v>UD</v>
          </cell>
          <cell r="D91">
            <v>361362</v>
          </cell>
          <cell r="E91" t="str">
            <v>UD</v>
          </cell>
          <cell r="F91">
            <v>347163</v>
          </cell>
          <cell r="G91" t="str">
            <v>UD</v>
          </cell>
        </row>
        <row r="92">
          <cell r="A92" t="str">
            <v>Codo de 90° de 355mm PVC</v>
          </cell>
          <cell r="B92">
            <v>915481</v>
          </cell>
          <cell r="C92" t="str">
            <v>UD</v>
          </cell>
          <cell r="D92">
            <v>884522</v>
          </cell>
          <cell r="E92" t="str">
            <v>UD</v>
          </cell>
          <cell r="F92">
            <v>849766</v>
          </cell>
          <cell r="G92" t="str">
            <v>UD</v>
          </cell>
        </row>
        <row r="93">
          <cell r="A93" t="str">
            <v>Codo de bajante</v>
          </cell>
          <cell r="B93">
            <v>7438</v>
          </cell>
          <cell r="C93" t="str">
            <v>un</v>
          </cell>
          <cell r="D93">
            <v>7186</v>
          </cell>
          <cell r="E93" t="str">
            <v>un</v>
          </cell>
          <cell r="F93">
            <v>6903</v>
          </cell>
          <cell r="G93" t="str">
            <v>un</v>
          </cell>
        </row>
        <row r="94">
          <cell r="A94" t="str">
            <v>Comisión de topografia</v>
          </cell>
          <cell r="B94">
            <v>86774</v>
          </cell>
          <cell r="C94" t="str">
            <v>HC</v>
          </cell>
          <cell r="D94">
            <v>86774</v>
          </cell>
          <cell r="E94" t="str">
            <v>HC</v>
          </cell>
          <cell r="F94">
            <v>86774</v>
          </cell>
          <cell r="G94" t="str">
            <v>HC</v>
          </cell>
        </row>
        <row r="95">
          <cell r="A95" t="str">
            <v>Compresor con 2 pistolas sin operador</v>
          </cell>
          <cell r="B95">
            <v>97931</v>
          </cell>
          <cell r="C95" t="str">
            <v>H</v>
          </cell>
          <cell r="D95">
            <v>94619</v>
          </cell>
          <cell r="E95" t="str">
            <v>H</v>
          </cell>
          <cell r="F95">
            <v>90901</v>
          </cell>
          <cell r="G95" t="str">
            <v>H</v>
          </cell>
        </row>
        <row r="96">
          <cell r="A96" t="str">
            <v>Compresor de aire de 2HP</v>
          </cell>
          <cell r="B96">
            <v>41684</v>
          </cell>
          <cell r="C96" t="str">
            <v>d</v>
          </cell>
          <cell r="D96">
            <v>40274</v>
          </cell>
          <cell r="E96" t="str">
            <v>d</v>
          </cell>
          <cell r="F96">
            <v>38691</v>
          </cell>
          <cell r="G96" t="str">
            <v>d</v>
          </cell>
        </row>
        <row r="97">
          <cell r="A97" t="str">
            <v xml:space="preserve">Concreto asfaltico </v>
          </cell>
          <cell r="B97">
            <v>715552</v>
          </cell>
          <cell r="C97" t="str">
            <v>M3</v>
          </cell>
          <cell r="D97">
            <v>691354</v>
          </cell>
          <cell r="E97" t="str">
            <v>M3</v>
          </cell>
          <cell r="F97">
            <v>664188</v>
          </cell>
          <cell r="G97" t="str">
            <v>M3</v>
          </cell>
        </row>
        <row r="98">
          <cell r="A98" t="str">
            <v>Concertina doble de 24"</v>
          </cell>
          <cell r="B98">
            <v>37986</v>
          </cell>
          <cell r="C98" t="str">
            <v>m</v>
          </cell>
          <cell r="D98">
            <v>36701</v>
          </cell>
          <cell r="E98" t="str">
            <v>m</v>
          </cell>
          <cell r="F98">
            <v>35258</v>
          </cell>
          <cell r="G98" t="str">
            <v>m</v>
          </cell>
        </row>
        <row r="99">
          <cell r="A99" t="str">
            <v>Concreto bombeable de 2500 psi</v>
          </cell>
          <cell r="B99">
            <v>452635</v>
          </cell>
          <cell r="C99" t="str">
            <v>M3</v>
          </cell>
          <cell r="D99">
            <v>437328</v>
          </cell>
          <cell r="E99" t="str">
            <v>M3</v>
          </cell>
          <cell r="F99">
            <v>420144</v>
          </cell>
          <cell r="G99" t="str">
            <v>M3</v>
          </cell>
        </row>
        <row r="100">
          <cell r="A100" t="str">
            <v>Concreto bombeable de 3000 psi</v>
          </cell>
          <cell r="B100">
            <v>459674</v>
          </cell>
          <cell r="C100" t="str">
            <v>M3</v>
          </cell>
          <cell r="D100">
            <v>444129</v>
          </cell>
          <cell r="E100" t="str">
            <v>M3</v>
          </cell>
          <cell r="F100">
            <v>426677</v>
          </cell>
          <cell r="G100" t="str">
            <v>M3</v>
          </cell>
        </row>
        <row r="101">
          <cell r="A101" t="str">
            <v>Concreto bombeable de 3000 psi TM 3/4"</v>
          </cell>
          <cell r="B101">
            <v>480587</v>
          </cell>
          <cell r="C101" t="str">
            <v>M3</v>
          </cell>
          <cell r="D101">
            <v>464335</v>
          </cell>
          <cell r="E101" t="str">
            <v>M3</v>
          </cell>
          <cell r="F101">
            <v>446089</v>
          </cell>
          <cell r="G101" t="str">
            <v>M3</v>
          </cell>
        </row>
        <row r="102">
          <cell r="A102" t="str">
            <v>Concreto bombeable de 3500 psi</v>
          </cell>
          <cell r="B102">
            <v>490175</v>
          </cell>
          <cell r="C102" t="str">
            <v>M3</v>
          </cell>
          <cell r="D102">
            <v>473599</v>
          </cell>
          <cell r="E102" t="str">
            <v>M3</v>
          </cell>
          <cell r="F102">
            <v>454989</v>
          </cell>
          <cell r="G102" t="str">
            <v>M3</v>
          </cell>
        </row>
        <row r="103">
          <cell r="A103" t="str">
            <v>Concreto bombeable de 4000 psi</v>
          </cell>
          <cell r="B103">
            <v>499616</v>
          </cell>
          <cell r="C103" t="str">
            <v>M3</v>
          </cell>
          <cell r="D103">
            <v>482720</v>
          </cell>
          <cell r="E103" t="str">
            <v>M3</v>
          </cell>
          <cell r="F103">
            <v>463752</v>
          </cell>
          <cell r="G103" t="str">
            <v>M3</v>
          </cell>
        </row>
        <row r="104">
          <cell r="A104" t="str">
            <v>Concreto corrinte grava común 1500 psi</v>
          </cell>
          <cell r="B104">
            <v>324432</v>
          </cell>
          <cell r="C104" t="str">
            <v>M3</v>
          </cell>
          <cell r="D104">
            <v>313460</v>
          </cell>
          <cell r="E104" t="str">
            <v>M3</v>
          </cell>
          <cell r="F104">
            <v>301143</v>
          </cell>
          <cell r="G104" t="str">
            <v>M3</v>
          </cell>
        </row>
        <row r="105">
          <cell r="A105" t="str">
            <v>Concreto corrinte grava común 2000 psi</v>
          </cell>
          <cell r="B105">
            <v>328794</v>
          </cell>
          <cell r="C105" t="str">
            <v>M3</v>
          </cell>
          <cell r="D105">
            <v>317675</v>
          </cell>
          <cell r="E105" t="str">
            <v>M3</v>
          </cell>
          <cell r="F105">
            <v>305192</v>
          </cell>
          <cell r="G105" t="str">
            <v>M3</v>
          </cell>
        </row>
        <row r="106">
          <cell r="A106" t="str">
            <v>Concreto corrinte grava común 2500 psi</v>
          </cell>
          <cell r="B106">
            <v>352162</v>
          </cell>
          <cell r="C106" t="str">
            <v>M3</v>
          </cell>
          <cell r="D106">
            <v>340253</v>
          </cell>
          <cell r="E106" t="str">
            <v>M3</v>
          </cell>
          <cell r="F106">
            <v>326883</v>
          </cell>
          <cell r="G106" t="str">
            <v>M3</v>
          </cell>
        </row>
        <row r="107">
          <cell r="A107" t="str">
            <v>Concreto corrinte grava común 3000 psi</v>
          </cell>
          <cell r="B107">
            <v>354303</v>
          </cell>
          <cell r="C107" t="str">
            <v>M3</v>
          </cell>
          <cell r="D107">
            <v>342321</v>
          </cell>
          <cell r="E107" t="str">
            <v>M3</v>
          </cell>
          <cell r="F107">
            <v>328870</v>
          </cell>
          <cell r="G107" t="str">
            <v>M3</v>
          </cell>
        </row>
        <row r="108">
          <cell r="A108" t="str">
            <v>Concreto corrinte grava común 3500 psi</v>
          </cell>
          <cell r="B108">
            <v>377921</v>
          </cell>
          <cell r="C108" t="str">
            <v>M3</v>
          </cell>
          <cell r="D108">
            <v>365141</v>
          </cell>
          <cell r="E108" t="str">
            <v>M3</v>
          </cell>
          <cell r="F108">
            <v>350793</v>
          </cell>
          <cell r="G108" t="str">
            <v>M3</v>
          </cell>
        </row>
        <row r="109">
          <cell r="A109" t="str">
            <v>Concreto corrinte grava común 4000 psi</v>
          </cell>
          <cell r="B109">
            <v>394595</v>
          </cell>
          <cell r="C109" t="str">
            <v>M3</v>
          </cell>
          <cell r="D109">
            <v>381251</v>
          </cell>
          <cell r="E109" t="str">
            <v>M3</v>
          </cell>
          <cell r="F109">
            <v>366270</v>
          </cell>
          <cell r="G109" t="str">
            <v>M3</v>
          </cell>
        </row>
        <row r="110">
          <cell r="A110" t="str">
            <v>Concreto f'c=17,5Mpa (2500 psi), F O</v>
          </cell>
          <cell r="B110">
            <v>333691</v>
          </cell>
          <cell r="C110" t="str">
            <v>m3</v>
          </cell>
          <cell r="D110">
            <v>333691</v>
          </cell>
          <cell r="E110" t="str">
            <v>m3</v>
          </cell>
          <cell r="F110">
            <v>333691</v>
          </cell>
          <cell r="G110" t="str">
            <v>m3</v>
          </cell>
        </row>
        <row r="111">
          <cell r="A111" t="str">
            <v>Concreto f'c=21Mpa (3000 psi) imp, F O</v>
          </cell>
          <cell r="B111">
            <v>406590</v>
          </cell>
          <cell r="C111" t="str">
            <v>m3</v>
          </cell>
          <cell r="D111">
            <v>406590</v>
          </cell>
          <cell r="E111" t="str">
            <v>m3</v>
          </cell>
          <cell r="F111">
            <v>406590</v>
          </cell>
          <cell r="G111" t="str">
            <v>m3</v>
          </cell>
        </row>
        <row r="112">
          <cell r="A112" t="str">
            <v>Concreto f'c=21Mpa (3000 psi), F O</v>
          </cell>
          <cell r="B112">
            <v>390243</v>
          </cell>
          <cell r="C112" t="str">
            <v>m3</v>
          </cell>
          <cell r="D112">
            <v>390243</v>
          </cell>
          <cell r="E112" t="str">
            <v>m3</v>
          </cell>
          <cell r="F112">
            <v>390243</v>
          </cell>
          <cell r="G112" t="str">
            <v>m3</v>
          </cell>
        </row>
        <row r="113">
          <cell r="A113" t="str">
            <v>Concreto normal de 3000 psi</v>
          </cell>
          <cell r="B113">
            <v>473213</v>
          </cell>
          <cell r="C113" t="str">
            <v>M3</v>
          </cell>
          <cell r="D113">
            <v>457210</v>
          </cell>
          <cell r="E113" t="str">
            <v>M3</v>
          </cell>
          <cell r="F113">
            <v>439244</v>
          </cell>
          <cell r="G113" t="str">
            <v>M3</v>
          </cell>
        </row>
        <row r="114">
          <cell r="A114" t="str">
            <v>Concreto normal de 3500 psi</v>
          </cell>
          <cell r="B114">
            <v>482652</v>
          </cell>
          <cell r="C114" t="str">
            <v>M3</v>
          </cell>
          <cell r="D114">
            <v>466330</v>
          </cell>
          <cell r="E114" t="str">
            <v>M3</v>
          </cell>
          <cell r="F114">
            <v>448006</v>
          </cell>
          <cell r="G114" t="str">
            <v>M3</v>
          </cell>
        </row>
        <row r="115">
          <cell r="A115" t="str">
            <v>Concreto normal de 4000 psi</v>
          </cell>
          <cell r="B115">
            <v>492240</v>
          </cell>
          <cell r="C115" t="str">
            <v>M3</v>
          </cell>
          <cell r="D115">
            <v>475594</v>
          </cell>
          <cell r="E115" t="str">
            <v>M3</v>
          </cell>
          <cell r="F115">
            <v>456906</v>
          </cell>
          <cell r="G115" t="str">
            <v>M3</v>
          </cell>
        </row>
        <row r="116">
          <cell r="A116" t="str">
            <v>Concreto pavimentos 35kg/cm2</v>
          </cell>
          <cell r="B116">
            <v>513187</v>
          </cell>
          <cell r="C116" t="str">
            <v>M3</v>
          </cell>
          <cell r="D116">
            <v>495832</v>
          </cell>
          <cell r="E116" t="str">
            <v>M3</v>
          </cell>
          <cell r="F116">
            <v>476349</v>
          </cell>
          <cell r="G116" t="str">
            <v>M3</v>
          </cell>
        </row>
        <row r="117">
          <cell r="A117" t="str">
            <v>Concreto pavimentos 39kg/cm2</v>
          </cell>
          <cell r="B117">
            <v>540623</v>
          </cell>
          <cell r="C117" t="str">
            <v>M3</v>
          </cell>
          <cell r="D117">
            <v>522341</v>
          </cell>
          <cell r="E117" t="str">
            <v>M3</v>
          </cell>
          <cell r="F117">
            <v>501816</v>
          </cell>
          <cell r="G117" t="str">
            <v>M3</v>
          </cell>
        </row>
        <row r="118">
          <cell r="A118" t="str">
            <v>Concreto pavimentos 42kg/cm2</v>
          </cell>
          <cell r="B118">
            <v>568060</v>
          </cell>
          <cell r="C118" t="str">
            <v>M3</v>
          </cell>
          <cell r="D118">
            <v>548850</v>
          </cell>
          <cell r="E118" t="str">
            <v>M3</v>
          </cell>
          <cell r="F118">
            <v>527284</v>
          </cell>
          <cell r="G118" t="str">
            <v>M3</v>
          </cell>
        </row>
        <row r="119">
          <cell r="A119" t="str">
            <v>Concreto pavimentos 45kg/cm2</v>
          </cell>
          <cell r="B119">
            <v>595498</v>
          </cell>
          <cell r="C119" t="str">
            <v>M3</v>
          </cell>
          <cell r="D119">
            <v>575360</v>
          </cell>
          <cell r="E119" t="str">
            <v>M3</v>
          </cell>
          <cell r="F119">
            <v>552752</v>
          </cell>
          <cell r="G119" t="str">
            <v>M3</v>
          </cell>
        </row>
        <row r="120">
          <cell r="A120" t="str">
            <v>Concreto pavimentos 50kg/cm2</v>
          </cell>
          <cell r="B120">
            <v>622934</v>
          </cell>
          <cell r="C120" t="str">
            <v>M3</v>
          </cell>
          <cell r="D120">
            <v>601868</v>
          </cell>
          <cell r="E120" t="str">
            <v>M3</v>
          </cell>
          <cell r="F120">
            <v>578218</v>
          </cell>
          <cell r="G120" t="str">
            <v>M3</v>
          </cell>
        </row>
        <row r="121">
          <cell r="A121" t="str">
            <v>Conjunto de puerta con bisagras y marco</v>
          </cell>
          <cell r="B121">
            <v>224827</v>
          </cell>
          <cell r="C121" t="str">
            <v>UND</v>
          </cell>
          <cell r="D121">
            <v>217224</v>
          </cell>
          <cell r="E121" t="str">
            <v>UND</v>
          </cell>
          <cell r="F121">
            <v>208688</v>
          </cell>
          <cell r="G121" t="str">
            <v>UND</v>
          </cell>
        </row>
        <row r="122">
          <cell r="A122" t="str">
            <v>Consumibles para encofrados</v>
          </cell>
          <cell r="B122">
            <v>1389</v>
          </cell>
          <cell r="C122" t="str">
            <v>m2</v>
          </cell>
          <cell r="D122">
            <v>1342</v>
          </cell>
          <cell r="E122" t="str">
            <v>m2</v>
          </cell>
          <cell r="F122">
            <v>1289</v>
          </cell>
          <cell r="G122" t="str">
            <v>m2</v>
          </cell>
        </row>
        <row r="123">
          <cell r="A123" t="str">
            <v>Cort. pav y disco 14"x3/16"x1</v>
          </cell>
          <cell r="B123">
            <v>40860</v>
          </cell>
          <cell r="C123" t="str">
            <v>H</v>
          </cell>
          <cell r="D123">
            <v>39478</v>
          </cell>
          <cell r="E123" t="str">
            <v>H</v>
          </cell>
          <cell r="F123">
            <v>37926</v>
          </cell>
          <cell r="G123" t="str">
            <v>H</v>
          </cell>
        </row>
        <row r="124">
          <cell r="A124" t="str">
            <v>Cortadora de ladrillo de 6,6HP</v>
          </cell>
          <cell r="B124">
            <v>29041</v>
          </cell>
          <cell r="C124" t="str">
            <v>d</v>
          </cell>
          <cell r="D124">
            <v>28058</v>
          </cell>
          <cell r="E124" t="str">
            <v>d</v>
          </cell>
          <cell r="F124">
            <v>26955</v>
          </cell>
          <cell r="G124" t="str">
            <v>d</v>
          </cell>
        </row>
        <row r="125">
          <cell r="A125" t="str">
            <v xml:space="preserve">Cortadora de pavimento con operador </v>
          </cell>
          <cell r="B125">
            <v>5725</v>
          </cell>
          <cell r="C125" t="str">
            <v>m</v>
          </cell>
          <cell r="D125">
            <v>5531</v>
          </cell>
          <cell r="E125" t="str">
            <v>m</v>
          </cell>
          <cell r="F125">
            <v>5313</v>
          </cell>
          <cell r="G125" t="str">
            <v>m</v>
          </cell>
        </row>
        <row r="126">
          <cell r="A126" t="str">
            <v>Cruce con equipo mecánico, percusión o rotación,  D &lt; 110   mm</v>
          </cell>
          <cell r="B126">
            <v>70239</v>
          </cell>
          <cell r="C126" t="str">
            <v>m</v>
          </cell>
          <cell r="D126">
            <v>70239</v>
          </cell>
          <cell r="E126" t="str">
            <v>m</v>
          </cell>
          <cell r="F126">
            <v>70239</v>
          </cell>
          <cell r="G126" t="str">
            <v>m</v>
          </cell>
        </row>
        <row r="127">
          <cell r="A127" t="str">
            <v>Cuadrilla Acabados (1 Of + 1 Ay)</v>
          </cell>
          <cell r="B127">
            <v>26896</v>
          </cell>
          <cell r="C127" t="str">
            <v>HC</v>
          </cell>
          <cell r="D127">
            <v>26896</v>
          </cell>
          <cell r="E127" t="str">
            <v>HC</v>
          </cell>
          <cell r="F127">
            <v>26896</v>
          </cell>
          <cell r="G127" t="str">
            <v>HC</v>
          </cell>
        </row>
        <row r="128">
          <cell r="A128" t="str">
            <v>Cuadrilla Acabados (1 Of + 2 Ay)</v>
          </cell>
          <cell r="B128">
            <v>36186</v>
          </cell>
          <cell r="C128" t="str">
            <v>HC</v>
          </cell>
          <cell r="D128">
            <v>36186</v>
          </cell>
          <cell r="E128" t="str">
            <v>HC</v>
          </cell>
          <cell r="F128">
            <v>36186</v>
          </cell>
          <cell r="G128" t="str">
            <v>HC</v>
          </cell>
        </row>
        <row r="129">
          <cell r="A129" t="str">
            <v>Cuadrilla Acabados (1 Of + 3 Ay)</v>
          </cell>
          <cell r="B129">
            <v>45476</v>
          </cell>
          <cell r="C129" t="str">
            <v>HC</v>
          </cell>
          <cell r="D129">
            <v>45476</v>
          </cell>
          <cell r="E129" t="str">
            <v>HC</v>
          </cell>
          <cell r="F129">
            <v>45476</v>
          </cell>
          <cell r="G129" t="str">
            <v>HC</v>
          </cell>
        </row>
        <row r="130">
          <cell r="A130" t="str">
            <v>Cuadrilla Acabados (1 Of + 4 Ay)</v>
          </cell>
          <cell r="B130">
            <v>54766</v>
          </cell>
          <cell r="C130" t="str">
            <v>HC</v>
          </cell>
          <cell r="D130">
            <v>54766</v>
          </cell>
          <cell r="E130" t="str">
            <v>HC</v>
          </cell>
          <cell r="F130">
            <v>54766</v>
          </cell>
          <cell r="G130" t="str">
            <v>HC</v>
          </cell>
        </row>
        <row r="131">
          <cell r="A131" t="str">
            <v>Cuadrilla Albañileria (1 of + 1 Ay)</v>
          </cell>
          <cell r="B131">
            <v>23388.125</v>
          </cell>
          <cell r="C131" t="str">
            <v>HC</v>
          </cell>
          <cell r="D131">
            <v>23388.125</v>
          </cell>
          <cell r="E131" t="str">
            <v>HC</v>
          </cell>
          <cell r="F131">
            <v>23388.125</v>
          </cell>
          <cell r="G131" t="str">
            <v>HC</v>
          </cell>
        </row>
        <row r="132">
          <cell r="A132" t="str">
            <v>Cuadrilla Albañileria (1 of + 2 Ay)</v>
          </cell>
          <cell r="B132">
            <v>31467</v>
          </cell>
          <cell r="C132" t="str">
            <v>HC</v>
          </cell>
          <cell r="D132">
            <v>31467</v>
          </cell>
          <cell r="E132" t="str">
            <v>HC</v>
          </cell>
          <cell r="F132">
            <v>31467</v>
          </cell>
          <cell r="G132" t="str">
            <v>HC</v>
          </cell>
        </row>
        <row r="133">
          <cell r="A133" t="str">
            <v>Cuadrilla Albañileria (1 of + 3 Ay)</v>
          </cell>
          <cell r="B133">
            <v>39545</v>
          </cell>
          <cell r="C133" t="str">
            <v>HC</v>
          </cell>
          <cell r="D133">
            <v>39545</v>
          </cell>
          <cell r="E133" t="str">
            <v>HC</v>
          </cell>
          <cell r="F133">
            <v>39545</v>
          </cell>
          <cell r="G133" t="str">
            <v>HC</v>
          </cell>
        </row>
        <row r="134">
          <cell r="A134" t="str">
            <v>Cuadrilla Albañileria (1 of + 4 Ay)</v>
          </cell>
          <cell r="B134">
            <v>47624</v>
          </cell>
          <cell r="C134" t="str">
            <v>HC</v>
          </cell>
          <cell r="D134">
            <v>47624</v>
          </cell>
          <cell r="E134" t="str">
            <v>HC</v>
          </cell>
          <cell r="F134">
            <v>47624</v>
          </cell>
          <cell r="G134" t="str">
            <v>HC</v>
          </cell>
        </row>
        <row r="135">
          <cell r="A135" t="str">
            <v>Cuadrilla elect, sanit, carpint (1 Of + 1 Ay)</v>
          </cell>
          <cell r="B135">
            <v>25727</v>
          </cell>
          <cell r="C135" t="str">
            <v>HC</v>
          </cell>
          <cell r="D135">
            <v>25727</v>
          </cell>
          <cell r="E135" t="str">
            <v>HC</v>
          </cell>
          <cell r="F135">
            <v>25727</v>
          </cell>
          <cell r="G135" t="str">
            <v>HC</v>
          </cell>
        </row>
        <row r="136">
          <cell r="A136" t="str">
            <v>Cuadrilla elect, sanit, carpint (1 Of + 2 Ay)</v>
          </cell>
          <cell r="B136">
            <v>34613</v>
          </cell>
          <cell r="C136" t="str">
            <v>HC</v>
          </cell>
          <cell r="D136">
            <v>34613</v>
          </cell>
          <cell r="E136" t="str">
            <v>HC</v>
          </cell>
          <cell r="F136">
            <v>34613</v>
          </cell>
          <cell r="G136" t="str">
            <v>HC</v>
          </cell>
        </row>
        <row r="137">
          <cell r="A137" t="str">
            <v>Cuadrilla elect, sanit, carpint (1 Of + 3 Ay)</v>
          </cell>
          <cell r="B137">
            <v>43499</v>
          </cell>
          <cell r="C137" t="str">
            <v>HC</v>
          </cell>
          <cell r="D137">
            <v>43499</v>
          </cell>
          <cell r="E137" t="str">
            <v>HC</v>
          </cell>
          <cell r="F137">
            <v>43499</v>
          </cell>
          <cell r="G137" t="str">
            <v>HC</v>
          </cell>
        </row>
        <row r="138">
          <cell r="A138" t="str">
            <v>Cuadrilla elect, sanit, carpint (1 Of + 4 Ay)</v>
          </cell>
          <cell r="B138">
            <v>52385</v>
          </cell>
          <cell r="C138" t="str">
            <v>HC</v>
          </cell>
          <cell r="D138">
            <v>52385</v>
          </cell>
          <cell r="E138" t="str">
            <v>HC</v>
          </cell>
          <cell r="F138">
            <v>52385</v>
          </cell>
          <cell r="G138" t="str">
            <v>HC</v>
          </cell>
        </row>
        <row r="139">
          <cell r="A139" t="str">
            <v>Demolición de anden</v>
          </cell>
          <cell r="B139">
            <v>4885</v>
          </cell>
          <cell r="C139" t="str">
            <v>m2</v>
          </cell>
          <cell r="D139">
            <v>4885</v>
          </cell>
          <cell r="E139" t="str">
            <v>m2</v>
          </cell>
          <cell r="F139">
            <v>4885</v>
          </cell>
          <cell r="G139" t="str">
            <v>m2</v>
          </cell>
        </row>
        <row r="140">
          <cell r="A140" t="str">
            <v>Demolición de bordillo</v>
          </cell>
          <cell r="B140">
            <v>3721</v>
          </cell>
          <cell r="C140" t="str">
            <v>m</v>
          </cell>
          <cell r="D140">
            <v>3721</v>
          </cell>
          <cell r="E140" t="str">
            <v>m</v>
          </cell>
          <cell r="F140">
            <v>3721</v>
          </cell>
          <cell r="G140" t="str">
            <v>m</v>
          </cell>
        </row>
        <row r="141">
          <cell r="A141" t="str">
            <v>Demolición de pavimento</v>
          </cell>
          <cell r="B141">
            <v>10717</v>
          </cell>
          <cell r="C141" t="str">
            <v>m2</v>
          </cell>
          <cell r="D141">
            <v>10717</v>
          </cell>
          <cell r="E141" t="str">
            <v>m2</v>
          </cell>
          <cell r="F141">
            <v>10717</v>
          </cell>
          <cell r="G141" t="str">
            <v>m2</v>
          </cell>
        </row>
        <row r="142">
          <cell r="A142" t="str">
            <v>Empaque para valvulas</v>
          </cell>
          <cell r="B142">
            <v>87536</v>
          </cell>
          <cell r="C142" t="str">
            <v>M2</v>
          </cell>
          <cell r="D142">
            <v>84575</v>
          </cell>
          <cell r="E142" t="str">
            <v>M2</v>
          </cell>
          <cell r="F142">
            <v>81251</v>
          </cell>
          <cell r="G142" t="str">
            <v>M2</v>
          </cell>
        </row>
        <row r="143">
          <cell r="A143" t="str">
            <v>Enchape pared en cerámica 20x30</v>
          </cell>
          <cell r="B143">
            <v>14290</v>
          </cell>
          <cell r="C143" t="str">
            <v>m2</v>
          </cell>
          <cell r="D143">
            <v>13806</v>
          </cell>
          <cell r="E143" t="str">
            <v>m2</v>
          </cell>
          <cell r="F143">
            <v>13263</v>
          </cell>
          <cell r="G143" t="str">
            <v>m2</v>
          </cell>
        </row>
        <row r="144">
          <cell r="A144" t="str">
            <v>Enchape pared en cerámica 30X40</v>
          </cell>
          <cell r="B144">
            <v>18503</v>
          </cell>
          <cell r="C144" t="str">
            <v>m2</v>
          </cell>
          <cell r="D144">
            <v>17877</v>
          </cell>
          <cell r="E144" t="str">
            <v>m2</v>
          </cell>
          <cell r="F144">
            <v>17174</v>
          </cell>
          <cell r="G144" t="str">
            <v>m2</v>
          </cell>
        </row>
        <row r="145">
          <cell r="A145" t="str">
            <v>Equipo de bombeo para concreto</v>
          </cell>
          <cell r="B145">
            <v>65711</v>
          </cell>
          <cell r="C145" t="str">
            <v>M3</v>
          </cell>
          <cell r="D145">
            <v>63488</v>
          </cell>
          <cell r="E145" t="str">
            <v>M3</v>
          </cell>
          <cell r="F145">
            <v>60993</v>
          </cell>
          <cell r="G145" t="str">
            <v>M3</v>
          </cell>
        </row>
        <row r="146">
          <cell r="A146" t="str">
            <v>Equipo de corte</v>
          </cell>
          <cell r="B146">
            <v>154827</v>
          </cell>
          <cell r="C146" t="str">
            <v>H</v>
          </cell>
          <cell r="D146">
            <v>149591</v>
          </cell>
          <cell r="E146" t="str">
            <v>H</v>
          </cell>
          <cell r="F146">
            <v>143713</v>
          </cell>
          <cell r="G146" t="str">
            <v>H</v>
          </cell>
        </row>
        <row r="147">
          <cell r="A147" t="str">
            <v>Equipo de soldadura</v>
          </cell>
          <cell r="B147">
            <v>154827</v>
          </cell>
          <cell r="C147" t="str">
            <v>H</v>
          </cell>
          <cell r="D147">
            <v>149591</v>
          </cell>
          <cell r="E147" t="str">
            <v>H</v>
          </cell>
          <cell r="F147">
            <v>143713</v>
          </cell>
          <cell r="G147" t="str">
            <v>H</v>
          </cell>
        </row>
        <row r="148">
          <cell r="A148" t="str">
            <v xml:space="preserve">Esmalte Uretano serie 36 </v>
          </cell>
          <cell r="B148">
            <v>241760</v>
          </cell>
          <cell r="C148" t="str">
            <v>gl</v>
          </cell>
          <cell r="D148">
            <v>233584</v>
          </cell>
          <cell r="E148" t="str">
            <v>gl</v>
          </cell>
          <cell r="F148">
            <v>224405</v>
          </cell>
          <cell r="G148" t="str">
            <v>gl</v>
          </cell>
        </row>
        <row r="149">
          <cell r="A149" t="str">
            <v>Excavación en material común + retiro</v>
          </cell>
          <cell r="B149">
            <v>34976</v>
          </cell>
          <cell r="C149" t="str">
            <v>m3</v>
          </cell>
          <cell r="D149">
            <v>34976</v>
          </cell>
          <cell r="E149" t="str">
            <v>m3</v>
          </cell>
          <cell r="F149">
            <v>34976</v>
          </cell>
          <cell r="G149" t="str">
            <v>m3</v>
          </cell>
        </row>
        <row r="150">
          <cell r="A150" t="str">
            <v>Excavación en material común + retiro 25%</v>
          </cell>
          <cell r="B150">
            <v>25009</v>
          </cell>
          <cell r="C150" t="str">
            <v>m3</v>
          </cell>
          <cell r="D150">
            <v>25009</v>
          </cell>
          <cell r="E150" t="str">
            <v>m3</v>
          </cell>
          <cell r="F150">
            <v>25009</v>
          </cell>
          <cell r="G150" t="str">
            <v>m3</v>
          </cell>
        </row>
        <row r="151">
          <cell r="A151" t="str">
            <v>Excavación en material común + retiro 50%</v>
          </cell>
          <cell r="B151">
            <v>29998</v>
          </cell>
          <cell r="C151" t="str">
            <v>m3</v>
          </cell>
          <cell r="D151">
            <v>29998</v>
          </cell>
          <cell r="E151" t="str">
            <v>m3</v>
          </cell>
          <cell r="F151">
            <v>29998</v>
          </cell>
          <cell r="G151" t="str">
            <v>m3</v>
          </cell>
        </row>
        <row r="152">
          <cell r="A152" t="str">
            <v>Excavación en material común sin retiro</v>
          </cell>
          <cell r="B152">
            <v>19648</v>
          </cell>
          <cell r="C152" t="str">
            <v>m3</v>
          </cell>
          <cell r="D152">
            <v>19648</v>
          </cell>
          <cell r="E152" t="str">
            <v>m3</v>
          </cell>
          <cell r="F152">
            <v>19648</v>
          </cell>
          <cell r="G152" t="str">
            <v>m3</v>
          </cell>
        </row>
        <row r="153">
          <cell r="A153" t="str">
            <v>Finisher</v>
          </cell>
          <cell r="B153">
            <v>121575</v>
          </cell>
          <cell r="C153" t="str">
            <v>H</v>
          </cell>
          <cell r="D153">
            <v>117463</v>
          </cell>
          <cell r="E153" t="str">
            <v>H</v>
          </cell>
          <cell r="F153">
            <v>112847</v>
          </cell>
          <cell r="G153" t="str">
            <v>H</v>
          </cell>
        </row>
        <row r="154">
          <cell r="A154" t="str">
            <v>Flanche 63m  PEAD</v>
          </cell>
          <cell r="B154">
            <v>45176</v>
          </cell>
          <cell r="C154" t="str">
            <v>Un</v>
          </cell>
          <cell r="D154">
            <v>43648</v>
          </cell>
          <cell r="E154" t="str">
            <v>Un</v>
          </cell>
          <cell r="F154">
            <v>41932</v>
          </cell>
          <cell r="G154" t="str">
            <v>Un</v>
          </cell>
        </row>
        <row r="155">
          <cell r="A155" t="str">
            <v>Formaleta de cimientos y placas de fondo</v>
          </cell>
          <cell r="B155">
            <v>904</v>
          </cell>
          <cell r="C155" t="str">
            <v>m2/d</v>
          </cell>
          <cell r="D155">
            <v>873</v>
          </cell>
          <cell r="E155" t="str">
            <v>m2/d</v>
          </cell>
          <cell r="F155">
            <v>838</v>
          </cell>
          <cell r="G155" t="str">
            <v>m2/d</v>
          </cell>
        </row>
        <row r="156">
          <cell r="A156" t="str">
            <v>Formaleta de columnas</v>
          </cell>
          <cell r="B156">
            <v>1530</v>
          </cell>
          <cell r="C156" t="str">
            <v>m2/d</v>
          </cell>
          <cell r="D156">
            <v>1478</v>
          </cell>
          <cell r="E156" t="str">
            <v>m2/d</v>
          </cell>
          <cell r="F156">
            <v>1419</v>
          </cell>
          <cell r="G156" t="str">
            <v>m2/d</v>
          </cell>
        </row>
        <row r="157">
          <cell r="A157" t="str">
            <v>Formaleta de Losa</v>
          </cell>
          <cell r="B157">
            <v>1461</v>
          </cell>
          <cell r="C157" t="str">
            <v>m2/d</v>
          </cell>
          <cell r="D157">
            <v>1411</v>
          </cell>
          <cell r="E157" t="str">
            <v>m2/d</v>
          </cell>
          <cell r="F157">
            <v>1355</v>
          </cell>
          <cell r="G157" t="str">
            <v>m2/d</v>
          </cell>
        </row>
        <row r="158">
          <cell r="A158" t="str">
            <v>Formaleta de muros</v>
          </cell>
          <cell r="B158">
            <v>1738</v>
          </cell>
          <cell r="C158" t="str">
            <v>m2/d</v>
          </cell>
          <cell r="D158">
            <v>1679</v>
          </cell>
          <cell r="E158" t="str">
            <v>m2/d</v>
          </cell>
          <cell r="F158">
            <v>1613</v>
          </cell>
          <cell r="G158" t="str">
            <v>m2/d</v>
          </cell>
        </row>
        <row r="159">
          <cell r="A159" t="str">
            <v>Formaleta de soporte</v>
          </cell>
          <cell r="B159">
            <v>863</v>
          </cell>
          <cell r="C159" t="str">
            <v>m2/d</v>
          </cell>
          <cell r="D159">
            <v>833</v>
          </cell>
          <cell r="E159" t="str">
            <v>m2/d</v>
          </cell>
          <cell r="F159">
            <v>800</v>
          </cell>
          <cell r="G159" t="str">
            <v>m2/d</v>
          </cell>
        </row>
        <row r="160">
          <cell r="A160" t="str">
            <v>Formaleta de vigas</v>
          </cell>
          <cell r="B160">
            <v>1461</v>
          </cell>
          <cell r="C160" t="str">
            <v>m2/d</v>
          </cell>
          <cell r="D160">
            <v>1411</v>
          </cell>
          <cell r="E160" t="str">
            <v>m2/d</v>
          </cell>
          <cell r="F160">
            <v>1355</v>
          </cell>
          <cell r="G160" t="str">
            <v>m2/d</v>
          </cell>
        </row>
        <row r="161">
          <cell r="A161" t="str">
            <v>Gancho correa cancamo</v>
          </cell>
          <cell r="B161">
            <v>5724</v>
          </cell>
          <cell r="C161" t="str">
            <v>un</v>
          </cell>
          <cell r="D161">
            <v>5530</v>
          </cell>
          <cell r="E161" t="str">
            <v>un</v>
          </cell>
          <cell r="F161">
            <v>5312</v>
          </cell>
          <cell r="G161" t="str">
            <v>un</v>
          </cell>
        </row>
        <row r="162">
          <cell r="A162" t="str">
            <v>Gato metalico especial de 1,0 a 1,70 mts</v>
          </cell>
          <cell r="B162">
            <v>509</v>
          </cell>
          <cell r="C162" t="str">
            <v>d</v>
          </cell>
          <cell r="D162">
            <v>491</v>
          </cell>
          <cell r="E162" t="str">
            <v>d</v>
          </cell>
          <cell r="F162">
            <v>471</v>
          </cell>
          <cell r="G162" t="str">
            <v>d</v>
          </cell>
        </row>
        <row r="163">
          <cell r="A163" t="str">
            <v>Gatos</v>
          </cell>
          <cell r="B163">
            <v>253</v>
          </cell>
          <cell r="C163" t="str">
            <v>UD</v>
          </cell>
          <cell r="D163">
            <v>244</v>
          </cell>
          <cell r="E163" t="str">
            <v>UD</v>
          </cell>
          <cell r="F163">
            <v>234</v>
          </cell>
          <cell r="G163" t="str">
            <v>UD</v>
          </cell>
        </row>
        <row r="164">
          <cell r="A164" t="str">
            <v>Geomembrana e=0.76 mm (30 mils)</v>
          </cell>
          <cell r="B164">
            <v>15296</v>
          </cell>
          <cell r="C164" t="str">
            <v>m2</v>
          </cell>
          <cell r="D164">
            <v>14778</v>
          </cell>
          <cell r="E164" t="str">
            <v>m2</v>
          </cell>
          <cell r="F164">
            <v>14197</v>
          </cell>
          <cell r="G164" t="str">
            <v>m2</v>
          </cell>
        </row>
        <row r="165">
          <cell r="A165" t="str">
            <v>Gramoquin  20x20x8</v>
          </cell>
          <cell r="B165">
            <v>5024</v>
          </cell>
          <cell r="C165" t="str">
            <v>Und</v>
          </cell>
          <cell r="D165">
            <v>4854</v>
          </cell>
          <cell r="E165" t="str">
            <v>Und</v>
          </cell>
          <cell r="F165">
            <v>4663</v>
          </cell>
          <cell r="G165" t="str">
            <v>Und</v>
          </cell>
        </row>
        <row r="166">
          <cell r="A166" t="str">
            <v>Granito No. 3 blanco o gris</v>
          </cell>
          <cell r="B166">
            <v>414</v>
          </cell>
          <cell r="C166" t="str">
            <v>kg</v>
          </cell>
          <cell r="D166">
            <v>400</v>
          </cell>
          <cell r="E166" t="str">
            <v>kg</v>
          </cell>
          <cell r="F166">
            <v>384</v>
          </cell>
          <cell r="G166" t="str">
            <v>kg</v>
          </cell>
        </row>
        <row r="167">
          <cell r="A167" t="str">
            <v>Granzón</v>
          </cell>
          <cell r="B167">
            <v>88924</v>
          </cell>
          <cell r="C167" t="str">
            <v>m3</v>
          </cell>
          <cell r="D167">
            <v>85916</v>
          </cell>
          <cell r="E167" t="str">
            <v>m3</v>
          </cell>
          <cell r="F167">
            <v>82540</v>
          </cell>
          <cell r="G167" t="str">
            <v>m3</v>
          </cell>
        </row>
        <row r="168">
          <cell r="A168" t="str">
            <v>Grua Hidráulica 6 Ton.</v>
          </cell>
          <cell r="B168">
            <v>466939</v>
          </cell>
          <cell r="C168" t="str">
            <v>DIA</v>
          </cell>
          <cell r="D168">
            <v>451148</v>
          </cell>
          <cell r="E168" t="str">
            <v>DIA</v>
          </cell>
          <cell r="F168">
            <v>433421</v>
          </cell>
          <cell r="G168" t="str">
            <v>DIA</v>
          </cell>
        </row>
        <row r="169">
          <cell r="A169" t="str">
            <v>Guardera</v>
          </cell>
          <cell r="B169">
            <v>118</v>
          </cell>
          <cell r="C169" t="str">
            <v>M/H</v>
          </cell>
          <cell r="D169">
            <v>114</v>
          </cell>
          <cell r="E169" t="str">
            <v>M/H</v>
          </cell>
          <cell r="F169">
            <v>109</v>
          </cell>
          <cell r="G169" t="str">
            <v>M/H</v>
          </cell>
        </row>
        <row r="170">
          <cell r="A170" t="str">
            <v>Guarderas de madera</v>
          </cell>
          <cell r="B170">
            <v>8338</v>
          </cell>
          <cell r="C170" t="str">
            <v>m2</v>
          </cell>
          <cell r="D170">
            <v>8056</v>
          </cell>
          <cell r="E170" t="str">
            <v>m2</v>
          </cell>
          <cell r="F170">
            <v>7739</v>
          </cell>
          <cell r="G170" t="str">
            <v>m2</v>
          </cell>
        </row>
        <row r="171">
          <cell r="A171" t="str">
            <v>Guía elastomerica</v>
          </cell>
          <cell r="B171">
            <v>3475</v>
          </cell>
          <cell r="C171" t="str">
            <v>UN</v>
          </cell>
          <cell r="D171">
            <v>3357</v>
          </cell>
          <cell r="E171" t="str">
            <v>UN</v>
          </cell>
          <cell r="F171">
            <v>3225</v>
          </cell>
          <cell r="G171" t="str">
            <v>UN</v>
          </cell>
        </row>
        <row r="172">
          <cell r="A172" t="str">
            <v>Herraje cuello</v>
          </cell>
          <cell r="B172">
            <v>51629</v>
          </cell>
          <cell r="C172" t="str">
            <v>un</v>
          </cell>
          <cell r="D172">
            <v>49883</v>
          </cell>
          <cell r="E172" t="str">
            <v>un</v>
          </cell>
          <cell r="F172">
            <v>47922</v>
          </cell>
          <cell r="G172" t="str">
            <v>un</v>
          </cell>
        </row>
        <row r="173">
          <cell r="A173" t="str">
            <v>Herramientas menores</v>
          </cell>
          <cell r="B173">
            <v>569</v>
          </cell>
          <cell r="C173" t="str">
            <v>H</v>
          </cell>
          <cell r="D173">
            <v>549</v>
          </cell>
          <cell r="E173" t="str">
            <v>H</v>
          </cell>
          <cell r="F173">
            <v>527</v>
          </cell>
          <cell r="G173" t="str">
            <v>H</v>
          </cell>
        </row>
        <row r="174">
          <cell r="A174" t="str">
            <v>Hidrolavadora electrica</v>
          </cell>
          <cell r="B174">
            <v>48324</v>
          </cell>
          <cell r="C174" t="str">
            <v>d</v>
          </cell>
          <cell r="D174">
            <v>46689</v>
          </cell>
          <cell r="E174" t="str">
            <v>d</v>
          </cell>
          <cell r="F174">
            <v>44854</v>
          </cell>
          <cell r="G174" t="str">
            <v>d</v>
          </cell>
        </row>
        <row r="175">
          <cell r="A175" t="str">
            <v xml:space="preserve">Hidrosello de 160mm </v>
          </cell>
          <cell r="B175">
            <v>3430</v>
          </cell>
          <cell r="C175" t="str">
            <v>UD</v>
          </cell>
          <cell r="D175">
            <v>3314</v>
          </cell>
          <cell r="E175" t="str">
            <v>UD</v>
          </cell>
          <cell r="F175">
            <v>3183</v>
          </cell>
          <cell r="G175" t="str">
            <v>UD</v>
          </cell>
        </row>
        <row r="176">
          <cell r="A176" t="str">
            <v xml:space="preserve">Hidrosello de 200mm </v>
          </cell>
          <cell r="B176">
            <v>6196</v>
          </cell>
          <cell r="C176" t="str">
            <v>UD</v>
          </cell>
          <cell r="D176">
            <v>5986</v>
          </cell>
          <cell r="E176" t="str">
            <v>UD</v>
          </cell>
          <cell r="F176">
            <v>5750</v>
          </cell>
          <cell r="G176" t="str">
            <v>UD</v>
          </cell>
        </row>
        <row r="177">
          <cell r="A177" t="str">
            <v xml:space="preserve">Hidrosello de 250mm </v>
          </cell>
          <cell r="B177">
            <v>6397</v>
          </cell>
          <cell r="C177" t="str">
            <v>UD</v>
          </cell>
          <cell r="D177">
            <v>6180</v>
          </cell>
          <cell r="E177" t="str">
            <v>UD</v>
          </cell>
          <cell r="F177">
            <v>5937</v>
          </cell>
          <cell r="G177" t="str">
            <v>UD</v>
          </cell>
        </row>
        <row r="178">
          <cell r="A178" t="str">
            <v xml:space="preserve">Hidrosello de 315mm </v>
          </cell>
          <cell r="B178">
            <v>22696</v>
          </cell>
          <cell r="C178" t="str">
            <v>UD</v>
          </cell>
          <cell r="D178">
            <v>21928</v>
          </cell>
          <cell r="E178" t="str">
            <v>UD</v>
          </cell>
          <cell r="F178">
            <v>21066</v>
          </cell>
          <cell r="G178" t="str">
            <v>UD</v>
          </cell>
        </row>
        <row r="179">
          <cell r="A179" t="str">
            <v xml:space="preserve">Hidrosello de 355mm </v>
          </cell>
          <cell r="B179">
            <v>23825</v>
          </cell>
          <cell r="C179" t="str">
            <v>UD</v>
          </cell>
          <cell r="D179">
            <v>23019</v>
          </cell>
          <cell r="E179" t="str">
            <v>UD</v>
          </cell>
          <cell r="F179">
            <v>22114</v>
          </cell>
          <cell r="G179" t="str">
            <v>UD</v>
          </cell>
        </row>
        <row r="180">
          <cell r="A180" t="str">
            <v xml:space="preserve">Hidrosello de 400mm </v>
          </cell>
          <cell r="B180">
            <v>46219</v>
          </cell>
          <cell r="C180" t="str">
            <v>UD</v>
          </cell>
          <cell r="D180">
            <v>44656</v>
          </cell>
          <cell r="E180" t="str">
            <v>UD</v>
          </cell>
          <cell r="F180">
            <v>42901</v>
          </cell>
          <cell r="G180" t="str">
            <v>UD</v>
          </cell>
        </row>
        <row r="181">
          <cell r="A181" t="str">
            <v xml:space="preserve">Hidrosello de 450mm </v>
          </cell>
          <cell r="B181">
            <v>66807</v>
          </cell>
          <cell r="C181" t="str">
            <v>UD</v>
          </cell>
          <cell r="D181">
            <v>64547</v>
          </cell>
          <cell r="E181" t="str">
            <v>UD</v>
          </cell>
          <cell r="F181">
            <v>62010</v>
          </cell>
          <cell r="G181" t="str">
            <v>UD</v>
          </cell>
        </row>
        <row r="182">
          <cell r="A182" t="str">
            <v xml:space="preserve">Hidrosello de 500mm </v>
          </cell>
          <cell r="B182">
            <v>75158</v>
          </cell>
          <cell r="C182" t="str">
            <v>UD</v>
          </cell>
          <cell r="D182">
            <v>72616</v>
          </cell>
          <cell r="E182" t="str">
            <v>UD</v>
          </cell>
          <cell r="F182">
            <v>69762</v>
          </cell>
          <cell r="G182" t="str">
            <v>UD</v>
          </cell>
        </row>
        <row r="183">
          <cell r="A183" t="str">
            <v xml:space="preserve">Hidrosello de 600mm </v>
          </cell>
          <cell r="B183">
            <v>84080</v>
          </cell>
          <cell r="C183" t="str">
            <v>UD</v>
          </cell>
          <cell r="D183">
            <v>81236</v>
          </cell>
          <cell r="E183" t="str">
            <v>UD</v>
          </cell>
          <cell r="F183">
            <v>78044</v>
          </cell>
          <cell r="G183" t="str">
            <v>UD</v>
          </cell>
        </row>
        <row r="184">
          <cell r="A184" t="str">
            <v>Igol denso</v>
          </cell>
          <cell r="B184">
            <v>18882</v>
          </cell>
          <cell r="C184" t="str">
            <v>kg</v>
          </cell>
          <cell r="D184">
            <v>18243</v>
          </cell>
          <cell r="E184" t="str">
            <v>kg</v>
          </cell>
          <cell r="F184">
            <v>17526</v>
          </cell>
          <cell r="G184" t="str">
            <v>kg</v>
          </cell>
        </row>
        <row r="185">
          <cell r="A185" t="str">
            <v>Igol imprimante</v>
          </cell>
          <cell r="B185">
            <v>16374</v>
          </cell>
          <cell r="C185" t="str">
            <v>kg</v>
          </cell>
          <cell r="D185">
            <v>15820</v>
          </cell>
          <cell r="E185" t="str">
            <v>kg</v>
          </cell>
          <cell r="F185">
            <v>15198</v>
          </cell>
          <cell r="G185" t="str">
            <v>kg</v>
          </cell>
        </row>
        <row r="186">
          <cell r="A186" t="str">
            <v>Imprimante epoxico en fosfato de zinc</v>
          </cell>
          <cell r="B186">
            <v>154729</v>
          </cell>
          <cell r="C186" t="str">
            <v>gl</v>
          </cell>
          <cell r="D186">
            <v>149496</v>
          </cell>
          <cell r="E186" t="str">
            <v>gl</v>
          </cell>
          <cell r="F186">
            <v>143621</v>
          </cell>
          <cell r="G186" t="str">
            <v>gl</v>
          </cell>
        </row>
        <row r="187">
          <cell r="A187" t="str">
            <v>Imprimante MC-70, en planta</v>
          </cell>
          <cell r="B187">
            <v>3808</v>
          </cell>
          <cell r="C187" t="str">
            <v>GAL</v>
          </cell>
          <cell r="D187">
            <v>3679</v>
          </cell>
          <cell r="E187" t="str">
            <v>GAL</v>
          </cell>
          <cell r="F187">
            <v>3534</v>
          </cell>
          <cell r="G187" t="str">
            <v>GAL</v>
          </cell>
        </row>
        <row r="188">
          <cell r="A188" t="str">
            <v>Inspección con cámara de video</v>
          </cell>
          <cell r="B188">
            <v>416621</v>
          </cell>
          <cell r="C188" t="str">
            <v>H</v>
          </cell>
          <cell r="D188">
            <v>402532</v>
          </cell>
          <cell r="E188" t="str">
            <v>H</v>
          </cell>
          <cell r="F188">
            <v>386715</v>
          </cell>
          <cell r="G188" t="str">
            <v>H</v>
          </cell>
        </row>
        <row r="189">
          <cell r="A189" t="str">
            <v>Instalación de Tubería  PEAD de 20mm a 50 mm para domiciliaria de acueducto</v>
          </cell>
          <cell r="B189">
            <v>5595</v>
          </cell>
          <cell r="C189" t="str">
            <v>m</v>
          </cell>
          <cell r="D189">
            <v>5595</v>
          </cell>
          <cell r="E189" t="str">
            <v>m</v>
          </cell>
          <cell r="F189">
            <v>5595</v>
          </cell>
          <cell r="G189" t="str">
            <v>m</v>
          </cell>
        </row>
        <row r="190">
          <cell r="A190" t="str">
            <v>Instalación de Tubería  PEAD de 63 mm para domiciliaria o ventosa</v>
          </cell>
          <cell r="B190">
            <v>5781</v>
          </cell>
          <cell r="C190" t="str">
            <v>m</v>
          </cell>
          <cell r="D190">
            <v>5781</v>
          </cell>
          <cell r="E190" t="str">
            <v>m</v>
          </cell>
          <cell r="F190">
            <v>5781</v>
          </cell>
          <cell r="G190" t="str">
            <v>m</v>
          </cell>
        </row>
        <row r="191">
          <cell r="A191" t="str">
            <v>Instalación tub. alcantarillado PVC Ø6" (para acometidas)</v>
          </cell>
          <cell r="B191">
            <v>13025</v>
          </cell>
          <cell r="C191" t="str">
            <v>m</v>
          </cell>
          <cell r="D191">
            <v>13025</v>
          </cell>
          <cell r="E191" t="str">
            <v>m</v>
          </cell>
          <cell r="F191">
            <v>13025</v>
          </cell>
          <cell r="G191" t="str">
            <v>m</v>
          </cell>
        </row>
        <row r="192">
          <cell r="A192" t="str">
            <v xml:space="preserve">Juego sanitario </v>
          </cell>
          <cell r="B192">
            <v>425871</v>
          </cell>
          <cell r="C192" t="str">
            <v>UND</v>
          </cell>
          <cell r="D192">
            <v>411469</v>
          </cell>
          <cell r="E192" t="str">
            <v>UND</v>
          </cell>
          <cell r="F192">
            <v>395301</v>
          </cell>
          <cell r="G192" t="str">
            <v>UND</v>
          </cell>
        </row>
        <row r="193">
          <cell r="A193" t="str">
            <v>Ladrillo comun</v>
          </cell>
          <cell r="B193">
            <v>447</v>
          </cell>
          <cell r="C193" t="str">
            <v>Und</v>
          </cell>
          <cell r="D193">
            <v>431</v>
          </cell>
          <cell r="E193" t="str">
            <v>Und</v>
          </cell>
          <cell r="F193">
            <v>414</v>
          </cell>
          <cell r="G193" t="str">
            <v>Und</v>
          </cell>
        </row>
        <row r="194">
          <cell r="A194" t="str">
            <v>Ladrillo de caño en Obra</v>
          </cell>
          <cell r="B194">
            <v>118</v>
          </cell>
          <cell r="C194" t="str">
            <v>UD</v>
          </cell>
          <cell r="D194">
            <v>114</v>
          </cell>
          <cell r="E194" t="str">
            <v>UD</v>
          </cell>
          <cell r="F194">
            <v>109</v>
          </cell>
          <cell r="G194" t="str">
            <v>UD</v>
          </cell>
        </row>
        <row r="195">
          <cell r="A195" t="str">
            <v>Ladrillo liviano prensado 24x12x5.5</v>
          </cell>
          <cell r="B195">
            <v>836</v>
          </cell>
          <cell r="C195" t="str">
            <v>un</v>
          </cell>
          <cell r="D195">
            <v>807</v>
          </cell>
          <cell r="E195" t="str">
            <v>un</v>
          </cell>
          <cell r="F195">
            <v>775</v>
          </cell>
          <cell r="G195" t="str">
            <v>un</v>
          </cell>
        </row>
        <row r="196">
          <cell r="A196" t="str">
            <v>Ladrillo tolete estructural 24x12x6</v>
          </cell>
          <cell r="B196">
            <v>1145</v>
          </cell>
          <cell r="C196" t="str">
            <v>un</v>
          </cell>
          <cell r="D196">
            <v>1106</v>
          </cell>
          <cell r="E196" t="str">
            <v>un</v>
          </cell>
          <cell r="F196">
            <v>1062</v>
          </cell>
          <cell r="G196" t="str">
            <v>un</v>
          </cell>
        </row>
        <row r="197">
          <cell r="A197" t="str">
            <v>Ladrillo tolete macizo No 5 20x10x5</v>
          </cell>
          <cell r="B197">
            <v>956</v>
          </cell>
          <cell r="C197" t="str">
            <v>un</v>
          </cell>
          <cell r="D197">
            <v>923</v>
          </cell>
          <cell r="E197" t="str">
            <v>un</v>
          </cell>
          <cell r="F197">
            <v>886</v>
          </cell>
          <cell r="G197" t="str">
            <v>un</v>
          </cell>
        </row>
        <row r="198">
          <cell r="A198" t="str">
            <v>lámina de acero galvanizado calibre N.22</v>
          </cell>
          <cell r="B198">
            <v>33165</v>
          </cell>
          <cell r="C198" t="str">
            <v>m2</v>
          </cell>
          <cell r="D198">
            <v>32043</v>
          </cell>
          <cell r="E198" t="str">
            <v>m2</v>
          </cell>
          <cell r="F198">
            <v>30783</v>
          </cell>
          <cell r="G198" t="str">
            <v>m2</v>
          </cell>
        </row>
        <row r="199">
          <cell r="A199" t="str">
            <v>Lamina Hierro Alfajor 1/8,1mx3m</v>
          </cell>
          <cell r="B199">
            <v>228802</v>
          </cell>
          <cell r="C199" t="str">
            <v>M2</v>
          </cell>
          <cell r="D199">
            <v>221064</v>
          </cell>
          <cell r="E199" t="str">
            <v>M2</v>
          </cell>
          <cell r="F199">
            <v>212377</v>
          </cell>
          <cell r="G199" t="str">
            <v>M2</v>
          </cell>
        </row>
        <row r="200">
          <cell r="A200" t="str">
            <v>Lamina Hierro Alfajor 3/4</v>
          </cell>
          <cell r="B200">
            <v>238900</v>
          </cell>
          <cell r="C200" t="str">
            <v>M2</v>
          </cell>
          <cell r="D200">
            <v>230821</v>
          </cell>
          <cell r="E200" t="str">
            <v>M2</v>
          </cell>
          <cell r="F200">
            <v>221751</v>
          </cell>
          <cell r="G200" t="str">
            <v>M2</v>
          </cell>
        </row>
        <row r="201">
          <cell r="A201" t="str">
            <v>Lamina Hot rolled 1/2</v>
          </cell>
          <cell r="B201">
            <v>231204</v>
          </cell>
          <cell r="C201" t="str">
            <v>M2</v>
          </cell>
          <cell r="D201">
            <v>223385</v>
          </cell>
          <cell r="E201" t="str">
            <v>M2</v>
          </cell>
          <cell r="F201">
            <v>214607</v>
          </cell>
          <cell r="G201" t="str">
            <v>M2</v>
          </cell>
        </row>
        <row r="202">
          <cell r="A202" t="str">
            <v>Listón de madera de 2"x4"x10'</v>
          </cell>
          <cell r="B202">
            <v>23160</v>
          </cell>
          <cell r="C202" t="str">
            <v>Und</v>
          </cell>
          <cell r="D202">
            <v>22376</v>
          </cell>
          <cell r="E202" t="str">
            <v>Und</v>
          </cell>
          <cell r="F202">
            <v>21496</v>
          </cell>
          <cell r="G202" t="str">
            <v>Und</v>
          </cell>
        </row>
        <row r="203">
          <cell r="A203" t="str">
            <v>Liston de madera de 4"x4"x10'</v>
          </cell>
          <cell r="B203">
            <v>46316</v>
          </cell>
          <cell r="C203" t="str">
            <v>Und</v>
          </cell>
          <cell r="D203">
            <v>44749</v>
          </cell>
          <cell r="E203" t="str">
            <v>Und</v>
          </cell>
          <cell r="F203">
            <v>42990</v>
          </cell>
          <cell r="G203" t="str">
            <v>Und</v>
          </cell>
        </row>
        <row r="204">
          <cell r="A204" t="str">
            <v>Liston de madera de 4"x8"x10'</v>
          </cell>
          <cell r="B204">
            <v>92629</v>
          </cell>
          <cell r="C204" t="str">
            <v>Und</v>
          </cell>
          <cell r="D204">
            <v>89496</v>
          </cell>
          <cell r="E204" t="str">
            <v>Und</v>
          </cell>
          <cell r="F204">
            <v>85979</v>
          </cell>
          <cell r="G204" t="str">
            <v>Und</v>
          </cell>
        </row>
        <row r="205">
          <cell r="A205" t="str">
            <v>Listón de madera de 6"x6"x10'</v>
          </cell>
          <cell r="B205">
            <v>104208</v>
          </cell>
          <cell r="C205" t="str">
            <v>Und</v>
          </cell>
          <cell r="D205">
            <v>100684</v>
          </cell>
          <cell r="E205" t="str">
            <v>Und</v>
          </cell>
          <cell r="F205">
            <v>96727</v>
          </cell>
          <cell r="G205" t="str">
            <v>Und</v>
          </cell>
        </row>
        <row r="206">
          <cell r="A206" t="str">
            <v>Lubricante (Tarro 500 gr)</v>
          </cell>
          <cell r="B206">
            <v>37</v>
          </cell>
          <cell r="C206" t="str">
            <v>Gr</v>
          </cell>
          <cell r="D206">
            <v>35</v>
          </cell>
          <cell r="E206" t="str">
            <v>Gr</v>
          </cell>
          <cell r="F206">
            <v>33</v>
          </cell>
          <cell r="G206" t="str">
            <v>Gr</v>
          </cell>
        </row>
        <row r="207">
          <cell r="A207" t="str">
            <v>Lubricante (Tarro 500 gr)</v>
          </cell>
          <cell r="B207">
            <v>37</v>
          </cell>
          <cell r="C207" t="str">
            <v>Gr</v>
          </cell>
          <cell r="D207">
            <v>35</v>
          </cell>
          <cell r="E207" t="str">
            <v>Gr</v>
          </cell>
          <cell r="F207">
            <v>33</v>
          </cell>
          <cell r="G207" t="str">
            <v>Gr</v>
          </cell>
        </row>
        <row r="208">
          <cell r="A208" t="str">
            <v>Luminaria (Lámpara fotocelda)</v>
          </cell>
          <cell r="B208">
            <v>176079</v>
          </cell>
          <cell r="C208" t="str">
            <v>UD</v>
          </cell>
          <cell r="D208">
            <v>170124</v>
          </cell>
          <cell r="E208" t="str">
            <v>UD</v>
          </cell>
          <cell r="F208">
            <v>163439</v>
          </cell>
          <cell r="G208" t="str">
            <v>UD</v>
          </cell>
        </row>
        <row r="209">
          <cell r="A209" t="str">
            <v>Maestro de Obra</v>
          </cell>
          <cell r="B209">
            <v>21693.5</v>
          </cell>
          <cell r="C209" t="str">
            <v>HH</v>
          </cell>
          <cell r="D209">
            <v>21693.5</v>
          </cell>
          <cell r="E209" t="str">
            <v>HH</v>
          </cell>
          <cell r="F209">
            <v>21693.5</v>
          </cell>
          <cell r="G209" t="str">
            <v>HH</v>
          </cell>
        </row>
        <row r="210">
          <cell r="A210" t="str">
            <v>Mangera de descarga flexible de 2", 3" y 4" x 20m</v>
          </cell>
          <cell r="B210">
            <v>28164</v>
          </cell>
          <cell r="C210" t="str">
            <v>d</v>
          </cell>
          <cell r="D210">
            <v>27211</v>
          </cell>
          <cell r="E210" t="str">
            <v>d</v>
          </cell>
          <cell r="F210">
            <v>26141</v>
          </cell>
          <cell r="G210" t="str">
            <v>d</v>
          </cell>
        </row>
        <row r="211">
          <cell r="A211" t="str">
            <v>Maq. Soldadura Tope x Termofusión</v>
          </cell>
          <cell r="B211">
            <v>370698</v>
          </cell>
          <cell r="C211" t="str">
            <v>d</v>
          </cell>
          <cell r="D211">
            <v>358162</v>
          </cell>
          <cell r="E211" t="str">
            <v>d</v>
          </cell>
          <cell r="F211">
            <v>344088</v>
          </cell>
          <cell r="G211" t="str">
            <v>d</v>
          </cell>
        </row>
        <row r="212">
          <cell r="A212" t="str">
            <v xml:space="preserve">Maquina de Soldadura </v>
          </cell>
          <cell r="B212">
            <v>47242</v>
          </cell>
          <cell r="C212" t="str">
            <v>d</v>
          </cell>
          <cell r="D212">
            <v>45644</v>
          </cell>
          <cell r="E212" t="str">
            <v>d</v>
          </cell>
          <cell r="F212">
            <v>43850</v>
          </cell>
          <cell r="G212" t="str">
            <v>d</v>
          </cell>
        </row>
        <row r="213">
          <cell r="A213" t="str">
            <v>Martillo de porra de 20 lb</v>
          </cell>
          <cell r="B213">
            <v>166999</v>
          </cell>
          <cell r="C213" t="str">
            <v>Und</v>
          </cell>
          <cell r="D213">
            <v>161351</v>
          </cell>
          <cell r="E213" t="str">
            <v>Und</v>
          </cell>
          <cell r="F213">
            <v>155011</v>
          </cell>
          <cell r="G213" t="str">
            <v>Und</v>
          </cell>
        </row>
        <row r="214">
          <cell r="A214" t="str">
            <v>Martillo demoledor  de 25 Joules</v>
          </cell>
          <cell r="B214">
            <v>119332</v>
          </cell>
          <cell r="C214" t="str">
            <v>d</v>
          </cell>
          <cell r="D214">
            <v>115296</v>
          </cell>
          <cell r="E214" t="str">
            <v>d</v>
          </cell>
          <cell r="F214">
            <v>110765</v>
          </cell>
          <cell r="G214" t="str">
            <v>d</v>
          </cell>
        </row>
        <row r="215">
          <cell r="A215" t="str">
            <v>Martillo para retocargador 420D</v>
          </cell>
          <cell r="B215">
            <v>151299</v>
          </cell>
          <cell r="C215" t="str">
            <v>H</v>
          </cell>
          <cell r="D215">
            <v>146182</v>
          </cell>
          <cell r="E215" t="str">
            <v>H</v>
          </cell>
          <cell r="F215">
            <v>140438</v>
          </cell>
          <cell r="G215" t="str">
            <v>H</v>
          </cell>
        </row>
        <row r="216">
          <cell r="A216" t="str">
            <v>Material Seleccionado</v>
          </cell>
          <cell r="B216">
            <v>48632</v>
          </cell>
          <cell r="C216" t="str">
            <v>m3</v>
          </cell>
          <cell r="D216">
            <v>46987</v>
          </cell>
          <cell r="E216" t="str">
            <v>m3</v>
          </cell>
          <cell r="F216">
            <v>45140</v>
          </cell>
          <cell r="G216" t="str">
            <v>m3</v>
          </cell>
        </row>
        <row r="217">
          <cell r="A217" t="str">
            <v>Mezcla asfaltica MDC-2</v>
          </cell>
          <cell r="B217">
            <v>555769</v>
          </cell>
          <cell r="C217" t="str">
            <v>m3</v>
          </cell>
          <cell r="D217">
            <v>536974</v>
          </cell>
          <cell r="E217" t="str">
            <v>m3</v>
          </cell>
          <cell r="F217">
            <v>515874</v>
          </cell>
          <cell r="G217" t="str">
            <v>m3</v>
          </cell>
        </row>
        <row r="218">
          <cell r="A218" t="str">
            <v>Mezcla asfaltica MDC-2 en frio</v>
          </cell>
          <cell r="B218">
            <v>666922</v>
          </cell>
          <cell r="C218" t="str">
            <v>m3</v>
          </cell>
          <cell r="D218">
            <v>644369</v>
          </cell>
          <cell r="E218" t="str">
            <v>m3</v>
          </cell>
          <cell r="F218">
            <v>619049</v>
          </cell>
          <cell r="G218" t="str">
            <v>m3</v>
          </cell>
        </row>
        <row r="219">
          <cell r="A219" t="str">
            <v>Mezcladora electrica o a gasolina</v>
          </cell>
          <cell r="B219">
            <v>57072</v>
          </cell>
          <cell r="C219" t="str">
            <v>d</v>
          </cell>
          <cell r="D219">
            <v>55142</v>
          </cell>
          <cell r="E219" t="str">
            <v>d</v>
          </cell>
          <cell r="F219">
            <v>52975</v>
          </cell>
          <cell r="G219" t="str">
            <v>d</v>
          </cell>
        </row>
        <row r="220">
          <cell r="A220" t="str">
            <v>MH prefabricado: Aro de ajuste para cono h=10cm</v>
          </cell>
          <cell r="B220">
            <v>66082</v>
          </cell>
          <cell r="C220" t="str">
            <v>un</v>
          </cell>
          <cell r="D220">
            <v>63847</v>
          </cell>
          <cell r="E220" t="str">
            <v>un</v>
          </cell>
          <cell r="F220">
            <v>61338</v>
          </cell>
          <cell r="G220" t="str">
            <v>un</v>
          </cell>
        </row>
        <row r="221">
          <cell r="A221" t="str">
            <v>MH prefabricado: Aro de ajuste para cono h=5cm</v>
          </cell>
          <cell r="B221">
            <v>35461</v>
          </cell>
          <cell r="C221" t="str">
            <v>un</v>
          </cell>
          <cell r="D221">
            <v>34261</v>
          </cell>
          <cell r="E221" t="str">
            <v>un</v>
          </cell>
          <cell r="F221">
            <v>32914</v>
          </cell>
          <cell r="G221" t="str">
            <v>un</v>
          </cell>
        </row>
        <row r="222">
          <cell r="A222" t="str">
            <v>MH prefabricado: Base para pozo 120</v>
          </cell>
          <cell r="B222">
            <v>918684</v>
          </cell>
          <cell r="C222" t="str">
            <v>un</v>
          </cell>
          <cell r="D222">
            <v>887617</v>
          </cell>
          <cell r="E222" t="str">
            <v>un</v>
          </cell>
          <cell r="F222">
            <v>852739</v>
          </cell>
          <cell r="G222" t="str">
            <v>un</v>
          </cell>
        </row>
        <row r="223">
          <cell r="A223" t="str">
            <v>MH prefabricado: Cono excentrico 120x60</v>
          </cell>
          <cell r="B223">
            <v>425495</v>
          </cell>
          <cell r="C223" t="str">
            <v>un</v>
          </cell>
          <cell r="D223">
            <v>411106</v>
          </cell>
          <cell r="E223" t="str">
            <v>un</v>
          </cell>
          <cell r="F223">
            <v>394952</v>
          </cell>
          <cell r="G223" t="str">
            <v>un</v>
          </cell>
        </row>
        <row r="224">
          <cell r="A224" t="str">
            <v>MH prefabricado: Losa superior d=1,50m</v>
          </cell>
          <cell r="B224">
            <v>712386</v>
          </cell>
          <cell r="C224" t="str">
            <v>un</v>
          </cell>
          <cell r="D224">
            <v>688295</v>
          </cell>
          <cell r="E224" t="str">
            <v>un</v>
          </cell>
          <cell r="F224">
            <v>661249</v>
          </cell>
          <cell r="G224" t="str">
            <v>un</v>
          </cell>
        </row>
        <row r="225">
          <cell r="A225" t="str">
            <v>MH prefabricado: Seccion pozo 120x100</v>
          </cell>
          <cell r="B225">
            <v>564103</v>
          </cell>
          <cell r="C225" t="str">
            <v>un</v>
          </cell>
          <cell r="D225">
            <v>545027</v>
          </cell>
          <cell r="E225" t="str">
            <v>un</v>
          </cell>
          <cell r="F225">
            <v>523611</v>
          </cell>
          <cell r="G225" t="str">
            <v>un</v>
          </cell>
        </row>
        <row r="226">
          <cell r="A226" t="str">
            <v>MH prefabricado: Seccion pozo 120x25</v>
          </cell>
          <cell r="B226">
            <v>159563</v>
          </cell>
          <cell r="C226" t="str">
            <v>un</v>
          </cell>
          <cell r="D226">
            <v>154167</v>
          </cell>
          <cell r="E226" t="str">
            <v>un</v>
          </cell>
          <cell r="F226">
            <v>148109</v>
          </cell>
          <cell r="G226" t="str">
            <v>un</v>
          </cell>
        </row>
        <row r="227">
          <cell r="A227" t="str">
            <v>MH prefabricado: Seccion pozo 120x50</v>
          </cell>
          <cell r="B227">
            <v>294948</v>
          </cell>
          <cell r="C227" t="str">
            <v>un</v>
          </cell>
          <cell r="D227">
            <v>284973</v>
          </cell>
          <cell r="E227" t="str">
            <v>un</v>
          </cell>
          <cell r="F227">
            <v>273775</v>
          </cell>
          <cell r="G227" t="str">
            <v>un</v>
          </cell>
        </row>
        <row r="228">
          <cell r="A228" t="str">
            <v>MH prefabricado: Viga de transicion 150x120</v>
          </cell>
          <cell r="B228">
            <v>156339</v>
          </cell>
          <cell r="C228" t="str">
            <v>un</v>
          </cell>
          <cell r="D228">
            <v>151052</v>
          </cell>
          <cell r="E228" t="str">
            <v>un</v>
          </cell>
          <cell r="F228">
            <v>145116</v>
          </cell>
          <cell r="G228" t="str">
            <v>un</v>
          </cell>
        </row>
        <row r="229">
          <cell r="A229" t="str">
            <v>Minicargador Bobcat</v>
          </cell>
          <cell r="B229">
            <v>79941</v>
          </cell>
          <cell r="C229" t="str">
            <v>H</v>
          </cell>
          <cell r="D229">
            <v>77237</v>
          </cell>
          <cell r="E229" t="str">
            <v>H</v>
          </cell>
          <cell r="F229">
            <v>74202</v>
          </cell>
          <cell r="G229" t="str">
            <v>H</v>
          </cell>
        </row>
        <row r="230">
          <cell r="A230" t="str">
            <v>Mortero 1:3</v>
          </cell>
          <cell r="B230">
            <v>390677</v>
          </cell>
          <cell r="C230" t="str">
            <v>m3</v>
          </cell>
          <cell r="D230">
            <v>390677</v>
          </cell>
          <cell r="E230" t="str">
            <v>m3</v>
          </cell>
          <cell r="F230">
            <v>390677</v>
          </cell>
          <cell r="G230" t="str">
            <v>m3</v>
          </cell>
        </row>
        <row r="231">
          <cell r="A231" t="str">
            <v>Mortero 1:3 impermeabilizado</v>
          </cell>
          <cell r="B231">
            <v>507864</v>
          </cell>
          <cell r="C231" t="str">
            <v>m3</v>
          </cell>
          <cell r="D231">
            <v>507864</v>
          </cell>
          <cell r="E231" t="str">
            <v>m3</v>
          </cell>
          <cell r="F231">
            <v>507864</v>
          </cell>
          <cell r="G231" t="str">
            <v>m3</v>
          </cell>
        </row>
        <row r="232">
          <cell r="A232" t="str">
            <v>Mortero 1:4</v>
          </cell>
          <cell r="B232">
            <v>333485</v>
          </cell>
          <cell r="C232" t="str">
            <v>m3</v>
          </cell>
          <cell r="D232">
            <v>333485</v>
          </cell>
          <cell r="E232" t="str">
            <v>m3</v>
          </cell>
          <cell r="F232">
            <v>333485</v>
          </cell>
          <cell r="G232" t="str">
            <v>m3</v>
          </cell>
        </row>
        <row r="233">
          <cell r="A233" t="str">
            <v>Mortero 1:4 impermeabilizado</v>
          </cell>
          <cell r="B233">
            <v>424112</v>
          </cell>
          <cell r="C233" t="str">
            <v>m3</v>
          </cell>
          <cell r="D233">
            <v>424112</v>
          </cell>
          <cell r="E233" t="str">
            <v>m3</v>
          </cell>
          <cell r="F233">
            <v>424112</v>
          </cell>
          <cell r="G233" t="str">
            <v>m3</v>
          </cell>
        </row>
        <row r="234">
          <cell r="A234" t="str">
            <v>Mortero 1:5</v>
          </cell>
          <cell r="B234">
            <v>292999</v>
          </cell>
          <cell r="C234" t="str">
            <v>m3</v>
          </cell>
          <cell r="D234">
            <v>292999</v>
          </cell>
          <cell r="E234" t="str">
            <v>m3</v>
          </cell>
          <cell r="F234">
            <v>292999</v>
          </cell>
          <cell r="G234" t="str">
            <v>m3</v>
          </cell>
        </row>
        <row r="235">
          <cell r="A235" t="str">
            <v>Mortero 1:10</v>
          </cell>
          <cell r="B235">
            <v>160503</v>
          </cell>
          <cell r="C235" t="str">
            <v>m3</v>
          </cell>
          <cell r="D235">
            <v>155075</v>
          </cell>
          <cell r="E235" t="str">
            <v>m3</v>
          </cell>
          <cell r="F235">
            <v>148981</v>
          </cell>
          <cell r="G235" t="str">
            <v>m3</v>
          </cell>
        </row>
        <row r="236">
          <cell r="A236" t="str">
            <v>Mosaico para pisos 30x30</v>
          </cell>
          <cell r="B236">
            <v>55343</v>
          </cell>
          <cell r="C236" t="str">
            <v>m2</v>
          </cell>
          <cell r="D236">
            <v>55343</v>
          </cell>
          <cell r="E236" t="str">
            <v>m2</v>
          </cell>
          <cell r="F236">
            <v>55343</v>
          </cell>
          <cell r="G236" t="str">
            <v>m2</v>
          </cell>
        </row>
        <row r="237">
          <cell r="A237" t="str">
            <v>Motobomba a gasolina de 2"</v>
          </cell>
          <cell r="B237">
            <v>77105</v>
          </cell>
          <cell r="C237" t="str">
            <v>d</v>
          </cell>
          <cell r="D237">
            <v>74497</v>
          </cell>
          <cell r="E237" t="str">
            <v>d</v>
          </cell>
          <cell r="F237">
            <v>71569</v>
          </cell>
          <cell r="G237" t="str">
            <v>d</v>
          </cell>
        </row>
        <row r="238">
          <cell r="A238" t="str">
            <v>Motobomba a gasolina de 3"</v>
          </cell>
          <cell r="B238">
            <v>79954</v>
          </cell>
          <cell r="C238" t="str">
            <v>d</v>
          </cell>
          <cell r="D238">
            <v>77250</v>
          </cell>
          <cell r="E238" t="str">
            <v>d</v>
          </cell>
          <cell r="F238">
            <v>74214</v>
          </cell>
          <cell r="G238" t="str">
            <v>d</v>
          </cell>
        </row>
        <row r="239">
          <cell r="A239" t="str">
            <v>Motobomba para prueba hidrostática</v>
          </cell>
          <cell r="B239">
            <v>44509</v>
          </cell>
          <cell r="C239" t="str">
            <v>d</v>
          </cell>
          <cell r="D239">
            <v>43003</v>
          </cell>
          <cell r="E239" t="str">
            <v>d</v>
          </cell>
          <cell r="F239">
            <v>41313</v>
          </cell>
          <cell r="G239" t="str">
            <v>d</v>
          </cell>
        </row>
        <row r="240">
          <cell r="A240" t="str">
            <v>Motobomba sumergible de 2"</v>
          </cell>
          <cell r="B240">
            <v>41966</v>
          </cell>
          <cell r="C240" t="str">
            <v>d</v>
          </cell>
          <cell r="D240">
            <v>40546</v>
          </cell>
          <cell r="E240" t="str">
            <v>d</v>
          </cell>
          <cell r="F240">
            <v>38952</v>
          </cell>
          <cell r="G240" t="str">
            <v>d</v>
          </cell>
        </row>
        <row r="241">
          <cell r="A241" t="str">
            <v>Motobomba sumergible de 3"</v>
          </cell>
          <cell r="B241">
            <v>36880</v>
          </cell>
          <cell r="C241" t="str">
            <v>d</v>
          </cell>
          <cell r="D241">
            <v>35632</v>
          </cell>
          <cell r="E241" t="str">
            <v>d</v>
          </cell>
          <cell r="F241">
            <v>34231</v>
          </cell>
          <cell r="G241" t="str">
            <v>d</v>
          </cell>
        </row>
        <row r="242">
          <cell r="A242" t="str">
            <v>Motoniveladora CAT 120G</v>
          </cell>
          <cell r="B242">
            <v>170204</v>
          </cell>
          <cell r="C242" t="str">
            <v>H</v>
          </cell>
          <cell r="D242">
            <v>164448</v>
          </cell>
          <cell r="E242" t="str">
            <v>H</v>
          </cell>
          <cell r="F242">
            <v>157986</v>
          </cell>
          <cell r="G242" t="str">
            <v>H</v>
          </cell>
        </row>
        <row r="243">
          <cell r="A243" t="str">
            <v>Oficial Acabados</v>
          </cell>
          <cell r="B243">
            <v>17606</v>
          </cell>
          <cell r="C243" t="str">
            <v>HH</v>
          </cell>
          <cell r="D243">
            <v>17606</v>
          </cell>
          <cell r="E243" t="str">
            <v>HH</v>
          </cell>
          <cell r="F243">
            <v>17606</v>
          </cell>
          <cell r="G243" t="str">
            <v>HH</v>
          </cell>
        </row>
        <row r="244">
          <cell r="A244" t="str">
            <v>Oficial Albañileria</v>
          </cell>
          <cell r="B244">
            <v>15309.625</v>
          </cell>
          <cell r="C244" t="str">
            <v>HH</v>
          </cell>
          <cell r="D244">
            <v>15309.625</v>
          </cell>
          <cell r="E244" t="str">
            <v>HH</v>
          </cell>
          <cell r="F244">
            <v>15309.625</v>
          </cell>
          <cell r="G244" t="str">
            <v>HH</v>
          </cell>
        </row>
        <row r="245">
          <cell r="A245" t="str">
            <v xml:space="preserve">Oficial elect, sanit, carpint </v>
          </cell>
          <cell r="B245">
            <v>16841</v>
          </cell>
          <cell r="C245" t="str">
            <v>HH</v>
          </cell>
          <cell r="D245">
            <v>16841</v>
          </cell>
          <cell r="E245" t="str">
            <v>HH</v>
          </cell>
          <cell r="F245">
            <v>16841</v>
          </cell>
          <cell r="G245" t="str">
            <v>HH</v>
          </cell>
        </row>
        <row r="246">
          <cell r="A246" t="str">
            <v>Operador de equipos especiales</v>
          </cell>
          <cell r="B246">
            <v>21693.5</v>
          </cell>
          <cell r="C246" t="str">
            <v>HH</v>
          </cell>
          <cell r="D246">
            <v>21693.5</v>
          </cell>
          <cell r="E246" t="str">
            <v>HH</v>
          </cell>
          <cell r="F246">
            <v>21693.5</v>
          </cell>
          <cell r="G246" t="str">
            <v>HH</v>
          </cell>
        </row>
        <row r="247">
          <cell r="A247" t="str">
            <v>Pallets para Minicargador Bobcat</v>
          </cell>
          <cell r="B247">
            <v>67049</v>
          </cell>
          <cell r="C247" t="str">
            <v>d</v>
          </cell>
          <cell r="D247">
            <v>64781</v>
          </cell>
          <cell r="E247" t="str">
            <v>d</v>
          </cell>
          <cell r="F247">
            <v>62235</v>
          </cell>
          <cell r="G247" t="str">
            <v>d</v>
          </cell>
        </row>
        <row r="248">
          <cell r="A248" t="str">
            <v>Pavimentadora AP-200</v>
          </cell>
          <cell r="B248">
            <v>52986</v>
          </cell>
          <cell r="C248" t="str">
            <v>H</v>
          </cell>
          <cell r="D248">
            <v>51194</v>
          </cell>
          <cell r="E248" t="str">
            <v>H</v>
          </cell>
          <cell r="F248">
            <v>49182</v>
          </cell>
          <cell r="G248" t="str">
            <v>H</v>
          </cell>
        </row>
        <row r="249">
          <cell r="A249" t="str">
            <v>Pega enchape Sika x 50kg</v>
          </cell>
          <cell r="B249">
            <v>2092</v>
          </cell>
          <cell r="C249" t="str">
            <v>kg</v>
          </cell>
          <cell r="D249">
            <v>2021</v>
          </cell>
          <cell r="E249" t="str">
            <v>kg</v>
          </cell>
          <cell r="F249">
            <v>1941</v>
          </cell>
          <cell r="G249" t="str">
            <v>kg</v>
          </cell>
        </row>
        <row r="250">
          <cell r="A250" t="str">
            <v>Perfil HEA 180 con elementos de anclaje, L&lt;2 m</v>
          </cell>
          <cell r="B250">
            <v>1530</v>
          </cell>
          <cell r="C250" t="str">
            <v>d</v>
          </cell>
          <cell r="D250">
            <v>1478</v>
          </cell>
          <cell r="E250" t="str">
            <v>d</v>
          </cell>
          <cell r="F250">
            <v>1419</v>
          </cell>
          <cell r="G250" t="str">
            <v>d</v>
          </cell>
        </row>
        <row r="251">
          <cell r="A251" t="str">
            <v>Perfil HEA 180 x 6 m</v>
          </cell>
          <cell r="B251">
            <v>1182</v>
          </cell>
          <cell r="C251" t="str">
            <v>d</v>
          </cell>
          <cell r="D251">
            <v>1142</v>
          </cell>
          <cell r="E251" t="str">
            <v>d</v>
          </cell>
          <cell r="F251">
            <v>1097</v>
          </cell>
          <cell r="G251" t="str">
            <v>d</v>
          </cell>
        </row>
        <row r="252">
          <cell r="A252" t="str">
            <v>Perfil HEA 180 x 8 m</v>
          </cell>
          <cell r="B252">
            <v>1810</v>
          </cell>
          <cell r="C252" t="str">
            <v>d</v>
          </cell>
          <cell r="D252">
            <v>1748</v>
          </cell>
          <cell r="E252" t="str">
            <v>d</v>
          </cell>
          <cell r="F252">
            <v>1679</v>
          </cell>
          <cell r="G252" t="str">
            <v>d</v>
          </cell>
        </row>
        <row r="253">
          <cell r="A253" t="str">
            <v>Perfil HEA 240 con elementos de anclaje, L&lt;2 m</v>
          </cell>
          <cell r="B253">
            <v>2154</v>
          </cell>
          <cell r="C253" t="str">
            <v>d</v>
          </cell>
          <cell r="D253">
            <v>2081</v>
          </cell>
          <cell r="E253" t="str">
            <v>d</v>
          </cell>
          <cell r="F253">
            <v>1999</v>
          </cell>
          <cell r="G253" t="str">
            <v>d</v>
          </cell>
        </row>
        <row r="254">
          <cell r="A254" t="str">
            <v>Perfil HEA 240 x 10 m</v>
          </cell>
          <cell r="B254">
            <v>2225</v>
          </cell>
          <cell r="C254" t="str">
            <v>d</v>
          </cell>
          <cell r="D254">
            <v>2149</v>
          </cell>
          <cell r="E254" t="str">
            <v>d</v>
          </cell>
          <cell r="F254">
            <v>2064</v>
          </cell>
          <cell r="G254" t="str">
            <v>d</v>
          </cell>
        </row>
        <row r="255">
          <cell r="A255" t="str">
            <v>Perfilería de acero</v>
          </cell>
          <cell r="B255">
            <v>12275</v>
          </cell>
          <cell r="C255" t="str">
            <v>KG</v>
          </cell>
          <cell r="D255">
            <v>11859</v>
          </cell>
          <cell r="E255" t="str">
            <v>KG</v>
          </cell>
          <cell r="F255">
            <v>11393</v>
          </cell>
          <cell r="G255" t="str">
            <v>KG</v>
          </cell>
        </row>
        <row r="256">
          <cell r="A256" t="str">
            <v>Perno en acero de 2"</v>
          </cell>
          <cell r="B256">
            <v>7632</v>
          </cell>
          <cell r="C256" t="str">
            <v>UD</v>
          </cell>
          <cell r="D256">
            <v>7373</v>
          </cell>
          <cell r="E256" t="str">
            <v>UD</v>
          </cell>
          <cell r="F256">
            <v>7083</v>
          </cell>
          <cell r="G256" t="str">
            <v>UD</v>
          </cell>
        </row>
        <row r="257">
          <cell r="A257" t="str">
            <v>Pernos en acero inoxidable tipo ancla de cuña</v>
          </cell>
          <cell r="B257">
            <v>3817</v>
          </cell>
          <cell r="C257" t="str">
            <v>un/ml</v>
          </cell>
          <cell r="D257">
            <v>3687</v>
          </cell>
          <cell r="E257" t="str">
            <v>un/ml</v>
          </cell>
          <cell r="F257">
            <v>3542</v>
          </cell>
          <cell r="G257" t="str">
            <v>un/ml</v>
          </cell>
        </row>
        <row r="258">
          <cell r="A258" t="str">
            <v>Perno 5/8" x 4 5/8"</v>
          </cell>
          <cell r="B258">
            <v>6150</v>
          </cell>
          <cell r="C258" t="str">
            <v>UD</v>
          </cell>
        </row>
        <row r="259">
          <cell r="A259" t="str">
            <v>Perno 5/8" x 4 7/8"</v>
          </cell>
          <cell r="B259">
            <v>3180</v>
          </cell>
          <cell r="C259" t="str">
            <v>UD</v>
          </cell>
        </row>
        <row r="260">
          <cell r="A260" t="str">
            <v>Perno 3/4" x 5 1/2"</v>
          </cell>
          <cell r="B260">
            <v>12200</v>
          </cell>
          <cell r="C260" t="str">
            <v>UD</v>
          </cell>
          <cell r="D260">
            <v>4699</v>
          </cell>
          <cell r="E260" t="str">
            <v>UD</v>
          </cell>
          <cell r="F260">
            <v>4514</v>
          </cell>
          <cell r="G260" t="str">
            <v>UD</v>
          </cell>
        </row>
        <row r="261">
          <cell r="A261" t="str">
            <v>Perno 3/4" x 5 7/8"</v>
          </cell>
          <cell r="B261">
            <v>13150</v>
          </cell>
          <cell r="C261" t="str">
            <v>UD</v>
          </cell>
        </row>
        <row r="262">
          <cell r="A262" t="str">
            <v>Perno 5/8" x 2 1/2"</v>
          </cell>
          <cell r="B262">
            <v>3475</v>
          </cell>
          <cell r="C262" t="str">
            <v>UD</v>
          </cell>
          <cell r="D262">
            <v>3357</v>
          </cell>
          <cell r="E262" t="str">
            <v>UD</v>
          </cell>
          <cell r="F262">
            <v>3225</v>
          </cell>
          <cell r="G262" t="str">
            <v>UD</v>
          </cell>
        </row>
        <row r="263">
          <cell r="A263" t="str">
            <v>Perno 7/8" x 6 1/4"</v>
          </cell>
          <cell r="B263">
            <v>13290</v>
          </cell>
          <cell r="C263" t="str">
            <v>UD</v>
          </cell>
        </row>
        <row r="264">
          <cell r="A264" t="str">
            <v>Perno 7/8" x 6 5/8"</v>
          </cell>
          <cell r="B264">
            <v>14050</v>
          </cell>
          <cell r="C264" t="str">
            <v>UD</v>
          </cell>
        </row>
        <row r="265">
          <cell r="A265" t="str">
            <v>Perno 1" x 7 1/2"</v>
          </cell>
          <cell r="B265">
            <v>31900</v>
          </cell>
          <cell r="C265" t="str">
            <v>UD</v>
          </cell>
        </row>
        <row r="266">
          <cell r="A266" t="str">
            <v>Perno 1" x 7 1/4"</v>
          </cell>
          <cell r="B266">
            <v>29450</v>
          </cell>
          <cell r="C266" t="str">
            <v>UD</v>
          </cell>
        </row>
        <row r="267">
          <cell r="A267" t="str">
            <v>Perno 1" x 7 7/8"</v>
          </cell>
          <cell r="B267">
            <v>30550</v>
          </cell>
          <cell r="C267" t="str">
            <v>UD</v>
          </cell>
        </row>
        <row r="268">
          <cell r="A268" t="str">
            <v>Perno 1 1/8" x 8 1/2"</v>
          </cell>
          <cell r="B268">
            <v>21148</v>
          </cell>
          <cell r="C268" t="str">
            <v>UD</v>
          </cell>
        </row>
        <row r="269">
          <cell r="A269" t="str">
            <v>Perno 1 1/8" x 9"</v>
          </cell>
          <cell r="B269">
            <v>21148</v>
          </cell>
          <cell r="C269" t="str">
            <v>UD</v>
          </cell>
        </row>
        <row r="270">
          <cell r="A270" t="str">
            <v>Perno 1 1/4" x 9"</v>
          </cell>
          <cell r="B270">
            <v>24784</v>
          </cell>
          <cell r="C270" t="str">
            <v>UD</v>
          </cell>
        </row>
        <row r="271">
          <cell r="A271" t="str">
            <v>Perno 1 3/8" x 9 3/4"</v>
          </cell>
          <cell r="B271">
            <v>37880</v>
          </cell>
          <cell r="C271" t="str">
            <v>UD</v>
          </cell>
        </row>
        <row r="272">
          <cell r="A272" t="str">
            <v>Perno 1 1/2" x 10"</v>
          </cell>
          <cell r="B272">
            <v>42900</v>
          </cell>
          <cell r="C272" t="str">
            <v>UD</v>
          </cell>
        </row>
        <row r="273">
          <cell r="A273" t="str">
            <v>Perno 1 3/4" x 10 1/2"</v>
          </cell>
          <cell r="B273">
            <v>56000</v>
          </cell>
          <cell r="C273" t="str">
            <v>UD</v>
          </cell>
        </row>
        <row r="274">
          <cell r="A274" t="str">
            <v>Perno 1 3/4" x 10 3/4"</v>
          </cell>
          <cell r="B274">
            <v>57500</v>
          </cell>
          <cell r="C274" t="str">
            <v>UD</v>
          </cell>
        </row>
        <row r="275">
          <cell r="A275" t="str">
            <v>Perno 6 1/2" x 1/2"</v>
          </cell>
          <cell r="B275">
            <v>2766</v>
          </cell>
          <cell r="C275" t="str">
            <v>UD</v>
          </cell>
          <cell r="D275">
            <v>2672</v>
          </cell>
          <cell r="E275" t="str">
            <v>UD</v>
          </cell>
          <cell r="F275">
            <v>2567</v>
          </cell>
          <cell r="G275" t="str">
            <v>UD</v>
          </cell>
        </row>
        <row r="276">
          <cell r="A276" t="str">
            <v>Piedra china No. 3</v>
          </cell>
          <cell r="B276">
            <v>276</v>
          </cell>
          <cell r="C276" t="str">
            <v>kg</v>
          </cell>
          <cell r="D276">
            <v>266</v>
          </cell>
          <cell r="E276" t="str">
            <v>kg</v>
          </cell>
          <cell r="F276">
            <v>255</v>
          </cell>
          <cell r="G276" t="str">
            <v>kg</v>
          </cell>
        </row>
        <row r="277">
          <cell r="A277" t="str">
            <v>Piedra ciclópea</v>
          </cell>
          <cell r="B277">
            <v>76419</v>
          </cell>
          <cell r="C277" t="str">
            <v>m3</v>
          </cell>
          <cell r="D277">
            <v>73834</v>
          </cell>
          <cell r="E277" t="str">
            <v>m3</v>
          </cell>
          <cell r="F277">
            <v>70932</v>
          </cell>
          <cell r="G277" t="str">
            <v>m3</v>
          </cell>
        </row>
        <row r="278">
          <cell r="A278" t="str">
            <v>Pintura anticorrosivo y acabado esmalte</v>
          </cell>
          <cell r="B278">
            <v>65160</v>
          </cell>
          <cell r="C278" t="str">
            <v>gal</v>
          </cell>
          <cell r="D278">
            <v>62956</v>
          </cell>
          <cell r="E278" t="str">
            <v>gal</v>
          </cell>
          <cell r="F278">
            <v>60482</v>
          </cell>
          <cell r="G278" t="str">
            <v>gal</v>
          </cell>
        </row>
        <row r="279">
          <cell r="A279" t="str">
            <v>Pintura en imprimante epoxico + barrera epoxica + esmalte uretano.</v>
          </cell>
          <cell r="B279">
            <v>54931</v>
          </cell>
          <cell r="C279" t="str">
            <v>m2</v>
          </cell>
          <cell r="D279">
            <v>54931</v>
          </cell>
          <cell r="E279" t="str">
            <v>m2</v>
          </cell>
          <cell r="F279">
            <v>54931</v>
          </cell>
          <cell r="G279" t="str">
            <v>m2</v>
          </cell>
        </row>
        <row r="280">
          <cell r="A280" t="str">
            <v>Pintrua tipo trafico</v>
          </cell>
          <cell r="B280">
            <v>88785</v>
          </cell>
          <cell r="C280" t="str">
            <v>gl</v>
          </cell>
          <cell r="D280">
            <v>85782</v>
          </cell>
          <cell r="E280" t="str">
            <v>gl</v>
          </cell>
          <cell r="F280">
            <v>82411</v>
          </cell>
          <cell r="G280" t="str">
            <v>gl</v>
          </cell>
        </row>
        <row r="281">
          <cell r="A281" t="str">
            <v>Pintura Epoxica</v>
          </cell>
          <cell r="B281">
            <v>254201</v>
          </cell>
          <cell r="C281" t="str">
            <v>GAL</v>
          </cell>
          <cell r="D281">
            <v>245604</v>
          </cell>
          <cell r="E281" t="str">
            <v>GAL</v>
          </cell>
          <cell r="F281">
            <v>235953</v>
          </cell>
          <cell r="G281" t="str">
            <v>GAL</v>
          </cell>
        </row>
        <row r="282">
          <cell r="A282" t="str">
            <v>Pintura epoxica (Coaltar Epoxico)</v>
          </cell>
          <cell r="B282">
            <v>112824</v>
          </cell>
          <cell r="C282" t="str">
            <v>gl</v>
          </cell>
          <cell r="D282">
            <v>109008</v>
          </cell>
          <cell r="E282" t="str">
            <v>gl</v>
          </cell>
          <cell r="F282">
            <v>104724</v>
          </cell>
          <cell r="G282" t="str">
            <v>gl</v>
          </cell>
        </row>
        <row r="283">
          <cell r="A283" t="str">
            <v>Pintura epoxipoliamida</v>
          </cell>
          <cell r="B283">
            <v>114321</v>
          </cell>
          <cell r="C283" t="str">
            <v>gl</v>
          </cell>
          <cell r="D283">
            <v>110455</v>
          </cell>
          <cell r="E283" t="str">
            <v>gl</v>
          </cell>
          <cell r="F283">
            <v>106114</v>
          </cell>
          <cell r="G283" t="str">
            <v>gl</v>
          </cell>
        </row>
        <row r="284">
          <cell r="A284" t="str">
            <v>Pintura esmalte sintetico</v>
          </cell>
          <cell r="B284">
            <v>89461</v>
          </cell>
          <cell r="C284" t="str">
            <v>gal</v>
          </cell>
          <cell r="D284">
            <v>86435</v>
          </cell>
          <cell r="E284" t="str">
            <v>gal</v>
          </cell>
          <cell r="F284">
            <v>83038</v>
          </cell>
          <cell r="G284" t="str">
            <v>gal</v>
          </cell>
        </row>
        <row r="285">
          <cell r="A285" t="str">
            <v>Piso en cerámica 20x20</v>
          </cell>
          <cell r="B285">
            <v>16660</v>
          </cell>
          <cell r="C285" t="str">
            <v>m2</v>
          </cell>
          <cell r="D285">
            <v>16096</v>
          </cell>
          <cell r="E285" t="str">
            <v>m2</v>
          </cell>
          <cell r="F285">
            <v>15463</v>
          </cell>
          <cell r="G285" t="str">
            <v>m2</v>
          </cell>
        </row>
        <row r="286">
          <cell r="A286" t="str">
            <v>Piso en cerámica 30x30</v>
          </cell>
          <cell r="B286">
            <v>20220</v>
          </cell>
          <cell r="C286" t="str">
            <v>m2</v>
          </cell>
          <cell r="D286">
            <v>19536</v>
          </cell>
          <cell r="E286" t="str">
            <v>m2</v>
          </cell>
          <cell r="F286">
            <v>18768</v>
          </cell>
          <cell r="G286" t="str">
            <v>m2</v>
          </cell>
        </row>
        <row r="287">
          <cell r="A287" t="str">
            <v>Pistola AnchorFix-4</v>
          </cell>
          <cell r="B287">
            <v>184389</v>
          </cell>
          <cell r="C287" t="str">
            <v>un</v>
          </cell>
          <cell r="D287">
            <v>178153</v>
          </cell>
          <cell r="E287" t="str">
            <v>un</v>
          </cell>
          <cell r="F287">
            <v>171152</v>
          </cell>
          <cell r="G287" t="str">
            <v>un</v>
          </cell>
        </row>
        <row r="288">
          <cell r="A288" t="str">
            <v>Pistola Aplicadora</v>
          </cell>
          <cell r="B288">
            <v>70890</v>
          </cell>
          <cell r="C288" t="str">
            <v>UD</v>
          </cell>
          <cell r="D288">
            <v>68492</v>
          </cell>
          <cell r="E288" t="str">
            <v>UD</v>
          </cell>
          <cell r="F288">
            <v>65800</v>
          </cell>
          <cell r="G288" t="str">
            <v>UD</v>
          </cell>
        </row>
        <row r="289">
          <cell r="A289" t="str">
            <v>Pistolero de Compresor</v>
          </cell>
          <cell r="B289">
            <v>113611</v>
          </cell>
          <cell r="C289" t="str">
            <v>d</v>
          </cell>
          <cell r="D289">
            <v>109769</v>
          </cell>
          <cell r="E289" t="str">
            <v>d</v>
          </cell>
          <cell r="F289">
            <v>105455</v>
          </cell>
          <cell r="G289" t="str">
            <v>d</v>
          </cell>
        </row>
        <row r="290">
          <cell r="A290" t="str">
            <v>Pistola para aplciación de pintura</v>
          </cell>
          <cell r="B290">
            <v>48196</v>
          </cell>
          <cell r="C290" t="str">
            <v>un</v>
          </cell>
          <cell r="D290">
            <v>46566</v>
          </cell>
          <cell r="E290" t="str">
            <v>un</v>
          </cell>
          <cell r="F290">
            <v>44736</v>
          </cell>
          <cell r="G290" t="str">
            <v>un</v>
          </cell>
        </row>
        <row r="291">
          <cell r="A291" t="str">
            <v>Placa Plana 1,2 x 1,2 x 4 m</v>
          </cell>
          <cell r="B291">
            <v>99423</v>
          </cell>
          <cell r="C291" t="str">
            <v>UND</v>
          </cell>
          <cell r="D291">
            <v>96060</v>
          </cell>
          <cell r="E291" t="str">
            <v>UND</v>
          </cell>
          <cell r="F291">
            <v>92285</v>
          </cell>
          <cell r="G291" t="str">
            <v>UND</v>
          </cell>
        </row>
        <row r="292">
          <cell r="A292" t="str">
            <v>Plantilla en concreto 2000 psi e=0.07m</v>
          </cell>
          <cell r="B292">
            <v>31015</v>
          </cell>
          <cell r="C292" t="str">
            <v>m2</v>
          </cell>
          <cell r="D292">
            <v>31015</v>
          </cell>
          <cell r="E292" t="str">
            <v>m2</v>
          </cell>
          <cell r="F292">
            <v>31015</v>
          </cell>
          <cell r="G292" t="str">
            <v>m2</v>
          </cell>
        </row>
        <row r="293">
          <cell r="A293" t="str">
            <v>Plastocrete DM (x20kg)</v>
          </cell>
          <cell r="B293">
            <v>8896</v>
          </cell>
          <cell r="C293" t="str">
            <v>kg</v>
          </cell>
          <cell r="D293">
            <v>8595</v>
          </cell>
          <cell r="E293" t="str">
            <v>kg</v>
          </cell>
          <cell r="F293">
            <v>8257</v>
          </cell>
          <cell r="G293" t="str">
            <v>kg</v>
          </cell>
        </row>
        <row r="294">
          <cell r="A294" t="str">
            <v>Platina de 3/16 x 2"</v>
          </cell>
          <cell r="B294">
            <v>5837</v>
          </cell>
          <cell r="C294" t="str">
            <v>m</v>
          </cell>
          <cell r="D294">
            <v>5639</v>
          </cell>
          <cell r="E294" t="str">
            <v>m</v>
          </cell>
          <cell r="F294">
            <v>5417</v>
          </cell>
          <cell r="G294" t="str">
            <v>m</v>
          </cell>
        </row>
        <row r="295">
          <cell r="A295" t="str">
            <v>Platina de 4mm x 12mm</v>
          </cell>
          <cell r="B295">
            <v>1252</v>
          </cell>
          <cell r="C295" t="str">
            <v>m</v>
          </cell>
          <cell r="D295">
            <v>1209</v>
          </cell>
          <cell r="E295" t="str">
            <v>m</v>
          </cell>
          <cell r="F295">
            <v>1161</v>
          </cell>
          <cell r="G295" t="str">
            <v>m</v>
          </cell>
        </row>
        <row r="296">
          <cell r="A296" t="str">
            <v>Platina en acero de 2" x 3/16"</v>
          </cell>
          <cell r="B296">
            <v>6444</v>
          </cell>
          <cell r="C296" t="str">
            <v>m</v>
          </cell>
          <cell r="D296">
            <v>6226</v>
          </cell>
          <cell r="E296" t="str">
            <v>m</v>
          </cell>
          <cell r="F296">
            <v>5981</v>
          </cell>
          <cell r="G296" t="str">
            <v>m</v>
          </cell>
        </row>
        <row r="297">
          <cell r="A297" t="str">
            <v xml:space="preserve">Platina en acero de 0,15m x 0,20m </v>
          </cell>
          <cell r="B297">
            <v>8115</v>
          </cell>
          <cell r="C297" t="str">
            <v>un/ml</v>
          </cell>
          <cell r="D297">
            <v>7840</v>
          </cell>
          <cell r="E297" t="str">
            <v>un/ml</v>
          </cell>
          <cell r="F297">
            <v>7531</v>
          </cell>
          <cell r="G297" t="str">
            <v>un/ml</v>
          </cell>
        </row>
        <row r="298">
          <cell r="A298" t="str">
            <v>Polvillo</v>
          </cell>
          <cell r="B298">
            <v>36126</v>
          </cell>
          <cell r="C298" t="str">
            <v>m3</v>
          </cell>
          <cell r="D298">
            <v>34904</v>
          </cell>
          <cell r="E298" t="str">
            <v>m3</v>
          </cell>
          <cell r="F298">
            <v>33532</v>
          </cell>
          <cell r="G298" t="str">
            <v>m3</v>
          </cell>
        </row>
        <row r="299">
          <cell r="A299" t="str">
            <v>Polvo mineral</v>
          </cell>
          <cell r="B299">
            <v>2781</v>
          </cell>
          <cell r="C299" t="str">
            <v>kg</v>
          </cell>
          <cell r="D299">
            <v>2686</v>
          </cell>
          <cell r="E299" t="str">
            <v>kg</v>
          </cell>
          <cell r="F299">
            <v>2580</v>
          </cell>
          <cell r="G299" t="str">
            <v>kg</v>
          </cell>
        </row>
        <row r="300">
          <cell r="A300" t="str">
            <v>Portaflanche 63m  PEAD</v>
          </cell>
          <cell r="B300">
            <v>21391</v>
          </cell>
          <cell r="C300" t="str">
            <v>Un</v>
          </cell>
          <cell r="D300">
            <v>20667</v>
          </cell>
          <cell r="E300" t="str">
            <v>Un</v>
          </cell>
          <cell r="F300">
            <v>19854</v>
          </cell>
          <cell r="G300" t="str">
            <v>Un</v>
          </cell>
        </row>
        <row r="301">
          <cell r="A301" t="str">
            <v>Pulidora Electrica de 4"</v>
          </cell>
          <cell r="B301">
            <v>16673</v>
          </cell>
          <cell r="C301" t="str">
            <v>d</v>
          </cell>
          <cell r="D301">
            <v>16109</v>
          </cell>
          <cell r="E301" t="str">
            <v>d</v>
          </cell>
          <cell r="F301">
            <v>15476</v>
          </cell>
          <cell r="G301" t="str">
            <v>d</v>
          </cell>
        </row>
        <row r="302">
          <cell r="A302" t="str">
            <v>Pulidora Electrica de 9"</v>
          </cell>
          <cell r="B302">
            <v>30841</v>
          </cell>
          <cell r="C302" t="str">
            <v>d</v>
          </cell>
          <cell r="D302">
            <v>29798</v>
          </cell>
          <cell r="E302" t="str">
            <v>d</v>
          </cell>
          <cell r="F302">
            <v>28627</v>
          </cell>
          <cell r="G302" t="str">
            <v>d</v>
          </cell>
        </row>
        <row r="303">
          <cell r="A303" t="str">
            <v xml:space="preserve">Puntilla de acero de 1 1/4 </v>
          </cell>
          <cell r="B303">
            <v>2036</v>
          </cell>
          <cell r="C303" t="str">
            <v>lb</v>
          </cell>
          <cell r="D303">
            <v>1967</v>
          </cell>
          <cell r="E303" t="str">
            <v>lb</v>
          </cell>
          <cell r="F303">
            <v>1889</v>
          </cell>
          <cell r="G303" t="str">
            <v>lb</v>
          </cell>
        </row>
        <row r="304">
          <cell r="A304" t="str">
            <v>Puntillas con cabeza de 1" - 2 1/2"</v>
          </cell>
          <cell r="B304">
            <v>2799</v>
          </cell>
          <cell r="C304" t="str">
            <v>lb</v>
          </cell>
          <cell r="D304">
            <v>2704</v>
          </cell>
          <cell r="E304" t="str">
            <v>lb</v>
          </cell>
          <cell r="F304">
            <v>2597</v>
          </cell>
          <cell r="G304" t="str">
            <v>lb</v>
          </cell>
        </row>
        <row r="305">
          <cell r="A305" t="str">
            <v>Puntillas de 4"</v>
          </cell>
          <cell r="B305">
            <v>4579</v>
          </cell>
          <cell r="C305" t="str">
            <v>lb</v>
          </cell>
          <cell r="D305">
            <v>4424</v>
          </cell>
          <cell r="E305" t="str">
            <v>lb</v>
          </cell>
          <cell r="F305">
            <v>4250</v>
          </cell>
          <cell r="G305" t="str">
            <v>lb</v>
          </cell>
        </row>
        <row r="306">
          <cell r="A306" t="str">
            <v>Punto de agua potable de 1/2"</v>
          </cell>
          <cell r="B306">
            <v>31141</v>
          </cell>
          <cell r="C306" t="str">
            <v>UND</v>
          </cell>
          <cell r="D306">
            <v>30087</v>
          </cell>
          <cell r="E306" t="str">
            <v>UND</v>
          </cell>
          <cell r="F306">
            <v>28904</v>
          </cell>
          <cell r="G306" t="str">
            <v>UND</v>
          </cell>
        </row>
        <row r="307">
          <cell r="A307" t="str">
            <v>Punto eléctrico económico</v>
          </cell>
          <cell r="B307">
            <v>79373</v>
          </cell>
          <cell r="C307" t="str">
            <v>UND</v>
          </cell>
          <cell r="D307">
            <v>76688</v>
          </cell>
          <cell r="E307" t="str">
            <v>UND</v>
          </cell>
          <cell r="F307">
            <v>73674</v>
          </cell>
          <cell r="G307" t="str">
            <v>UND</v>
          </cell>
        </row>
        <row r="308">
          <cell r="A308" t="str">
            <v>Punto sanitario 2"</v>
          </cell>
          <cell r="B308">
            <v>80856</v>
          </cell>
          <cell r="C308" t="str">
            <v>UND</v>
          </cell>
          <cell r="D308">
            <v>78121</v>
          </cell>
          <cell r="E308" t="str">
            <v>UND</v>
          </cell>
          <cell r="F308">
            <v>75051</v>
          </cell>
          <cell r="G308" t="str">
            <v>UND</v>
          </cell>
        </row>
        <row r="309">
          <cell r="A309" t="str">
            <v>Punto sanitario 4"</v>
          </cell>
          <cell r="B309">
            <v>97081</v>
          </cell>
          <cell r="C309" t="str">
            <v>UND</v>
          </cell>
          <cell r="D309">
            <v>93798</v>
          </cell>
          <cell r="E309" t="str">
            <v>UND</v>
          </cell>
          <cell r="F309">
            <v>90112</v>
          </cell>
          <cell r="G309" t="str">
            <v>UND</v>
          </cell>
        </row>
        <row r="310">
          <cell r="A310" t="str">
            <v>Reconstrucción de anden</v>
          </cell>
          <cell r="B310">
            <v>47646</v>
          </cell>
          <cell r="C310" t="str">
            <v>m2</v>
          </cell>
          <cell r="D310">
            <v>47646</v>
          </cell>
          <cell r="E310" t="str">
            <v>m2</v>
          </cell>
          <cell r="F310">
            <v>47646</v>
          </cell>
          <cell r="G310" t="str">
            <v>m2</v>
          </cell>
        </row>
        <row r="311">
          <cell r="A311" t="str">
            <v>Reconstrucción de bordillo</v>
          </cell>
          <cell r="B311">
            <v>17968</v>
          </cell>
          <cell r="C311" t="str">
            <v>m</v>
          </cell>
          <cell r="D311">
            <v>17968</v>
          </cell>
          <cell r="E311" t="str">
            <v>m</v>
          </cell>
          <cell r="F311">
            <v>17968</v>
          </cell>
          <cell r="G311" t="str">
            <v>m</v>
          </cell>
        </row>
        <row r="312">
          <cell r="A312" t="str">
            <v>Reconstrucción de pavimento</v>
          </cell>
          <cell r="B312">
            <v>91807</v>
          </cell>
          <cell r="C312" t="str">
            <v>m2</v>
          </cell>
          <cell r="D312">
            <v>91807</v>
          </cell>
          <cell r="E312" t="str">
            <v>m2</v>
          </cell>
          <cell r="F312">
            <v>91807</v>
          </cell>
          <cell r="G312" t="str">
            <v>m2</v>
          </cell>
        </row>
        <row r="313">
          <cell r="A313" t="str">
            <v>Regla Vibratoria</v>
          </cell>
          <cell r="B313">
            <v>110127</v>
          </cell>
          <cell r="C313" t="str">
            <v>d</v>
          </cell>
          <cell r="D313">
            <v>106402</v>
          </cell>
          <cell r="E313" t="str">
            <v>d</v>
          </cell>
          <cell r="F313">
            <v>102221</v>
          </cell>
          <cell r="G313" t="str">
            <v>d</v>
          </cell>
        </row>
        <row r="314">
          <cell r="A314" t="str">
            <v>Relleno con arena compactada</v>
          </cell>
          <cell r="B314">
            <v>66827</v>
          </cell>
          <cell r="C314" t="str">
            <v>m3</v>
          </cell>
          <cell r="D314">
            <v>66827</v>
          </cell>
          <cell r="E314" t="str">
            <v>m3</v>
          </cell>
          <cell r="F314">
            <v>66827</v>
          </cell>
          <cell r="G314" t="str">
            <v>m3</v>
          </cell>
        </row>
        <row r="315">
          <cell r="A315" t="str">
            <v>Relleno con material de sitio compactado</v>
          </cell>
          <cell r="B315">
            <v>18766</v>
          </cell>
          <cell r="C315" t="str">
            <v>m3</v>
          </cell>
          <cell r="D315">
            <v>18766</v>
          </cell>
          <cell r="E315" t="str">
            <v>m3</v>
          </cell>
          <cell r="F315">
            <v>18766</v>
          </cell>
          <cell r="G315" t="str">
            <v>m3</v>
          </cell>
        </row>
        <row r="316">
          <cell r="A316" t="str">
            <v>Remache Pop</v>
          </cell>
          <cell r="B316">
            <v>103</v>
          </cell>
          <cell r="C316" t="str">
            <v>UND</v>
          </cell>
          <cell r="D316">
            <v>99</v>
          </cell>
          <cell r="E316" t="str">
            <v>UND</v>
          </cell>
          <cell r="F316">
            <v>95</v>
          </cell>
          <cell r="G316" t="str">
            <v>UND</v>
          </cell>
        </row>
        <row r="317">
          <cell r="A317" t="str">
            <v>Retroexcavadora CAT 320D</v>
          </cell>
          <cell r="B317">
            <v>178500</v>
          </cell>
          <cell r="C317" t="str">
            <v>H</v>
          </cell>
          <cell r="D317">
            <v>253048</v>
          </cell>
          <cell r="E317" t="str">
            <v>H</v>
          </cell>
          <cell r="F317">
            <v>243105</v>
          </cell>
          <cell r="G317" t="str">
            <v>H</v>
          </cell>
        </row>
        <row r="318">
          <cell r="A318" t="str">
            <v>Retroexcavadora CAT 420</v>
          </cell>
          <cell r="B318">
            <v>113050</v>
          </cell>
          <cell r="C318" t="str">
            <v>H</v>
          </cell>
          <cell r="D318">
            <v>165720</v>
          </cell>
          <cell r="E318" t="str">
            <v>H</v>
          </cell>
          <cell r="F318">
            <v>159208</v>
          </cell>
          <cell r="G318" t="str">
            <v>H</v>
          </cell>
        </row>
        <row r="319">
          <cell r="A319" t="str">
            <v>Riel de anden</v>
          </cell>
          <cell r="B319">
            <v>1757</v>
          </cell>
          <cell r="C319" t="str">
            <v>d</v>
          </cell>
          <cell r="D319">
            <v>1697</v>
          </cell>
          <cell r="E319" t="str">
            <v>d</v>
          </cell>
          <cell r="F319">
            <v>1630</v>
          </cell>
          <cell r="G319" t="str">
            <v>d</v>
          </cell>
        </row>
        <row r="320">
          <cell r="A320" t="str">
            <v xml:space="preserve">Riel de pavimento </v>
          </cell>
          <cell r="B320">
            <v>3296</v>
          </cell>
          <cell r="C320" t="str">
            <v>d</v>
          </cell>
          <cell r="D320">
            <v>3184</v>
          </cell>
          <cell r="E320" t="str">
            <v>d</v>
          </cell>
          <cell r="F320">
            <v>3058</v>
          </cell>
          <cell r="G320" t="str">
            <v>d</v>
          </cell>
        </row>
        <row r="321">
          <cell r="A321" t="str">
            <v>Saltarín con operador</v>
          </cell>
          <cell r="B321">
            <v>19997</v>
          </cell>
          <cell r="C321" t="str">
            <v>H</v>
          </cell>
          <cell r="D321">
            <v>19320</v>
          </cell>
          <cell r="E321" t="str">
            <v>H</v>
          </cell>
          <cell r="F321">
            <v>18560</v>
          </cell>
          <cell r="G321" t="str">
            <v>H</v>
          </cell>
        </row>
        <row r="322">
          <cell r="A322" t="str">
            <v>Sello impermeable</v>
          </cell>
          <cell r="B322">
            <v>15635</v>
          </cell>
          <cell r="C322" t="str">
            <v>m</v>
          </cell>
          <cell r="D322">
            <v>15106</v>
          </cell>
          <cell r="E322" t="str">
            <v>m</v>
          </cell>
          <cell r="F322">
            <v>14512</v>
          </cell>
          <cell r="G322" t="str">
            <v>m</v>
          </cell>
        </row>
        <row r="323">
          <cell r="A323" t="str">
            <v>Servicio de Bombeo</v>
          </cell>
          <cell r="B323">
            <v>62546</v>
          </cell>
          <cell r="C323" t="str">
            <v>M3</v>
          </cell>
          <cell r="D323">
            <v>60430</v>
          </cell>
          <cell r="E323" t="str">
            <v>M3</v>
          </cell>
          <cell r="F323">
            <v>58055</v>
          </cell>
          <cell r="G323" t="str">
            <v>M3</v>
          </cell>
        </row>
        <row r="324">
          <cell r="A324" t="str">
            <v>Sika 1 (x20kg)</v>
          </cell>
          <cell r="B324">
            <v>7904</v>
          </cell>
          <cell r="C324" t="str">
            <v>kg</v>
          </cell>
          <cell r="D324">
            <v>7636</v>
          </cell>
          <cell r="E324" t="str">
            <v>kg</v>
          </cell>
          <cell r="F324">
            <v>7335</v>
          </cell>
          <cell r="G324" t="str">
            <v>kg</v>
          </cell>
        </row>
        <row r="325">
          <cell r="A325" t="str">
            <v>Sika 1, para mortero</v>
          </cell>
          <cell r="B325">
            <v>10565</v>
          </cell>
          <cell r="C325" t="str">
            <v>KG</v>
          </cell>
          <cell r="D325">
            <v>10207</v>
          </cell>
          <cell r="E325" t="str">
            <v>KG</v>
          </cell>
          <cell r="F325">
            <v>9805</v>
          </cell>
          <cell r="G325" t="str">
            <v>KG</v>
          </cell>
        </row>
        <row r="326">
          <cell r="A326" t="str">
            <v>Sika AnchorFix-4 (600 cc)</v>
          </cell>
          <cell r="B326">
            <v>63196</v>
          </cell>
          <cell r="C326" t="str">
            <v>un</v>
          </cell>
          <cell r="D326">
            <v>61058</v>
          </cell>
          <cell r="E326" t="str">
            <v>un</v>
          </cell>
          <cell r="F326">
            <v>58658</v>
          </cell>
          <cell r="G326" t="str">
            <v>un</v>
          </cell>
        </row>
        <row r="327">
          <cell r="A327" t="str">
            <v>Sika Estuka</v>
          </cell>
          <cell r="B327">
            <v>1221</v>
          </cell>
          <cell r="C327" t="str">
            <v>kg</v>
          </cell>
          <cell r="D327">
            <v>1179</v>
          </cell>
          <cell r="E327" t="str">
            <v>kg</v>
          </cell>
          <cell r="F327">
            <v>1132</v>
          </cell>
          <cell r="G327" t="str">
            <v>kg</v>
          </cell>
        </row>
        <row r="328">
          <cell r="A328" t="str">
            <v>Sika Mortero 101</v>
          </cell>
          <cell r="B328">
            <v>4018</v>
          </cell>
          <cell r="C328" t="str">
            <v>kg</v>
          </cell>
          <cell r="D328">
            <v>3882</v>
          </cell>
          <cell r="E328" t="str">
            <v>kg</v>
          </cell>
          <cell r="F328">
            <v>3729</v>
          </cell>
          <cell r="G328" t="str">
            <v>kg</v>
          </cell>
        </row>
        <row r="329">
          <cell r="A329" t="str">
            <v>Sika Vinilo tipo 1</v>
          </cell>
          <cell r="B329">
            <v>53519</v>
          </cell>
          <cell r="C329" t="str">
            <v>gl</v>
          </cell>
          <cell r="D329">
            <v>51709</v>
          </cell>
          <cell r="E329" t="str">
            <v>gl</v>
          </cell>
          <cell r="F329">
            <v>49677</v>
          </cell>
          <cell r="G329" t="str">
            <v>gl</v>
          </cell>
        </row>
        <row r="330">
          <cell r="A330" t="str">
            <v>Sikadur 32 primer</v>
          </cell>
          <cell r="B330">
            <v>76736</v>
          </cell>
          <cell r="C330" t="str">
            <v>kg</v>
          </cell>
          <cell r="D330">
            <v>74141</v>
          </cell>
          <cell r="E330" t="str">
            <v>kg</v>
          </cell>
          <cell r="F330">
            <v>71227</v>
          </cell>
          <cell r="G330" t="str">
            <v>kg</v>
          </cell>
        </row>
        <row r="331">
          <cell r="A331" t="str">
            <v>SikaFilm</v>
          </cell>
          <cell r="B331">
            <v>22566</v>
          </cell>
          <cell r="C331" t="str">
            <v>gl</v>
          </cell>
          <cell r="D331">
            <v>21802</v>
          </cell>
          <cell r="E331" t="str">
            <v>gl</v>
          </cell>
          <cell r="F331">
            <v>20945</v>
          </cell>
          <cell r="G331" t="str">
            <v>gl</v>
          </cell>
        </row>
        <row r="332">
          <cell r="A332" t="str">
            <v>SikaFlex-1CSL</v>
          </cell>
          <cell r="B332">
            <v>31598</v>
          </cell>
          <cell r="C332" t="str">
            <v>un</v>
          </cell>
          <cell r="D332">
            <v>30529</v>
          </cell>
          <cell r="E332" t="str">
            <v>un</v>
          </cell>
          <cell r="F332">
            <v>29329</v>
          </cell>
          <cell r="G332" t="str">
            <v>un</v>
          </cell>
        </row>
        <row r="333">
          <cell r="A333" t="str">
            <v>Sikafloor 3 Quartz Top - Neutro</v>
          </cell>
          <cell r="B333">
            <v>1145</v>
          </cell>
          <cell r="C333" t="str">
            <v>kg</v>
          </cell>
          <cell r="D333">
            <v>1106</v>
          </cell>
          <cell r="E333" t="str">
            <v>kg</v>
          </cell>
          <cell r="F333">
            <v>1062</v>
          </cell>
          <cell r="G333" t="str">
            <v>kg</v>
          </cell>
        </row>
        <row r="334">
          <cell r="A334" t="str">
            <v>SikaGrout 200</v>
          </cell>
          <cell r="B334">
            <v>3357</v>
          </cell>
          <cell r="C334" t="str">
            <v>kg</v>
          </cell>
          <cell r="D334">
            <v>3243</v>
          </cell>
          <cell r="E334" t="str">
            <v>kg</v>
          </cell>
          <cell r="F334">
            <v>3115</v>
          </cell>
          <cell r="G334" t="str">
            <v>kg</v>
          </cell>
        </row>
        <row r="335">
          <cell r="A335" t="str">
            <v>Sikaguard 63N - Gris</v>
          </cell>
          <cell r="B335">
            <v>123378</v>
          </cell>
          <cell r="C335" t="str">
            <v>kg</v>
          </cell>
          <cell r="D335">
            <v>119205</v>
          </cell>
          <cell r="E335" t="str">
            <v>kg</v>
          </cell>
          <cell r="F335">
            <v>114521</v>
          </cell>
          <cell r="G335" t="str">
            <v>kg</v>
          </cell>
        </row>
        <row r="336">
          <cell r="A336" t="str">
            <v>SikaRod de 3/8</v>
          </cell>
          <cell r="B336">
            <v>708</v>
          </cell>
          <cell r="C336" t="str">
            <v>m</v>
          </cell>
          <cell r="D336">
            <v>684</v>
          </cell>
          <cell r="E336" t="str">
            <v>m</v>
          </cell>
          <cell r="F336">
            <v>657</v>
          </cell>
          <cell r="G336" t="str">
            <v>m</v>
          </cell>
        </row>
        <row r="337">
          <cell r="A337" t="str">
            <v>SikaRod de 5/8</v>
          </cell>
          <cell r="B337">
            <v>1506</v>
          </cell>
          <cell r="C337" t="str">
            <v>m</v>
          </cell>
          <cell r="D337">
            <v>1455</v>
          </cell>
          <cell r="E337" t="str">
            <v>m</v>
          </cell>
          <cell r="F337">
            <v>1397</v>
          </cell>
          <cell r="G337" t="str">
            <v>m</v>
          </cell>
        </row>
        <row r="338">
          <cell r="A338" t="str">
            <v>SikaRod de 7/8</v>
          </cell>
          <cell r="B338">
            <v>2950</v>
          </cell>
          <cell r="C338" t="str">
            <v>m</v>
          </cell>
          <cell r="D338">
            <v>2850</v>
          </cell>
          <cell r="E338" t="str">
            <v>m</v>
          </cell>
          <cell r="F338">
            <v>2738</v>
          </cell>
          <cell r="G338" t="str">
            <v>m</v>
          </cell>
        </row>
        <row r="339">
          <cell r="A339" t="str">
            <v>Soldadura para PVC</v>
          </cell>
          <cell r="B339">
            <v>228387</v>
          </cell>
          <cell r="C339" t="str">
            <v>gl</v>
          </cell>
          <cell r="D339">
            <v>220663</v>
          </cell>
          <cell r="E339" t="str">
            <v>gl</v>
          </cell>
          <cell r="F339">
            <v>211992</v>
          </cell>
          <cell r="G339" t="str">
            <v>gl</v>
          </cell>
        </row>
        <row r="340">
          <cell r="A340" t="str">
            <v>Soporte bajante</v>
          </cell>
          <cell r="B340">
            <v>2560</v>
          </cell>
          <cell r="C340" t="str">
            <v>un</v>
          </cell>
          <cell r="D340">
            <v>2473</v>
          </cell>
          <cell r="E340" t="str">
            <v>un</v>
          </cell>
          <cell r="F340">
            <v>2375</v>
          </cell>
          <cell r="G340" t="str">
            <v>un</v>
          </cell>
        </row>
        <row r="341">
          <cell r="A341" t="str">
            <v xml:space="preserve">Soporte metalico para canal </v>
          </cell>
          <cell r="B341">
            <v>9188</v>
          </cell>
          <cell r="C341" t="str">
            <v>un</v>
          </cell>
          <cell r="D341">
            <v>8877</v>
          </cell>
          <cell r="E341" t="str">
            <v>un</v>
          </cell>
          <cell r="F341">
            <v>8528</v>
          </cell>
          <cell r="G341" t="str">
            <v>un</v>
          </cell>
        </row>
        <row r="342">
          <cell r="A342" t="str">
            <v>Soporte para cinta demarcadora</v>
          </cell>
          <cell r="B342">
            <v>66553</v>
          </cell>
          <cell r="C342" t="str">
            <v>UD</v>
          </cell>
          <cell r="D342">
            <v>64302</v>
          </cell>
          <cell r="E342" t="str">
            <v>UD</v>
          </cell>
          <cell r="F342">
            <v>61775</v>
          </cell>
          <cell r="G342" t="str">
            <v>UD</v>
          </cell>
        </row>
        <row r="343">
          <cell r="A343" t="str">
            <v>Subbase granular</v>
          </cell>
          <cell r="B343">
            <v>86633</v>
          </cell>
          <cell r="C343" t="str">
            <v>m3</v>
          </cell>
          <cell r="D343">
            <v>83703</v>
          </cell>
          <cell r="E343" t="str">
            <v>m3</v>
          </cell>
          <cell r="F343">
            <v>80414</v>
          </cell>
          <cell r="G343" t="str">
            <v>m3</v>
          </cell>
        </row>
        <row r="344">
          <cell r="A344" t="str">
            <v>Suelo-cemento 1:15</v>
          </cell>
          <cell r="B344">
            <v>149541</v>
          </cell>
          <cell r="C344" t="str">
            <v>M3</v>
          </cell>
          <cell r="D344">
            <v>144484</v>
          </cell>
          <cell r="E344" t="str">
            <v>M3</v>
          </cell>
          <cell r="F344">
            <v>138806</v>
          </cell>
          <cell r="G344" t="str">
            <v>M3</v>
          </cell>
        </row>
        <row r="345">
          <cell r="A345" t="str">
            <v>Tabla de madera de 1"x12"x10"</v>
          </cell>
          <cell r="B345">
            <v>35479</v>
          </cell>
          <cell r="C345" t="str">
            <v>Und</v>
          </cell>
          <cell r="D345">
            <v>34279</v>
          </cell>
          <cell r="E345" t="str">
            <v>Und</v>
          </cell>
          <cell r="F345">
            <v>32932</v>
          </cell>
          <cell r="G345" t="str">
            <v>Und</v>
          </cell>
        </row>
        <row r="346">
          <cell r="A346" t="str">
            <v>Tabla de madera de 11/2"x10"x10"</v>
          </cell>
          <cell r="B346">
            <v>43421</v>
          </cell>
          <cell r="C346" t="str">
            <v>Und</v>
          </cell>
          <cell r="D346">
            <v>41952</v>
          </cell>
          <cell r="E346" t="str">
            <v>Und</v>
          </cell>
          <cell r="F346">
            <v>40303</v>
          </cell>
          <cell r="G346" t="str">
            <v>Und</v>
          </cell>
        </row>
        <row r="347">
          <cell r="A347" t="str">
            <v>Tabla de madera de 2"x12"x10"</v>
          </cell>
          <cell r="B347">
            <v>69472</v>
          </cell>
          <cell r="C347" t="str">
            <v>Und</v>
          </cell>
          <cell r="D347">
            <v>67122</v>
          </cell>
          <cell r="E347" t="str">
            <v>Und</v>
          </cell>
          <cell r="F347">
            <v>64484</v>
          </cell>
          <cell r="G347" t="str">
            <v>Und</v>
          </cell>
        </row>
        <row r="348">
          <cell r="A348" t="str">
            <v>Tabla de madera de 3"x12"x10"</v>
          </cell>
          <cell r="B348">
            <v>104208</v>
          </cell>
          <cell r="C348" t="str">
            <v>Und</v>
          </cell>
          <cell r="D348">
            <v>100684</v>
          </cell>
          <cell r="E348" t="str">
            <v>Und</v>
          </cell>
          <cell r="F348">
            <v>96727</v>
          </cell>
          <cell r="G348" t="str">
            <v>Und</v>
          </cell>
        </row>
        <row r="349">
          <cell r="A349" t="str">
            <v>Tablero metalico de 2,4 x 0,20</v>
          </cell>
          <cell r="B349">
            <v>966</v>
          </cell>
          <cell r="C349" t="str">
            <v>d</v>
          </cell>
          <cell r="D349">
            <v>933</v>
          </cell>
          <cell r="E349" t="str">
            <v>d</v>
          </cell>
          <cell r="F349">
            <v>896</v>
          </cell>
          <cell r="G349" t="str">
            <v>d</v>
          </cell>
        </row>
        <row r="350">
          <cell r="A350" t="str">
            <v>Tablon vitrificado 30x30 o 33x33</v>
          </cell>
          <cell r="B350">
            <v>22928</v>
          </cell>
          <cell r="C350" t="str">
            <v>m2</v>
          </cell>
          <cell r="D350">
            <v>22152</v>
          </cell>
          <cell r="E350" t="str">
            <v>m2</v>
          </cell>
          <cell r="F350">
            <v>21281</v>
          </cell>
          <cell r="G350" t="str">
            <v>m2</v>
          </cell>
        </row>
        <row r="351">
          <cell r="A351" t="str">
            <v>Taco de madera de cativo 0,10x0,20x0,20</v>
          </cell>
          <cell r="B351">
            <v>6081</v>
          </cell>
          <cell r="C351" t="str">
            <v>Und</v>
          </cell>
          <cell r="D351">
            <v>5875</v>
          </cell>
          <cell r="E351" t="str">
            <v>Und</v>
          </cell>
          <cell r="F351">
            <v>5644</v>
          </cell>
          <cell r="G351" t="str">
            <v>Und</v>
          </cell>
        </row>
        <row r="352">
          <cell r="A352" t="str">
            <v>Taladro rotomartillo hasta 11/2"</v>
          </cell>
          <cell r="B352">
            <v>164102</v>
          </cell>
          <cell r="C352" t="str">
            <v>d</v>
          </cell>
          <cell r="D352">
            <v>158552</v>
          </cell>
          <cell r="E352" t="str">
            <v>d</v>
          </cell>
          <cell r="F352">
            <v>152322</v>
          </cell>
          <cell r="G352" t="str">
            <v>d</v>
          </cell>
        </row>
        <row r="353">
          <cell r="A353" t="str">
            <v>Tapa en Ferro-concreto (trafico liviano)</v>
          </cell>
          <cell r="B353">
            <v>280270</v>
          </cell>
          <cell r="C353" t="str">
            <v>un</v>
          </cell>
          <cell r="D353">
            <v>270792</v>
          </cell>
          <cell r="E353" t="str">
            <v>un</v>
          </cell>
          <cell r="F353">
            <v>260151</v>
          </cell>
          <cell r="G353" t="str">
            <v>un</v>
          </cell>
        </row>
        <row r="354">
          <cell r="A354" t="str">
            <v>Tapa en Ferro-concreto (trafico pesado)</v>
          </cell>
          <cell r="B354">
            <v>317147</v>
          </cell>
          <cell r="C354" t="str">
            <v>un</v>
          </cell>
          <cell r="D354">
            <v>306422</v>
          </cell>
          <cell r="E354" t="str">
            <v>un</v>
          </cell>
          <cell r="F354">
            <v>294381</v>
          </cell>
          <cell r="G354" t="str">
            <v>un</v>
          </cell>
        </row>
        <row r="355">
          <cell r="A355" t="str">
            <v>Tapa en hierro ductil (trafico liviano)</v>
          </cell>
          <cell r="B355">
            <v>474982</v>
          </cell>
          <cell r="C355" t="str">
            <v>un</v>
          </cell>
          <cell r="D355">
            <v>458919</v>
          </cell>
          <cell r="E355" t="str">
            <v>un</v>
          </cell>
          <cell r="F355">
            <v>440886</v>
          </cell>
          <cell r="G355" t="str">
            <v>un</v>
          </cell>
        </row>
        <row r="356">
          <cell r="A356" t="str">
            <v>Tapa en hierro ductil (trafico pesado)</v>
          </cell>
          <cell r="B356">
            <v>523661</v>
          </cell>
          <cell r="C356" t="str">
            <v>un</v>
          </cell>
          <cell r="D356">
            <v>505952</v>
          </cell>
          <cell r="E356" t="str">
            <v>un</v>
          </cell>
          <cell r="F356">
            <v>486071</v>
          </cell>
          <cell r="G356" t="str">
            <v>un</v>
          </cell>
        </row>
        <row r="357">
          <cell r="A357" t="str">
            <v>Tapa HF d&lt;8"</v>
          </cell>
          <cell r="B357">
            <v>42469</v>
          </cell>
          <cell r="C357" t="str">
            <v>Un</v>
          </cell>
          <cell r="D357">
            <v>41032</v>
          </cell>
          <cell r="E357" t="str">
            <v>Un</v>
          </cell>
          <cell r="F357">
            <v>39419</v>
          </cell>
          <cell r="G357" t="str">
            <v>Un</v>
          </cell>
        </row>
        <row r="358">
          <cell r="A358" t="str">
            <v>Tapa Hiero Ductil 24"</v>
          </cell>
          <cell r="B358">
            <v>774135</v>
          </cell>
          <cell r="C358" t="str">
            <v>Un</v>
          </cell>
          <cell r="D358">
            <v>747956</v>
          </cell>
          <cell r="E358" t="str">
            <v>Un</v>
          </cell>
          <cell r="F358">
            <v>718566</v>
          </cell>
          <cell r="G358" t="str">
            <v>Un</v>
          </cell>
        </row>
        <row r="359">
          <cell r="A359" t="str">
            <v>Tapa Hiero Ductil Ø6" para válvula</v>
          </cell>
          <cell r="B359">
            <v>67856</v>
          </cell>
          <cell r="C359" t="str">
            <v>Un</v>
          </cell>
          <cell r="D359">
            <v>65561</v>
          </cell>
          <cell r="E359" t="str">
            <v>Un</v>
          </cell>
          <cell r="F359">
            <v>62984</v>
          </cell>
          <cell r="G359" t="str">
            <v>Un</v>
          </cell>
        </row>
        <row r="360">
          <cell r="A360" t="str">
            <v>Tapon inflable con control de presión</v>
          </cell>
          <cell r="B360">
            <v>69472</v>
          </cell>
          <cell r="C360" t="str">
            <v>d</v>
          </cell>
          <cell r="D360">
            <v>67122</v>
          </cell>
          <cell r="E360" t="str">
            <v>d</v>
          </cell>
          <cell r="F360">
            <v>64484</v>
          </cell>
          <cell r="G360" t="str">
            <v>d</v>
          </cell>
        </row>
        <row r="361">
          <cell r="A361" t="str">
            <v>Tapón mecánico 10"</v>
          </cell>
          <cell r="B361">
            <v>19907</v>
          </cell>
          <cell r="C361" t="str">
            <v>d</v>
          </cell>
          <cell r="D361">
            <v>19233</v>
          </cell>
          <cell r="E361" t="str">
            <v>d</v>
          </cell>
          <cell r="F361">
            <v>18477</v>
          </cell>
          <cell r="G361" t="str">
            <v>d</v>
          </cell>
        </row>
        <row r="362">
          <cell r="A362" t="str">
            <v>Tapón mecánico 12"</v>
          </cell>
          <cell r="B362">
            <v>21013</v>
          </cell>
          <cell r="C362" t="str">
            <v>d</v>
          </cell>
          <cell r="D362">
            <v>20302</v>
          </cell>
          <cell r="E362" t="str">
            <v>d</v>
          </cell>
          <cell r="F362">
            <v>19504</v>
          </cell>
          <cell r="G362" t="str">
            <v>d</v>
          </cell>
        </row>
        <row r="363">
          <cell r="A363" t="str">
            <v>Tapón mecánico 14"</v>
          </cell>
          <cell r="B363">
            <v>22509</v>
          </cell>
          <cell r="C363" t="str">
            <v>d</v>
          </cell>
          <cell r="D363">
            <v>21747</v>
          </cell>
          <cell r="E363" t="str">
            <v>d</v>
          </cell>
          <cell r="F363">
            <v>20892</v>
          </cell>
          <cell r="G363" t="str">
            <v>d</v>
          </cell>
        </row>
        <row r="364">
          <cell r="A364" t="str">
            <v>Tapón mecánico 16"</v>
          </cell>
          <cell r="B364">
            <v>25705</v>
          </cell>
          <cell r="C364" t="str">
            <v>d</v>
          </cell>
          <cell r="D364">
            <v>24835</v>
          </cell>
          <cell r="E364" t="str">
            <v>d</v>
          </cell>
          <cell r="F364">
            <v>23859</v>
          </cell>
          <cell r="G364" t="str">
            <v>d</v>
          </cell>
        </row>
        <row r="365">
          <cell r="A365" t="str">
            <v>Tapón mecánico 18"</v>
          </cell>
          <cell r="B365">
            <v>27789</v>
          </cell>
          <cell r="C365" t="str">
            <v>d</v>
          </cell>
          <cell r="D365">
            <v>26849</v>
          </cell>
          <cell r="E365" t="str">
            <v>d</v>
          </cell>
          <cell r="F365">
            <v>25794</v>
          </cell>
          <cell r="G365" t="str">
            <v>d</v>
          </cell>
        </row>
        <row r="366">
          <cell r="A366" t="str">
            <v>Tapón mecánico 20"</v>
          </cell>
          <cell r="B366">
            <v>31959</v>
          </cell>
          <cell r="C366" t="str">
            <v>d</v>
          </cell>
          <cell r="D366">
            <v>30878</v>
          </cell>
          <cell r="E366" t="str">
            <v>d</v>
          </cell>
          <cell r="F366">
            <v>29664</v>
          </cell>
          <cell r="G366" t="str">
            <v>d</v>
          </cell>
        </row>
        <row r="367">
          <cell r="A367" t="str">
            <v>Tapón mecánico 24"</v>
          </cell>
          <cell r="B367">
            <v>34738</v>
          </cell>
          <cell r="C367" t="str">
            <v>d</v>
          </cell>
          <cell r="D367">
            <v>33563</v>
          </cell>
          <cell r="E367" t="str">
            <v>d</v>
          </cell>
          <cell r="F367">
            <v>32244</v>
          </cell>
          <cell r="G367" t="str">
            <v>d</v>
          </cell>
        </row>
        <row r="368">
          <cell r="A368" t="str">
            <v>Tapón mecánico 27"</v>
          </cell>
          <cell r="B368">
            <v>37516</v>
          </cell>
          <cell r="C368" t="str">
            <v>d</v>
          </cell>
          <cell r="D368">
            <v>36247</v>
          </cell>
          <cell r="E368" t="str">
            <v>d</v>
          </cell>
          <cell r="F368">
            <v>34822</v>
          </cell>
          <cell r="G368" t="str">
            <v>d</v>
          </cell>
        </row>
        <row r="369">
          <cell r="A369" t="str">
            <v>Tapón mecánico 6"</v>
          </cell>
          <cell r="B369">
            <v>17697</v>
          </cell>
          <cell r="C369" t="str">
            <v>d</v>
          </cell>
          <cell r="D369">
            <v>17098</v>
          </cell>
          <cell r="E369" t="str">
            <v>d</v>
          </cell>
          <cell r="F369">
            <v>16426</v>
          </cell>
          <cell r="G369" t="str">
            <v>d</v>
          </cell>
        </row>
        <row r="370">
          <cell r="A370" t="str">
            <v>Tapón mecánico 8"</v>
          </cell>
          <cell r="B370">
            <v>18801</v>
          </cell>
          <cell r="C370" t="str">
            <v>d</v>
          </cell>
          <cell r="D370">
            <v>18165</v>
          </cell>
          <cell r="E370" t="str">
            <v>d</v>
          </cell>
          <cell r="F370">
            <v>17451</v>
          </cell>
          <cell r="G370" t="str">
            <v>d</v>
          </cell>
        </row>
        <row r="371">
          <cell r="A371" t="str">
            <v>Tee de 160mm PVC</v>
          </cell>
          <cell r="B371">
            <v>51688</v>
          </cell>
          <cell r="C371" t="str">
            <v>UD</v>
          </cell>
          <cell r="D371">
            <v>49940</v>
          </cell>
          <cell r="E371" t="str">
            <v>UD</v>
          </cell>
          <cell r="F371">
            <v>47977</v>
          </cell>
          <cell r="G371" t="str">
            <v>UD</v>
          </cell>
        </row>
        <row r="372">
          <cell r="A372" t="str">
            <v>Tee de 200mm PVC</v>
          </cell>
          <cell r="B372">
            <v>127689</v>
          </cell>
          <cell r="C372" t="str">
            <v>UD</v>
          </cell>
          <cell r="D372">
            <v>123371</v>
          </cell>
          <cell r="E372" t="str">
            <v>UD</v>
          </cell>
          <cell r="F372">
            <v>118523</v>
          </cell>
          <cell r="G372" t="str">
            <v>UD</v>
          </cell>
        </row>
        <row r="373">
          <cell r="A373" t="str">
            <v>Tee de 250mm PVC</v>
          </cell>
          <cell r="B373">
            <v>244185</v>
          </cell>
          <cell r="C373" t="str">
            <v>UD</v>
          </cell>
          <cell r="D373">
            <v>235927</v>
          </cell>
          <cell r="E373" t="str">
            <v>UD</v>
          </cell>
          <cell r="F373">
            <v>226656</v>
          </cell>
          <cell r="G373" t="str">
            <v>UD</v>
          </cell>
        </row>
        <row r="374">
          <cell r="A374" t="str">
            <v>Tee de 315mm PVC</v>
          </cell>
          <cell r="B374">
            <v>374010</v>
          </cell>
          <cell r="C374" t="str">
            <v>UD</v>
          </cell>
          <cell r="D374">
            <v>361362</v>
          </cell>
          <cell r="E374" t="str">
            <v>UD</v>
          </cell>
          <cell r="F374">
            <v>347163</v>
          </cell>
          <cell r="G374" t="str">
            <v>UD</v>
          </cell>
        </row>
        <row r="375">
          <cell r="A375" t="str">
            <v>Tee de 355mm PVC</v>
          </cell>
          <cell r="B375">
            <v>915481</v>
          </cell>
          <cell r="C375" t="str">
            <v>UD</v>
          </cell>
          <cell r="D375">
            <v>884522</v>
          </cell>
          <cell r="E375" t="str">
            <v>UD</v>
          </cell>
          <cell r="F375">
            <v>849766</v>
          </cell>
          <cell r="G375" t="str">
            <v>UD</v>
          </cell>
        </row>
        <row r="376">
          <cell r="A376" t="str">
            <v>Tee de aluminio de 6 m</v>
          </cell>
          <cell r="B376">
            <v>2036</v>
          </cell>
          <cell r="C376" t="str">
            <v>UND</v>
          </cell>
          <cell r="D376">
            <v>1967</v>
          </cell>
          <cell r="E376" t="str">
            <v>UND</v>
          </cell>
          <cell r="F376">
            <v>1889</v>
          </cell>
          <cell r="G376" t="str">
            <v>UND</v>
          </cell>
        </row>
        <row r="377">
          <cell r="A377" t="str">
            <v>Teja eternit N.6</v>
          </cell>
          <cell r="B377">
            <v>15485</v>
          </cell>
          <cell r="C377" t="str">
            <v>m2</v>
          </cell>
          <cell r="D377">
            <v>14961</v>
          </cell>
          <cell r="E377" t="str">
            <v>m2</v>
          </cell>
          <cell r="F377">
            <v>14373</v>
          </cell>
          <cell r="G377" t="str">
            <v>m2</v>
          </cell>
        </row>
        <row r="378">
          <cell r="A378" t="str">
            <v>Topo para perforaciones horizontales  &gt;= 10"</v>
          </cell>
          <cell r="B378">
            <v>347357</v>
          </cell>
          <cell r="C378" t="str">
            <v>H</v>
          </cell>
          <cell r="D378">
            <v>335610</v>
          </cell>
          <cell r="E378" t="str">
            <v>H</v>
          </cell>
          <cell r="F378">
            <v>322422</v>
          </cell>
          <cell r="G378" t="str">
            <v>H</v>
          </cell>
        </row>
        <row r="379">
          <cell r="A379" t="str">
            <v>Topo para perforaciones horizontales =&lt; 8"</v>
          </cell>
          <cell r="B379">
            <v>138943</v>
          </cell>
          <cell r="C379" t="str">
            <v>H</v>
          </cell>
          <cell r="D379">
            <v>134244</v>
          </cell>
          <cell r="E379" t="str">
            <v>H</v>
          </cell>
          <cell r="F379">
            <v>128969</v>
          </cell>
          <cell r="G379" t="str">
            <v>H</v>
          </cell>
        </row>
        <row r="380">
          <cell r="A380" t="str">
            <v>Tornillo 3/4"</v>
          </cell>
          <cell r="B380">
            <v>5843</v>
          </cell>
          <cell r="C380" t="str">
            <v>UD</v>
          </cell>
          <cell r="D380">
            <v>5645</v>
          </cell>
          <cell r="E380" t="str">
            <v>UD</v>
          </cell>
          <cell r="F380">
            <v>5423</v>
          </cell>
          <cell r="G380" t="str">
            <v>UD</v>
          </cell>
        </row>
        <row r="381">
          <cell r="A381" t="str">
            <v>Tornillo 5/8 x2"</v>
          </cell>
          <cell r="B381">
            <v>7005</v>
          </cell>
          <cell r="C381" t="str">
            <v>UD</v>
          </cell>
          <cell r="D381">
            <v>6768</v>
          </cell>
          <cell r="E381" t="str">
            <v>UD</v>
          </cell>
          <cell r="F381">
            <v>6502</v>
          </cell>
          <cell r="G381" t="str">
            <v>UD</v>
          </cell>
        </row>
        <row r="382">
          <cell r="A382" t="str">
            <v>Tornillo inoxidable</v>
          </cell>
          <cell r="B382">
            <v>184</v>
          </cell>
          <cell r="C382" t="str">
            <v>un</v>
          </cell>
          <cell r="D382">
            <v>177</v>
          </cell>
          <cell r="E382" t="str">
            <v>un</v>
          </cell>
          <cell r="F382">
            <v>170</v>
          </cell>
          <cell r="G382" t="str">
            <v>un</v>
          </cell>
        </row>
        <row r="383">
          <cell r="A383" t="str">
            <v>Tornillos y tuercas</v>
          </cell>
          <cell r="B383">
            <v>11502</v>
          </cell>
          <cell r="C383" t="str">
            <v>KG</v>
          </cell>
          <cell r="D383">
            <v>11113</v>
          </cell>
          <cell r="E383" t="str">
            <v>KG</v>
          </cell>
          <cell r="F383">
            <v>10676</v>
          </cell>
          <cell r="G383" t="str">
            <v>KG</v>
          </cell>
        </row>
        <row r="384">
          <cell r="A384" t="str">
            <v>Tornillo para metal con accesorios</v>
          </cell>
          <cell r="B384">
            <v>4579</v>
          </cell>
          <cell r="C384" t="str">
            <v>un</v>
          </cell>
          <cell r="D384">
            <v>4424</v>
          </cell>
          <cell r="E384" t="str">
            <v>un</v>
          </cell>
          <cell r="F384">
            <v>4250</v>
          </cell>
          <cell r="G384" t="str">
            <v>un</v>
          </cell>
        </row>
        <row r="385">
          <cell r="A385" t="str">
            <v>Tranposrte de productos Titan</v>
          </cell>
          <cell r="B385">
            <v>90</v>
          </cell>
          <cell r="C385" t="str">
            <v>kg</v>
          </cell>
          <cell r="D385">
            <v>86</v>
          </cell>
          <cell r="E385" t="str">
            <v>kg</v>
          </cell>
          <cell r="F385">
            <v>82</v>
          </cell>
          <cell r="G385" t="str">
            <v>kg</v>
          </cell>
        </row>
        <row r="386">
          <cell r="A386" t="str">
            <v>Transporte de maquinaria</v>
          </cell>
          <cell r="B386">
            <v>1389419</v>
          </cell>
          <cell r="C386" t="str">
            <v>vj</v>
          </cell>
          <cell r="D386">
            <v>1342433</v>
          </cell>
          <cell r="E386" t="str">
            <v>vj</v>
          </cell>
          <cell r="F386">
            <v>1289684</v>
          </cell>
          <cell r="G386" t="str">
            <v>vj</v>
          </cell>
        </row>
        <row r="387">
          <cell r="A387" t="str">
            <v>Transporte de materiales</v>
          </cell>
          <cell r="B387">
            <v>766</v>
          </cell>
          <cell r="C387" t="str">
            <v>m3/km</v>
          </cell>
          <cell r="D387">
            <v>740</v>
          </cell>
          <cell r="E387" t="str">
            <v>m3/km</v>
          </cell>
          <cell r="F387">
            <v>710</v>
          </cell>
          <cell r="G387" t="str">
            <v>m3/km</v>
          </cell>
        </row>
        <row r="388">
          <cell r="A388" t="str">
            <v>Transporte de materiales a obra</v>
          </cell>
          <cell r="B388">
            <v>1389419</v>
          </cell>
          <cell r="C388" t="str">
            <v>vj</v>
          </cell>
          <cell r="D388">
            <v>1342433</v>
          </cell>
          <cell r="E388" t="str">
            <v>vj</v>
          </cell>
          <cell r="F388">
            <v>1289684</v>
          </cell>
          <cell r="G388" t="str">
            <v>vj</v>
          </cell>
        </row>
        <row r="389">
          <cell r="A389" t="str">
            <v>Transporte material sobrante</v>
          </cell>
          <cell r="B389">
            <v>5497</v>
          </cell>
          <cell r="C389" t="str">
            <v>M3</v>
          </cell>
          <cell r="D389">
            <v>5311</v>
          </cell>
          <cell r="E389" t="str">
            <v>M3</v>
          </cell>
          <cell r="F389">
            <v>5102</v>
          </cell>
          <cell r="G389" t="str">
            <v>M3</v>
          </cell>
        </row>
        <row r="390">
          <cell r="A390" t="str">
            <v>Transporte y acarreo interno de materiales</v>
          </cell>
          <cell r="B390">
            <v>138943</v>
          </cell>
          <cell r="C390" t="str">
            <v>d</v>
          </cell>
          <cell r="D390">
            <v>134244</v>
          </cell>
          <cell r="E390" t="str">
            <v>d</v>
          </cell>
          <cell r="F390">
            <v>128969</v>
          </cell>
          <cell r="G390" t="str">
            <v>d</v>
          </cell>
        </row>
        <row r="391">
          <cell r="A391" t="str">
            <v>Triturado</v>
          </cell>
          <cell r="B391">
            <v>73020</v>
          </cell>
          <cell r="C391" t="str">
            <v>m3</v>
          </cell>
          <cell r="D391">
            <v>70550</v>
          </cell>
          <cell r="E391" t="str">
            <v>m3</v>
          </cell>
          <cell r="F391">
            <v>67777</v>
          </cell>
          <cell r="G391" t="str">
            <v>m3</v>
          </cell>
        </row>
        <row r="392">
          <cell r="A392" t="str">
            <v>Tub. Conc. Sin ref 12" clase 2</v>
          </cell>
          <cell r="B392">
            <v>63131</v>
          </cell>
          <cell r="C392" t="str">
            <v>ML</v>
          </cell>
          <cell r="D392">
            <v>60996</v>
          </cell>
          <cell r="E392" t="str">
            <v>ML</v>
          </cell>
          <cell r="F392">
            <v>58599</v>
          </cell>
          <cell r="G392" t="str">
            <v>ML</v>
          </cell>
        </row>
        <row r="393">
          <cell r="A393" t="str">
            <v xml:space="preserve">Tubería Conduit </v>
          </cell>
          <cell r="B393">
            <v>7452</v>
          </cell>
          <cell r="C393" t="str">
            <v>ml</v>
          </cell>
          <cell r="D393">
            <v>7200</v>
          </cell>
          <cell r="E393" t="str">
            <v>ml</v>
          </cell>
        </row>
        <row r="394">
          <cell r="A394" t="str">
            <v>Tubería de 110 mm PVC</v>
          </cell>
          <cell r="B394">
            <v>14953</v>
          </cell>
          <cell r="C394" t="str">
            <v>M</v>
          </cell>
          <cell r="D394">
            <v>14447</v>
          </cell>
          <cell r="E394" t="str">
            <v>M</v>
          </cell>
          <cell r="F394">
            <v>13879</v>
          </cell>
          <cell r="G394" t="str">
            <v>M</v>
          </cell>
        </row>
        <row r="395">
          <cell r="A395" t="str">
            <v>Tubería de 160 mm PVC</v>
          </cell>
          <cell r="B395">
            <v>46215</v>
          </cell>
          <cell r="C395" t="str">
            <v>M</v>
          </cell>
          <cell r="D395">
            <v>44652</v>
          </cell>
          <cell r="E395" t="str">
            <v>M</v>
          </cell>
          <cell r="F395">
            <v>42897</v>
          </cell>
          <cell r="G395" t="str">
            <v>M</v>
          </cell>
        </row>
        <row r="396">
          <cell r="A396" t="str">
            <v>Tuberia de 200 mm PVC</v>
          </cell>
          <cell r="B396">
            <v>39885</v>
          </cell>
          <cell r="C396" t="str">
            <v>M</v>
          </cell>
          <cell r="D396">
            <v>38536</v>
          </cell>
          <cell r="E396" t="str">
            <v>M</v>
          </cell>
          <cell r="F396">
            <v>37021</v>
          </cell>
          <cell r="G396" t="str">
            <v>M</v>
          </cell>
        </row>
        <row r="397">
          <cell r="A397" t="str">
            <v>Tuberia de 250 mm PVC</v>
          </cell>
          <cell r="B397">
            <v>58255</v>
          </cell>
          <cell r="C397" t="str">
            <v>M</v>
          </cell>
          <cell r="D397">
            <v>56285</v>
          </cell>
          <cell r="E397" t="str">
            <v>M</v>
          </cell>
          <cell r="F397">
            <v>54073</v>
          </cell>
          <cell r="G397" t="str">
            <v>M</v>
          </cell>
        </row>
        <row r="398">
          <cell r="A398" t="str">
            <v>Tuberia de 315 mm PVC</v>
          </cell>
          <cell r="B398">
            <v>86130</v>
          </cell>
          <cell r="C398" t="str">
            <v>M</v>
          </cell>
          <cell r="D398">
            <v>83217</v>
          </cell>
          <cell r="E398" t="str">
            <v>M</v>
          </cell>
          <cell r="F398">
            <v>79947</v>
          </cell>
          <cell r="G398" t="str">
            <v>M</v>
          </cell>
        </row>
        <row r="399">
          <cell r="A399" t="str">
            <v>Tuberia de 350 mm PVC</v>
          </cell>
          <cell r="B399">
            <v>99534</v>
          </cell>
          <cell r="C399" t="str">
            <v>M</v>
          </cell>
          <cell r="D399">
            <v>96168</v>
          </cell>
          <cell r="E399" t="str">
            <v>M</v>
          </cell>
          <cell r="F399">
            <v>92389</v>
          </cell>
          <cell r="G399" t="str">
            <v>M</v>
          </cell>
        </row>
        <row r="400">
          <cell r="A400" t="str">
            <v>Tuberia de 400 mm PVC</v>
          </cell>
          <cell r="B400">
            <v>140888</v>
          </cell>
          <cell r="C400" t="str">
            <v>M</v>
          </cell>
          <cell r="D400">
            <v>136123</v>
          </cell>
          <cell r="E400" t="str">
            <v>M</v>
          </cell>
          <cell r="F400">
            <v>130774</v>
          </cell>
          <cell r="G400" t="str">
            <v>M</v>
          </cell>
        </row>
        <row r="401">
          <cell r="A401" t="str">
            <v>Tuberia de 450 mm PVC</v>
          </cell>
          <cell r="B401">
            <v>186941</v>
          </cell>
          <cell r="C401" t="str">
            <v>M</v>
          </cell>
          <cell r="D401">
            <v>180619</v>
          </cell>
          <cell r="E401" t="str">
            <v>M</v>
          </cell>
          <cell r="F401">
            <v>173521</v>
          </cell>
          <cell r="G401" t="str">
            <v>M</v>
          </cell>
        </row>
        <row r="402">
          <cell r="A402" t="str">
            <v>Tuberia de 500 mm PVC</v>
          </cell>
          <cell r="B402">
            <v>232043</v>
          </cell>
          <cell r="C402" t="str">
            <v>M</v>
          </cell>
          <cell r="D402">
            <v>224196</v>
          </cell>
          <cell r="E402" t="str">
            <v>M</v>
          </cell>
          <cell r="F402">
            <v>215386</v>
          </cell>
          <cell r="G402" t="str">
            <v>M</v>
          </cell>
        </row>
        <row r="403">
          <cell r="A403" t="str">
            <v>Tuberia de 600 mm PVC</v>
          </cell>
          <cell r="B403">
            <v>342775</v>
          </cell>
          <cell r="C403" t="str">
            <v>M</v>
          </cell>
          <cell r="D403">
            <v>331183</v>
          </cell>
          <cell r="E403" t="str">
            <v>M</v>
          </cell>
          <cell r="F403">
            <v>318169</v>
          </cell>
          <cell r="G403" t="str">
            <v>M</v>
          </cell>
        </row>
        <row r="404">
          <cell r="A404" t="str">
            <v>Tubería de acero de 2"</v>
          </cell>
          <cell r="B404">
            <v>32620</v>
          </cell>
          <cell r="C404" t="str">
            <v>m/ml</v>
          </cell>
          <cell r="D404">
            <v>31516</v>
          </cell>
          <cell r="E404" t="str">
            <v>m/ml</v>
          </cell>
          <cell r="F404">
            <v>30277</v>
          </cell>
          <cell r="G404" t="str">
            <v>m/ml</v>
          </cell>
        </row>
        <row r="405">
          <cell r="A405" t="str">
            <v>Tuberia PEAD 200 mm</v>
          </cell>
          <cell r="B405">
            <v>108358</v>
          </cell>
          <cell r="C405" t="str">
            <v>M</v>
          </cell>
          <cell r="D405">
            <v>104693</v>
          </cell>
          <cell r="E405" t="str">
            <v>M</v>
          </cell>
          <cell r="F405">
            <v>100579</v>
          </cell>
          <cell r="G405" t="str">
            <v>M</v>
          </cell>
        </row>
        <row r="406">
          <cell r="A406" t="str">
            <v>Tuberia PEAD 63 mm</v>
          </cell>
          <cell r="B406">
            <v>13493</v>
          </cell>
          <cell r="C406" t="str">
            <v>M</v>
          </cell>
          <cell r="D406">
            <v>13036</v>
          </cell>
          <cell r="E406" t="str">
            <v>M</v>
          </cell>
          <cell r="F406">
            <v>12523</v>
          </cell>
          <cell r="G406" t="str">
            <v>M</v>
          </cell>
        </row>
        <row r="407">
          <cell r="A407" t="str">
            <v>Tuberia PEAD 90 mm</v>
          </cell>
          <cell r="B407">
            <v>26927</v>
          </cell>
          <cell r="C407" t="str">
            <v>M</v>
          </cell>
          <cell r="D407">
            <v>26016</v>
          </cell>
          <cell r="E407" t="str">
            <v>M</v>
          </cell>
          <cell r="F407">
            <v>24993</v>
          </cell>
          <cell r="G407" t="str">
            <v>M</v>
          </cell>
        </row>
        <row r="408">
          <cell r="A408" t="str">
            <v>Tuberia PVC 2" Ventilación</v>
          </cell>
          <cell r="B408">
            <v>7970</v>
          </cell>
          <cell r="C408" t="str">
            <v>M</v>
          </cell>
          <cell r="D408">
            <v>7700</v>
          </cell>
          <cell r="E408" t="str">
            <v>M</v>
          </cell>
          <cell r="F408">
            <v>7397</v>
          </cell>
          <cell r="G408" t="str">
            <v>M</v>
          </cell>
        </row>
        <row r="409">
          <cell r="A409" t="str">
            <v>Tuberia PVC-P 1" RDE 21</v>
          </cell>
          <cell r="B409">
            <v>4336</v>
          </cell>
          <cell r="C409" t="str">
            <v>M</v>
          </cell>
          <cell r="D409">
            <v>4189</v>
          </cell>
          <cell r="E409" t="str">
            <v>M</v>
          </cell>
          <cell r="F409">
            <v>4024</v>
          </cell>
          <cell r="G409" t="str">
            <v>M</v>
          </cell>
        </row>
        <row r="410">
          <cell r="A410" t="str">
            <v>Tuberia PVC-P 1 1/2" RDE 21</v>
          </cell>
          <cell r="B410">
            <v>10197</v>
          </cell>
          <cell r="C410" t="str">
            <v>M</v>
          </cell>
          <cell r="D410">
            <v>9852</v>
          </cell>
          <cell r="E410" t="str">
            <v>M</v>
          </cell>
          <cell r="F410">
            <v>9464</v>
          </cell>
          <cell r="G410" t="str">
            <v>M</v>
          </cell>
        </row>
        <row r="411">
          <cell r="A411" t="str">
            <v>Tuberia PVC-P 1/2" RDE 13.5</v>
          </cell>
          <cell r="B411">
            <v>2494</v>
          </cell>
          <cell r="C411" t="str">
            <v>M</v>
          </cell>
          <cell r="D411">
            <v>2409</v>
          </cell>
          <cell r="E411" t="str">
            <v>M</v>
          </cell>
          <cell r="F411">
            <v>2314</v>
          </cell>
          <cell r="G411" t="str">
            <v>M</v>
          </cell>
        </row>
        <row r="412">
          <cell r="A412" t="str">
            <v xml:space="preserve">Tuberia PVC-S 6" </v>
          </cell>
          <cell r="B412">
            <v>120576</v>
          </cell>
          <cell r="C412" t="str">
            <v>M</v>
          </cell>
          <cell r="D412">
            <v>116498</v>
          </cell>
          <cell r="E412" t="str">
            <v>M</v>
          </cell>
          <cell r="F412">
            <v>111920</v>
          </cell>
          <cell r="G412" t="str">
            <v>M</v>
          </cell>
        </row>
        <row r="413">
          <cell r="A413" t="str">
            <v>Tuberia SCH40 de 10"</v>
          </cell>
          <cell r="B413">
            <v>172256</v>
          </cell>
          <cell r="C413" t="str">
            <v>M</v>
          </cell>
          <cell r="D413">
            <v>166430</v>
          </cell>
          <cell r="E413" t="str">
            <v>M</v>
          </cell>
          <cell r="F413">
            <v>159890</v>
          </cell>
          <cell r="G413" t="str">
            <v>M</v>
          </cell>
        </row>
        <row r="414">
          <cell r="A414" t="str">
            <v>Tuberia SCH40 de 10" de 2da</v>
          </cell>
          <cell r="B414">
            <v>86127</v>
          </cell>
          <cell r="C414" t="str">
            <v>M</v>
          </cell>
          <cell r="D414">
            <v>83214</v>
          </cell>
          <cell r="E414" t="str">
            <v>M</v>
          </cell>
          <cell r="F414">
            <v>79944</v>
          </cell>
          <cell r="G414" t="str">
            <v>M</v>
          </cell>
        </row>
        <row r="415">
          <cell r="A415" t="str">
            <v>Tuberia SCH40 de 12"</v>
          </cell>
          <cell r="B415">
            <v>286416</v>
          </cell>
          <cell r="C415" t="str">
            <v>M</v>
          </cell>
          <cell r="D415">
            <v>276730</v>
          </cell>
          <cell r="E415" t="str">
            <v>M</v>
          </cell>
          <cell r="F415">
            <v>265856</v>
          </cell>
          <cell r="G415" t="str">
            <v>M</v>
          </cell>
        </row>
        <row r="416">
          <cell r="A416" t="str">
            <v>Tuberia SCH40 de 12" de 2da</v>
          </cell>
          <cell r="B416">
            <v>143207</v>
          </cell>
          <cell r="C416" t="str">
            <v>M</v>
          </cell>
          <cell r="D416">
            <v>138364</v>
          </cell>
          <cell r="E416" t="str">
            <v>M</v>
          </cell>
          <cell r="F416">
            <v>132927</v>
          </cell>
          <cell r="G416" t="str">
            <v>M</v>
          </cell>
        </row>
        <row r="417">
          <cell r="A417" t="str">
            <v>Tuberia SCH40 de 14"</v>
          </cell>
          <cell r="B417">
            <v>314688</v>
          </cell>
          <cell r="C417" t="str">
            <v>M</v>
          </cell>
          <cell r="D417">
            <v>304046</v>
          </cell>
          <cell r="E417" t="str">
            <v>M</v>
          </cell>
          <cell r="F417">
            <v>292099</v>
          </cell>
          <cell r="G417" t="str">
            <v>M</v>
          </cell>
        </row>
        <row r="418">
          <cell r="A418" t="str">
            <v>Tuberia SCH40 de 14" de 2da</v>
          </cell>
          <cell r="B418">
            <v>157345</v>
          </cell>
          <cell r="C418" t="str">
            <v>M</v>
          </cell>
          <cell r="D418">
            <v>152024</v>
          </cell>
          <cell r="E418" t="str">
            <v>M</v>
          </cell>
          <cell r="F418">
            <v>146050</v>
          </cell>
          <cell r="G418" t="str">
            <v>M</v>
          </cell>
        </row>
        <row r="419">
          <cell r="A419" t="str">
            <v>Tuberia SCH40 de 16"</v>
          </cell>
          <cell r="B419">
            <v>350090</v>
          </cell>
          <cell r="C419" t="str">
            <v>M</v>
          </cell>
          <cell r="D419">
            <v>338251</v>
          </cell>
          <cell r="E419" t="str">
            <v>M</v>
          </cell>
          <cell r="F419">
            <v>324960</v>
          </cell>
          <cell r="G419" t="str">
            <v>M</v>
          </cell>
        </row>
        <row r="420">
          <cell r="A420" t="str">
            <v>Tuberia SCH40 de 16" de 2da</v>
          </cell>
          <cell r="B420">
            <v>175047</v>
          </cell>
          <cell r="C420" t="str">
            <v>M</v>
          </cell>
          <cell r="D420">
            <v>169127</v>
          </cell>
          <cell r="E420" t="str">
            <v>M</v>
          </cell>
          <cell r="F420">
            <v>162481</v>
          </cell>
          <cell r="G420" t="str">
            <v>M</v>
          </cell>
        </row>
        <row r="421">
          <cell r="A421" t="str">
            <v>Tuberia SCH40 de 2 1/2"</v>
          </cell>
          <cell r="B421">
            <v>31431</v>
          </cell>
          <cell r="C421" t="str">
            <v>M</v>
          </cell>
          <cell r="D421">
            <v>30368</v>
          </cell>
          <cell r="E421" t="str">
            <v>M</v>
          </cell>
          <cell r="F421">
            <v>29174</v>
          </cell>
          <cell r="G421" t="str">
            <v>M</v>
          </cell>
        </row>
        <row r="422">
          <cell r="A422" t="str">
            <v>Tuberia SCH40 de 18"</v>
          </cell>
          <cell r="B422">
            <v>636136</v>
          </cell>
          <cell r="C422" t="str">
            <v>M</v>
          </cell>
          <cell r="D422">
            <v>614624</v>
          </cell>
          <cell r="E422" t="str">
            <v>M</v>
          </cell>
          <cell r="F422">
            <v>590473</v>
          </cell>
          <cell r="G422" t="str">
            <v>M</v>
          </cell>
        </row>
        <row r="423">
          <cell r="A423" t="str">
            <v>Tuberia SCH40 de 18" de 2da</v>
          </cell>
          <cell r="B423">
            <v>318070</v>
          </cell>
          <cell r="C423" t="str">
            <v>M</v>
          </cell>
          <cell r="D423">
            <v>307314</v>
          </cell>
          <cell r="E423" t="str">
            <v>M</v>
          </cell>
          <cell r="F423">
            <v>295238</v>
          </cell>
          <cell r="G423" t="str">
            <v>M</v>
          </cell>
        </row>
        <row r="424">
          <cell r="A424" t="str">
            <v>Tuberia SCH40 de 20"</v>
          </cell>
          <cell r="B424">
            <v>666193</v>
          </cell>
          <cell r="C424" t="str">
            <v>M</v>
          </cell>
          <cell r="D424">
            <v>643664</v>
          </cell>
          <cell r="E424" t="str">
            <v>M</v>
          </cell>
          <cell r="F424">
            <v>618372</v>
          </cell>
          <cell r="G424" t="str">
            <v>M</v>
          </cell>
        </row>
        <row r="425">
          <cell r="A425" t="str">
            <v>Tuberia SCH40 de 20" de 2da</v>
          </cell>
          <cell r="B425">
            <v>333096</v>
          </cell>
          <cell r="C425" t="str">
            <v>M</v>
          </cell>
          <cell r="D425">
            <v>321831</v>
          </cell>
          <cell r="E425" t="str">
            <v>M</v>
          </cell>
          <cell r="F425">
            <v>309185</v>
          </cell>
          <cell r="G425" t="str">
            <v>M</v>
          </cell>
        </row>
        <row r="426">
          <cell r="A426" t="str">
            <v>Tuberia SCH40 de 24"</v>
          </cell>
          <cell r="B426">
            <v>829743</v>
          </cell>
          <cell r="C426" t="str">
            <v>M</v>
          </cell>
          <cell r="D426">
            <v>801684</v>
          </cell>
          <cell r="E426" t="str">
            <v>M</v>
          </cell>
          <cell r="F426">
            <v>770183</v>
          </cell>
          <cell r="G426" t="str">
            <v>M</v>
          </cell>
        </row>
        <row r="427">
          <cell r="A427" t="str">
            <v>Tuberia SCH40 de 24" de 2da</v>
          </cell>
          <cell r="B427">
            <v>414872</v>
          </cell>
          <cell r="C427" t="str">
            <v>M</v>
          </cell>
          <cell r="D427">
            <v>400842</v>
          </cell>
          <cell r="E427" t="str">
            <v>M</v>
          </cell>
          <cell r="F427">
            <v>385091</v>
          </cell>
          <cell r="G427" t="str">
            <v>M</v>
          </cell>
        </row>
        <row r="428">
          <cell r="A428" t="str">
            <v>Tubería SCH40 de 48"</v>
          </cell>
          <cell r="B428">
            <v>1650000</v>
          </cell>
          <cell r="C428" t="str">
            <v>M</v>
          </cell>
        </row>
        <row r="429">
          <cell r="A429" t="str">
            <v>Tubería SCH40 de 80"</v>
          </cell>
          <cell r="B429">
            <v>2900000</v>
          </cell>
          <cell r="C429" t="str">
            <v>M</v>
          </cell>
        </row>
        <row r="430">
          <cell r="A430" t="str">
            <v>Tuberia SCH40 de 4"</v>
          </cell>
          <cell r="B430">
            <v>51629</v>
          </cell>
          <cell r="C430" t="str">
            <v>M</v>
          </cell>
          <cell r="D430">
            <v>49883</v>
          </cell>
          <cell r="E430" t="str">
            <v>M</v>
          </cell>
          <cell r="F430">
            <v>47922</v>
          </cell>
          <cell r="G430" t="str">
            <v>M</v>
          </cell>
        </row>
        <row r="431">
          <cell r="A431" t="str">
            <v>Tuberia SCH40 de 4" de 2da</v>
          </cell>
          <cell r="B431">
            <v>25815</v>
          </cell>
          <cell r="C431" t="str">
            <v>M</v>
          </cell>
          <cell r="D431">
            <v>24942</v>
          </cell>
          <cell r="E431" t="str">
            <v>M</v>
          </cell>
          <cell r="F431">
            <v>23961</v>
          </cell>
          <cell r="G431" t="str">
            <v>M</v>
          </cell>
        </row>
        <row r="432">
          <cell r="A432" t="str">
            <v>Tuberia SCH40 de 6"</v>
          </cell>
          <cell r="B432">
            <v>84120</v>
          </cell>
          <cell r="C432" t="str">
            <v>M</v>
          </cell>
          <cell r="D432">
            <v>81275</v>
          </cell>
          <cell r="E432" t="str">
            <v>M</v>
          </cell>
          <cell r="F432">
            <v>78081</v>
          </cell>
          <cell r="G432" t="str">
            <v>M</v>
          </cell>
        </row>
        <row r="433">
          <cell r="A433" t="str">
            <v>Tuberia SCH40 de 6" de 2da</v>
          </cell>
          <cell r="B433">
            <v>42061</v>
          </cell>
          <cell r="C433" t="str">
            <v>M</v>
          </cell>
          <cell r="D433">
            <v>40638</v>
          </cell>
          <cell r="E433" t="str">
            <v>M</v>
          </cell>
          <cell r="F433">
            <v>39041</v>
          </cell>
          <cell r="G433" t="str">
            <v>M</v>
          </cell>
        </row>
        <row r="434">
          <cell r="A434" t="str">
            <v>Tuberia SCH40 de 8"</v>
          </cell>
          <cell r="B434">
            <v>132505</v>
          </cell>
          <cell r="C434" t="str">
            <v>M</v>
          </cell>
          <cell r="D434">
            <v>128024</v>
          </cell>
          <cell r="E434" t="str">
            <v>M</v>
          </cell>
          <cell r="F434">
            <v>122993</v>
          </cell>
          <cell r="G434" t="str">
            <v>M</v>
          </cell>
        </row>
        <row r="435">
          <cell r="A435" t="str">
            <v>Tuberia SCH40 de 8" de 2da</v>
          </cell>
          <cell r="B435">
            <v>66254</v>
          </cell>
          <cell r="C435" t="str">
            <v>M</v>
          </cell>
          <cell r="D435">
            <v>64013</v>
          </cell>
          <cell r="E435" t="str">
            <v>M</v>
          </cell>
          <cell r="F435">
            <v>61497</v>
          </cell>
          <cell r="G435" t="str">
            <v>M</v>
          </cell>
        </row>
        <row r="436">
          <cell r="A436" t="str">
            <v>Tuberia unión platino de 10" RD21</v>
          </cell>
          <cell r="B436">
            <v>219690</v>
          </cell>
          <cell r="C436" t="str">
            <v>M</v>
          </cell>
          <cell r="D436">
            <v>212260</v>
          </cell>
          <cell r="E436" t="str">
            <v>M</v>
          </cell>
          <cell r="F436">
            <v>203919</v>
          </cell>
          <cell r="G436" t="str">
            <v>M</v>
          </cell>
        </row>
        <row r="437">
          <cell r="A437" t="str">
            <v>Tuberia unión platino de 12" RD21</v>
          </cell>
          <cell r="B437">
            <v>307387</v>
          </cell>
          <cell r="C437" t="str">
            <v>M</v>
          </cell>
          <cell r="D437">
            <v>296992</v>
          </cell>
          <cell r="E437" t="str">
            <v>M</v>
          </cell>
          <cell r="F437">
            <v>285322</v>
          </cell>
          <cell r="G437" t="str">
            <v>M</v>
          </cell>
        </row>
        <row r="438">
          <cell r="A438" t="str">
            <v>Tuberia unión platino de 14" RD21</v>
          </cell>
          <cell r="B438">
            <v>381192</v>
          </cell>
          <cell r="C438" t="str">
            <v>M</v>
          </cell>
          <cell r="D438">
            <v>368301</v>
          </cell>
          <cell r="E438" t="str">
            <v>M</v>
          </cell>
          <cell r="F438">
            <v>353829</v>
          </cell>
          <cell r="G438" t="str">
            <v>M</v>
          </cell>
        </row>
        <row r="439">
          <cell r="A439" t="str">
            <v>Tuberia unión platino de 16" RD21</v>
          </cell>
          <cell r="B439">
            <v>500326</v>
          </cell>
          <cell r="C439" t="str">
            <v>M</v>
          </cell>
          <cell r="D439">
            <v>483406</v>
          </cell>
          <cell r="E439" t="str">
            <v>M</v>
          </cell>
          <cell r="F439">
            <v>464411</v>
          </cell>
          <cell r="G439" t="str">
            <v>M</v>
          </cell>
        </row>
        <row r="440">
          <cell r="A440" t="str">
            <v>Tuberia unión platino de 18" RD21</v>
          </cell>
          <cell r="B440">
            <v>642160</v>
          </cell>
          <cell r="C440" t="str">
            <v>M</v>
          </cell>
          <cell r="D440">
            <v>620444</v>
          </cell>
          <cell r="E440" t="str">
            <v>M</v>
          </cell>
          <cell r="F440">
            <v>596064</v>
          </cell>
          <cell r="G440" t="str">
            <v>M</v>
          </cell>
        </row>
        <row r="441">
          <cell r="A441" t="str">
            <v>Tuberia unión platino de 20" RD21</v>
          </cell>
          <cell r="B441">
            <v>799883</v>
          </cell>
          <cell r="C441" t="str">
            <v>M</v>
          </cell>
          <cell r="D441">
            <v>772833</v>
          </cell>
          <cell r="E441" t="str">
            <v>M</v>
          </cell>
          <cell r="F441">
            <v>742466</v>
          </cell>
          <cell r="G441" t="str">
            <v>M</v>
          </cell>
        </row>
        <row r="442">
          <cell r="A442" t="str">
            <v>Tuberia unión platino de 24" RD21</v>
          </cell>
          <cell r="B442">
            <v>1182029</v>
          </cell>
          <cell r="C442" t="str">
            <v>M</v>
          </cell>
          <cell r="D442">
            <v>1142057</v>
          </cell>
          <cell r="E442" t="str">
            <v>M</v>
          </cell>
          <cell r="F442">
            <v>1097182</v>
          </cell>
          <cell r="G442" t="str">
            <v>M</v>
          </cell>
        </row>
        <row r="443">
          <cell r="A443" t="str">
            <v>Tuberia unión platino de 6" RD21</v>
          </cell>
          <cell r="B443">
            <v>82389</v>
          </cell>
          <cell r="C443" t="str">
            <v>M</v>
          </cell>
          <cell r="D443">
            <v>79602</v>
          </cell>
          <cell r="E443" t="str">
            <v>M</v>
          </cell>
          <cell r="F443">
            <v>76474</v>
          </cell>
          <cell r="G443" t="str">
            <v>M</v>
          </cell>
        </row>
        <row r="444">
          <cell r="A444" t="str">
            <v>Tuberia unión platino de 8" RD21</v>
          </cell>
          <cell r="B444">
            <v>139557</v>
          </cell>
          <cell r="C444" t="str">
            <v>M</v>
          </cell>
          <cell r="D444">
            <v>134837</v>
          </cell>
          <cell r="E444" t="str">
            <v>M</v>
          </cell>
          <cell r="F444">
            <v>129538</v>
          </cell>
          <cell r="G444" t="str">
            <v>M</v>
          </cell>
        </row>
        <row r="445">
          <cell r="A445" t="str">
            <v>Tubo en acero estructural redondo, D=2 1/2"</v>
          </cell>
          <cell r="B445">
            <v>25434</v>
          </cell>
          <cell r="C445" t="str">
            <v>m</v>
          </cell>
          <cell r="D445">
            <v>24573</v>
          </cell>
          <cell r="E445" t="str">
            <v>m</v>
          </cell>
          <cell r="F445">
            <v>23607</v>
          </cell>
          <cell r="G445" t="str">
            <v>m</v>
          </cell>
        </row>
        <row r="446">
          <cell r="A446" t="str">
            <v>Tubo en acero galvanizado redondo 3"</v>
          </cell>
          <cell r="B446">
            <v>31745</v>
          </cell>
          <cell r="C446" t="str">
            <v>m</v>
          </cell>
          <cell r="D446">
            <v>30671</v>
          </cell>
          <cell r="E446" t="str">
            <v>m</v>
          </cell>
          <cell r="F446">
            <v>29465</v>
          </cell>
          <cell r="G446" t="str">
            <v>m</v>
          </cell>
        </row>
        <row r="447">
          <cell r="A447" t="str">
            <v>Unión bajante</v>
          </cell>
          <cell r="B447">
            <v>4837</v>
          </cell>
          <cell r="C447" t="str">
            <v>un</v>
          </cell>
          <cell r="D447">
            <v>4673</v>
          </cell>
          <cell r="E447" t="str">
            <v>un</v>
          </cell>
          <cell r="F447">
            <v>4489</v>
          </cell>
          <cell r="G447" t="str">
            <v>un</v>
          </cell>
        </row>
        <row r="448">
          <cell r="A448" t="str">
            <v>Unión canal - bajantes</v>
          </cell>
          <cell r="B448">
            <v>25147</v>
          </cell>
          <cell r="C448" t="str">
            <v>un</v>
          </cell>
          <cell r="D448">
            <v>24296</v>
          </cell>
          <cell r="E448" t="str">
            <v>un</v>
          </cell>
          <cell r="F448">
            <v>23341</v>
          </cell>
          <cell r="G448" t="str">
            <v>un</v>
          </cell>
        </row>
        <row r="449">
          <cell r="A449" t="str">
            <v>Unión canal amazonas</v>
          </cell>
          <cell r="B449">
            <v>18642</v>
          </cell>
          <cell r="C449" t="str">
            <v>un</v>
          </cell>
          <cell r="D449">
            <v>18011</v>
          </cell>
          <cell r="E449" t="str">
            <v>un</v>
          </cell>
          <cell r="F449">
            <v>17303</v>
          </cell>
          <cell r="G449" t="str">
            <v>un</v>
          </cell>
        </row>
        <row r="450">
          <cell r="A450" t="str">
            <v>Unión de 160mm PVC</v>
          </cell>
          <cell r="B450">
            <v>8928</v>
          </cell>
          <cell r="C450" t="str">
            <v>UD</v>
          </cell>
          <cell r="D450">
            <v>8626</v>
          </cell>
          <cell r="E450" t="str">
            <v>UD</v>
          </cell>
          <cell r="F450">
            <v>8287</v>
          </cell>
          <cell r="G450" t="str">
            <v>UD</v>
          </cell>
        </row>
        <row r="451">
          <cell r="A451" t="str">
            <v>Unión de 200mm PVC</v>
          </cell>
          <cell r="B451">
            <v>42038</v>
          </cell>
          <cell r="C451" t="str">
            <v>UD</v>
          </cell>
          <cell r="D451">
            <v>40616</v>
          </cell>
          <cell r="E451" t="str">
            <v>UD</v>
          </cell>
          <cell r="F451">
            <v>39020</v>
          </cell>
          <cell r="G451" t="str">
            <v>UD</v>
          </cell>
        </row>
        <row r="452">
          <cell r="A452" t="str">
            <v>Unión de 250mm PVC</v>
          </cell>
          <cell r="B452">
            <v>119412</v>
          </cell>
          <cell r="C452" t="str">
            <v>UD</v>
          </cell>
          <cell r="D452">
            <v>115373</v>
          </cell>
          <cell r="E452" t="str">
            <v>UD</v>
          </cell>
          <cell r="F452">
            <v>110839</v>
          </cell>
          <cell r="G452" t="str">
            <v>UD</v>
          </cell>
        </row>
        <row r="453">
          <cell r="A453" t="str">
            <v>Unión de 315mm PVC</v>
          </cell>
          <cell r="B453">
            <v>204314</v>
          </cell>
          <cell r="C453" t="str">
            <v>UD</v>
          </cell>
          <cell r="D453">
            <v>197404</v>
          </cell>
          <cell r="E453" t="str">
            <v>UD</v>
          </cell>
          <cell r="F453">
            <v>189647</v>
          </cell>
          <cell r="G453" t="str">
            <v>UD</v>
          </cell>
        </row>
        <row r="454">
          <cell r="A454" t="str">
            <v>Unión de 355mm PVC</v>
          </cell>
          <cell r="B454">
            <v>272916</v>
          </cell>
          <cell r="C454" t="str">
            <v>UD</v>
          </cell>
          <cell r="D454">
            <v>263686</v>
          </cell>
          <cell r="E454" t="str">
            <v>UD</v>
          </cell>
          <cell r="F454">
            <v>253325</v>
          </cell>
          <cell r="G454" t="str">
            <v>UD</v>
          </cell>
        </row>
        <row r="455">
          <cell r="A455" t="str">
            <v>Unión PVC-P 1"</v>
          </cell>
          <cell r="B455">
            <v>939</v>
          </cell>
          <cell r="C455" t="str">
            <v>UD</v>
          </cell>
          <cell r="D455">
            <v>907</v>
          </cell>
          <cell r="E455" t="str">
            <v>UD</v>
          </cell>
          <cell r="F455">
            <v>871</v>
          </cell>
          <cell r="G455" t="str">
            <v>UD</v>
          </cell>
        </row>
        <row r="456">
          <cell r="A456" t="str">
            <v>Unión PVC-P 1 1/2"</v>
          </cell>
          <cell r="B456">
            <v>2348</v>
          </cell>
          <cell r="C456" t="str">
            <v>UD</v>
          </cell>
          <cell r="D456">
            <v>2268</v>
          </cell>
          <cell r="E456" t="str">
            <v>UD</v>
          </cell>
          <cell r="F456">
            <v>2178</v>
          </cell>
          <cell r="G456" t="str">
            <v>UD</v>
          </cell>
        </row>
        <row r="457">
          <cell r="A457" t="str">
            <v>Unión PVC-P 1/2"</v>
          </cell>
          <cell r="B457">
            <v>366</v>
          </cell>
          <cell r="C457" t="str">
            <v>UD</v>
          </cell>
          <cell r="D457">
            <v>353</v>
          </cell>
          <cell r="E457" t="str">
            <v>UD</v>
          </cell>
          <cell r="F457">
            <v>339</v>
          </cell>
          <cell r="G457" t="str">
            <v>UD</v>
          </cell>
        </row>
        <row r="458">
          <cell r="A458" t="str">
            <v>Valla movil tipo 1</v>
          </cell>
          <cell r="B458">
            <v>136539</v>
          </cell>
          <cell r="C458" t="str">
            <v>UD</v>
          </cell>
          <cell r="D458">
            <v>131921</v>
          </cell>
          <cell r="E458" t="str">
            <v>UD</v>
          </cell>
          <cell r="F458">
            <v>126737</v>
          </cell>
          <cell r="G458" t="str">
            <v>UD</v>
          </cell>
        </row>
        <row r="459">
          <cell r="A459" t="str">
            <v>Valla movil tipo 2</v>
          </cell>
          <cell r="B459">
            <v>259308</v>
          </cell>
          <cell r="C459" t="str">
            <v>UD</v>
          </cell>
          <cell r="D459">
            <v>250539</v>
          </cell>
          <cell r="E459" t="str">
            <v>UD</v>
          </cell>
          <cell r="F459">
            <v>240694</v>
          </cell>
          <cell r="G459" t="str">
            <v>UD</v>
          </cell>
        </row>
        <row r="460">
          <cell r="A460" t="str">
            <v>Valla movil tipo 3</v>
          </cell>
          <cell r="B460">
            <v>273174</v>
          </cell>
          <cell r="C460" t="str">
            <v>UD</v>
          </cell>
          <cell r="D460">
            <v>263936</v>
          </cell>
          <cell r="E460" t="str">
            <v>UD</v>
          </cell>
          <cell r="F460">
            <v>253565</v>
          </cell>
          <cell r="G460" t="str">
            <v>UD</v>
          </cell>
        </row>
        <row r="461">
          <cell r="A461" t="str">
            <v>Valla movil tipo 4</v>
          </cell>
          <cell r="B461">
            <v>136583</v>
          </cell>
          <cell r="C461" t="str">
            <v>UD</v>
          </cell>
          <cell r="D461">
            <v>131964</v>
          </cell>
          <cell r="E461" t="str">
            <v>UD</v>
          </cell>
          <cell r="F461">
            <v>126778</v>
          </cell>
          <cell r="G461" t="str">
            <v>UD</v>
          </cell>
        </row>
        <row r="462">
          <cell r="A462" t="str">
            <v>Valla movil tipo 5</v>
          </cell>
          <cell r="B462">
            <v>538990</v>
          </cell>
          <cell r="C462" t="str">
            <v>UD</v>
          </cell>
          <cell r="D462">
            <v>520763</v>
          </cell>
          <cell r="E462" t="str">
            <v>UD</v>
          </cell>
          <cell r="F462">
            <v>500300</v>
          </cell>
          <cell r="G462" t="str">
            <v>UD</v>
          </cell>
        </row>
        <row r="463">
          <cell r="A463" t="str">
            <v>Valla movil tipo 6</v>
          </cell>
          <cell r="B463">
            <v>267989</v>
          </cell>
          <cell r="C463" t="str">
            <v>UD</v>
          </cell>
          <cell r="D463">
            <v>258926</v>
          </cell>
          <cell r="E463" t="str">
            <v>UD</v>
          </cell>
          <cell r="F463">
            <v>248752</v>
          </cell>
          <cell r="G463" t="str">
            <v>UD</v>
          </cell>
        </row>
        <row r="464">
          <cell r="A464" t="str">
            <v>Var Corr 1/2" 60000psi fig</v>
          </cell>
          <cell r="B464">
            <v>3405</v>
          </cell>
          <cell r="C464" t="str">
            <v>KG</v>
          </cell>
          <cell r="D464">
            <v>3289</v>
          </cell>
          <cell r="E464" t="str">
            <v>KG</v>
          </cell>
          <cell r="F464">
            <v>3159</v>
          </cell>
          <cell r="G464" t="str">
            <v>KG</v>
          </cell>
        </row>
        <row r="465">
          <cell r="A465" t="str">
            <v>Var Corr 3/4" 60000psi fig</v>
          </cell>
          <cell r="B465">
            <v>3405</v>
          </cell>
          <cell r="C465" t="str">
            <v>KG</v>
          </cell>
          <cell r="D465">
            <v>3289</v>
          </cell>
          <cell r="E465" t="str">
            <v>KG</v>
          </cell>
          <cell r="F465">
            <v>3159</v>
          </cell>
          <cell r="G465" t="str">
            <v>KG</v>
          </cell>
        </row>
        <row r="466">
          <cell r="A466" t="str">
            <v>Varilla corrugada No 2 1/4" (40000 psi)</v>
          </cell>
          <cell r="B466">
            <v>3405</v>
          </cell>
          <cell r="C466" t="str">
            <v>kg</v>
          </cell>
          <cell r="D466">
            <v>3289</v>
          </cell>
          <cell r="E466" t="str">
            <v>kg</v>
          </cell>
          <cell r="F466">
            <v>3159</v>
          </cell>
          <cell r="G466" t="str">
            <v>kg</v>
          </cell>
        </row>
        <row r="467">
          <cell r="A467" t="str">
            <v>Varilla corrugada No 3 3/8" (40000 psi)</v>
          </cell>
          <cell r="B467">
            <v>3405</v>
          </cell>
          <cell r="C467" t="str">
            <v>kg</v>
          </cell>
          <cell r="D467">
            <v>3289</v>
          </cell>
          <cell r="E467" t="str">
            <v>kg</v>
          </cell>
          <cell r="F467">
            <v>3159</v>
          </cell>
          <cell r="G467" t="str">
            <v>kg</v>
          </cell>
        </row>
        <row r="468">
          <cell r="A468" t="str">
            <v>Varilla corrugada No 4 1/2" (60000 psi)</v>
          </cell>
          <cell r="B468">
            <v>3405</v>
          </cell>
          <cell r="C468" t="str">
            <v>kg</v>
          </cell>
          <cell r="D468">
            <v>3289</v>
          </cell>
          <cell r="E468" t="str">
            <v>kg</v>
          </cell>
          <cell r="F468">
            <v>3159</v>
          </cell>
          <cell r="G468" t="str">
            <v>kg</v>
          </cell>
        </row>
        <row r="469">
          <cell r="A469" t="str">
            <v>Varilla corrugada No 6 3/4" (60000 psi)</v>
          </cell>
          <cell r="B469">
            <v>3405</v>
          </cell>
          <cell r="C469" t="str">
            <v>kg</v>
          </cell>
          <cell r="D469">
            <v>3289</v>
          </cell>
          <cell r="E469" t="str">
            <v>kg</v>
          </cell>
          <cell r="F469">
            <v>3159</v>
          </cell>
          <cell r="G469" t="str">
            <v>kg</v>
          </cell>
        </row>
        <row r="470">
          <cell r="A470" t="str">
            <v xml:space="preserve">Varilla lisa 1 1/2" </v>
          </cell>
          <cell r="B470">
            <v>3405</v>
          </cell>
          <cell r="C470" t="str">
            <v>kg</v>
          </cell>
          <cell r="D470">
            <v>3289</v>
          </cell>
          <cell r="E470" t="str">
            <v>kg</v>
          </cell>
          <cell r="F470">
            <v>3159</v>
          </cell>
          <cell r="G470" t="str">
            <v>kg</v>
          </cell>
        </row>
        <row r="471">
          <cell r="A471" t="str">
            <v xml:space="preserve">Varilla lisa 1 1/4" </v>
          </cell>
          <cell r="B471">
            <v>3405</v>
          </cell>
          <cell r="C471" t="str">
            <v>kg</v>
          </cell>
          <cell r="D471">
            <v>3289</v>
          </cell>
          <cell r="E471" t="str">
            <v>kg</v>
          </cell>
          <cell r="F471">
            <v>3159</v>
          </cell>
          <cell r="G471" t="str">
            <v>kg</v>
          </cell>
        </row>
        <row r="472">
          <cell r="A472" t="str">
            <v xml:space="preserve">Varilla lisa 1" </v>
          </cell>
          <cell r="B472">
            <v>3405</v>
          </cell>
          <cell r="C472" t="str">
            <v>kg</v>
          </cell>
          <cell r="D472">
            <v>3289</v>
          </cell>
          <cell r="E472" t="str">
            <v>kg</v>
          </cell>
          <cell r="F472">
            <v>3159</v>
          </cell>
          <cell r="G472" t="str">
            <v>kg</v>
          </cell>
        </row>
        <row r="473">
          <cell r="A473" t="str">
            <v xml:space="preserve">Varilla lisa 1/2" </v>
          </cell>
          <cell r="B473">
            <v>3405</v>
          </cell>
          <cell r="C473" t="str">
            <v>kg</v>
          </cell>
          <cell r="D473">
            <v>3289</v>
          </cell>
          <cell r="E473" t="str">
            <v>kg</v>
          </cell>
          <cell r="F473">
            <v>3159</v>
          </cell>
          <cell r="G473" t="str">
            <v>kg</v>
          </cell>
        </row>
        <row r="474">
          <cell r="A474" t="str">
            <v xml:space="preserve">Varilla lisa 3/4" </v>
          </cell>
          <cell r="B474">
            <v>3405</v>
          </cell>
          <cell r="C474" t="str">
            <v>kg</v>
          </cell>
          <cell r="D474">
            <v>3289</v>
          </cell>
          <cell r="E474" t="str">
            <v>kg</v>
          </cell>
          <cell r="F474">
            <v>3159</v>
          </cell>
          <cell r="G474" t="str">
            <v>kg</v>
          </cell>
        </row>
        <row r="475">
          <cell r="A475" t="str">
            <v xml:space="preserve">Varilla lisa 3/8" </v>
          </cell>
          <cell r="B475">
            <v>3405</v>
          </cell>
          <cell r="C475" t="str">
            <v>kg</v>
          </cell>
          <cell r="D475">
            <v>3289</v>
          </cell>
          <cell r="E475" t="str">
            <v>kg</v>
          </cell>
          <cell r="F475">
            <v>3159</v>
          </cell>
          <cell r="G475" t="str">
            <v>kg</v>
          </cell>
        </row>
        <row r="476">
          <cell r="A476" t="str">
            <v xml:space="preserve">Varilla lisa 7/8" </v>
          </cell>
          <cell r="B476">
            <v>3405</v>
          </cell>
          <cell r="C476" t="str">
            <v>kg</v>
          </cell>
          <cell r="D476">
            <v>3289</v>
          </cell>
          <cell r="E476" t="str">
            <v>kg</v>
          </cell>
          <cell r="F476">
            <v>3159</v>
          </cell>
          <cell r="G476" t="str">
            <v>kg</v>
          </cell>
        </row>
        <row r="477">
          <cell r="A477" t="str">
            <v>Varillas 1/2"</v>
          </cell>
          <cell r="B477">
            <v>3405</v>
          </cell>
          <cell r="C477" t="str">
            <v>KG</v>
          </cell>
          <cell r="D477">
            <v>3289</v>
          </cell>
          <cell r="E477" t="str">
            <v>KG</v>
          </cell>
          <cell r="F477">
            <v>3159</v>
          </cell>
          <cell r="G477" t="str">
            <v>KG</v>
          </cell>
        </row>
        <row r="478">
          <cell r="A478" t="str">
            <v>Vehiculo</v>
          </cell>
          <cell r="B478">
            <v>1141</v>
          </cell>
          <cell r="C478" t="str">
            <v>gral</v>
          </cell>
          <cell r="D478">
            <v>1102</v>
          </cell>
          <cell r="E478" t="str">
            <v>gral</v>
          </cell>
          <cell r="F478">
            <v>1058</v>
          </cell>
          <cell r="G478" t="str">
            <v>gral</v>
          </cell>
        </row>
        <row r="479">
          <cell r="A479" t="str">
            <v>Vehículo</v>
          </cell>
          <cell r="B479">
            <v>186775</v>
          </cell>
          <cell r="C479">
            <v>0</v>
          </cell>
          <cell r="D479">
            <v>180458</v>
          </cell>
          <cell r="E479">
            <v>0</v>
          </cell>
          <cell r="F479">
            <v>173367</v>
          </cell>
          <cell r="G479">
            <v>0</v>
          </cell>
        </row>
        <row r="480">
          <cell r="A480" t="str">
            <v>Ventana en aluminio de 1,50 x 1, m</v>
          </cell>
          <cell r="B480">
            <v>157556</v>
          </cell>
          <cell r="C480" t="str">
            <v>UND</v>
          </cell>
          <cell r="D480">
            <v>152228</v>
          </cell>
          <cell r="E480" t="str">
            <v>UND</v>
          </cell>
          <cell r="F480">
            <v>146246</v>
          </cell>
          <cell r="G480" t="str">
            <v>UND</v>
          </cell>
        </row>
        <row r="481">
          <cell r="A481" t="str">
            <v>Viaticos operadores de equipos especiales</v>
          </cell>
          <cell r="B481">
            <v>136194</v>
          </cell>
          <cell r="C481" t="str">
            <v>d</v>
          </cell>
          <cell r="D481">
            <v>131588</v>
          </cell>
          <cell r="E481" t="str">
            <v>d</v>
          </cell>
          <cell r="F481">
            <v>126417</v>
          </cell>
          <cell r="G481" t="str">
            <v>d</v>
          </cell>
        </row>
        <row r="482">
          <cell r="A482" t="str">
            <v>Vibrador para concreto</v>
          </cell>
          <cell r="B482">
            <v>79620</v>
          </cell>
          <cell r="C482" t="str">
            <v>d</v>
          </cell>
          <cell r="D482">
            <v>76927</v>
          </cell>
          <cell r="E482" t="str">
            <v>d</v>
          </cell>
          <cell r="F482">
            <v>73904</v>
          </cell>
          <cell r="G482" t="str">
            <v>d</v>
          </cell>
        </row>
        <row r="483">
          <cell r="A483" t="str">
            <v>Vibrocompactador de 12 Tn</v>
          </cell>
          <cell r="B483">
            <v>183965</v>
          </cell>
          <cell r="C483" t="str">
            <v>H</v>
          </cell>
          <cell r="D483">
            <v>177743</v>
          </cell>
          <cell r="E483" t="str">
            <v>H</v>
          </cell>
          <cell r="F483">
            <v>170758</v>
          </cell>
          <cell r="G483" t="str">
            <v>H</v>
          </cell>
        </row>
        <row r="484">
          <cell r="A484" t="str">
            <v>Vibrocompactador de 3 Tn</v>
          </cell>
          <cell r="B484">
            <v>838099</v>
          </cell>
          <cell r="C484" t="str">
            <v>d</v>
          </cell>
          <cell r="D484">
            <v>809757</v>
          </cell>
          <cell r="E484" t="str">
            <v>d</v>
          </cell>
          <cell r="F484">
            <v>777939</v>
          </cell>
          <cell r="G484" t="str">
            <v>d</v>
          </cell>
        </row>
        <row r="485">
          <cell r="A485" t="str">
            <v>Vibrocompactador de 8 Tn</v>
          </cell>
          <cell r="B485">
            <v>171247</v>
          </cell>
          <cell r="C485" t="str">
            <v>H</v>
          </cell>
          <cell r="D485">
            <v>165456</v>
          </cell>
          <cell r="E485" t="str">
            <v>H</v>
          </cell>
          <cell r="F485">
            <v>158954</v>
          </cell>
          <cell r="G485" t="str">
            <v>H</v>
          </cell>
        </row>
        <row r="486">
          <cell r="A486" t="str">
            <v>Vibrocompactador de Llantas</v>
          </cell>
          <cell r="B486">
            <v>131996</v>
          </cell>
          <cell r="C486" t="str">
            <v>H</v>
          </cell>
          <cell r="D486">
            <v>127532</v>
          </cell>
          <cell r="E486" t="str">
            <v>H</v>
          </cell>
          <cell r="F486">
            <v>122520</v>
          </cell>
          <cell r="G486" t="str">
            <v>H</v>
          </cell>
        </row>
        <row r="487">
          <cell r="A487" t="str">
            <v>Vibrocompactador Micky</v>
          </cell>
          <cell r="B487">
            <v>576353</v>
          </cell>
          <cell r="C487" t="str">
            <v>d</v>
          </cell>
          <cell r="D487">
            <v>556862</v>
          </cell>
          <cell r="E487" t="str">
            <v>d</v>
          </cell>
          <cell r="F487">
            <v>534981</v>
          </cell>
          <cell r="G487" t="str">
            <v>d</v>
          </cell>
        </row>
        <row r="488">
          <cell r="A488" t="str">
            <v xml:space="preserve">Vibrocompactador tipo Rana </v>
          </cell>
          <cell r="B488">
            <v>80115</v>
          </cell>
          <cell r="C488" t="str">
            <v>d</v>
          </cell>
          <cell r="D488">
            <v>77405</v>
          </cell>
          <cell r="E488" t="str">
            <v>d</v>
          </cell>
          <cell r="F488">
            <v>74363</v>
          </cell>
          <cell r="G488" t="str">
            <v>d</v>
          </cell>
        </row>
        <row r="489">
          <cell r="A489" t="str">
            <v>Viga metálica de celosía</v>
          </cell>
          <cell r="B489">
            <v>253</v>
          </cell>
          <cell r="C489" t="str">
            <v>DIA</v>
          </cell>
          <cell r="D489">
            <v>244</v>
          </cell>
          <cell r="E489" t="str">
            <v>DIA</v>
          </cell>
          <cell r="F489">
            <v>234</v>
          </cell>
          <cell r="G489" t="str">
            <v>DIA</v>
          </cell>
        </row>
        <row r="490">
          <cell r="A490" t="str">
            <v>Volqueta 6 m3</v>
          </cell>
          <cell r="B490">
            <v>58367</v>
          </cell>
          <cell r="C490" t="str">
            <v>H</v>
          </cell>
          <cell r="D490">
            <v>56393</v>
          </cell>
          <cell r="E490" t="str">
            <v>H</v>
          </cell>
          <cell r="F490">
            <v>54177</v>
          </cell>
          <cell r="G490" t="str">
            <v>H</v>
          </cell>
        </row>
        <row r="491">
          <cell r="A491" t="str">
            <v>Yee de 160 x 160 mm PVC</v>
          </cell>
          <cell r="B491">
            <v>69417</v>
          </cell>
          <cell r="C491" t="str">
            <v>UD</v>
          </cell>
          <cell r="D491">
            <v>67069</v>
          </cell>
          <cell r="E491" t="str">
            <v>UD</v>
          </cell>
          <cell r="F491">
            <v>64433</v>
          </cell>
          <cell r="G491" t="str">
            <v>UD</v>
          </cell>
        </row>
        <row r="492">
          <cell r="A492" t="str">
            <v>Yee de 200 x 160 mm PVC</v>
          </cell>
          <cell r="B492">
            <v>132803</v>
          </cell>
          <cell r="C492" t="str">
            <v>UD</v>
          </cell>
          <cell r="D492">
            <v>128312</v>
          </cell>
          <cell r="E492" t="str">
            <v>UD</v>
          </cell>
          <cell r="F492">
            <v>123270</v>
          </cell>
          <cell r="G492" t="str">
            <v>UD</v>
          </cell>
        </row>
        <row r="493">
          <cell r="A493" t="str">
            <v>Yee de 250 x 160 mm PVC</v>
          </cell>
          <cell r="B493">
            <v>251946</v>
          </cell>
          <cell r="C493" t="str">
            <v>UD</v>
          </cell>
          <cell r="D493">
            <v>243426</v>
          </cell>
          <cell r="E493" t="str">
            <v>UD</v>
          </cell>
          <cell r="F493">
            <v>233861</v>
          </cell>
          <cell r="G493" t="str">
            <v>UD</v>
          </cell>
        </row>
        <row r="494">
          <cell r="A494" t="str">
            <v>Yee de 315 x 160 mm PVC</v>
          </cell>
          <cell r="B494">
            <v>269424</v>
          </cell>
          <cell r="C494" t="str">
            <v>UD</v>
          </cell>
          <cell r="D494">
            <v>260313</v>
          </cell>
          <cell r="E494" t="str">
            <v>UD</v>
          </cell>
          <cell r="F494">
            <v>250084</v>
          </cell>
          <cell r="G494" t="str">
            <v>UD</v>
          </cell>
        </row>
        <row r="495">
          <cell r="A495" t="str">
            <v>Yee de 350 x 160 mm PVC</v>
          </cell>
          <cell r="B495">
            <v>507034</v>
          </cell>
          <cell r="C495" t="str">
            <v>UD</v>
          </cell>
          <cell r="D495">
            <v>489887</v>
          </cell>
          <cell r="E495" t="str">
            <v>UD</v>
          </cell>
          <cell r="F495">
            <v>470637</v>
          </cell>
          <cell r="G495" t="str">
            <v>UD</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TM"/>
      <sheetName val="DropZone"/>
    </sheetNames>
    <sheetDataSet>
      <sheetData sheetId="0" refreshError="1"/>
      <sheetData sheetId="1"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L C1"/>
    </sheet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DE CALCULOS "/>
      <sheetName val="PORTADA"/>
      <sheetName val="INSUMO MATERIALES"/>
      <sheetName val="INSUMO_EQUIPO"/>
      <sheetName val="APU´S"/>
      <sheetName val="EQUIP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 val="CAT-D7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Indicadores Gestión"/>
      <sheetName val="PR-04"/>
      <sheetName val="Hoja1"/>
      <sheetName val="tipo_recurso"/>
      <sheetName val="Listado"/>
      <sheetName val="tipos_entidad"/>
      <sheetName val="Unidades"/>
      <sheetName val="Cotización"/>
    </sheetNames>
    <sheetDataSet>
      <sheetData sheetId="0"/>
      <sheetData sheetId="1">
        <row r="2">
          <cell r="A2" t="str">
            <v>REGIONAL CUNDINAMARCA</v>
          </cell>
        </row>
      </sheetData>
      <sheetData sheetId="2">
        <row r="2">
          <cell r="A2" t="str">
            <v>REGIONAL CUNDINAMARCA</v>
          </cell>
        </row>
      </sheetData>
      <sheetData sheetId="3">
        <row r="9">
          <cell r="E9" t="str">
            <v>EDGAR EDUARDO HERNANDEZ Q.</v>
          </cell>
        </row>
      </sheetData>
      <sheetData sheetId="4">
        <row r="9">
          <cell r="E9" t="str">
            <v>EDGAR EDUARDO HERNANDEZ Q.</v>
          </cell>
        </row>
      </sheetData>
      <sheetData sheetId="5"/>
      <sheetData sheetId="6"/>
      <sheetData sheetId="7">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SUB_APU7"/>
      <sheetName val="Cantidades_de_Obra7"/>
      <sheetName val="Itemes_Renovación2"/>
      <sheetName val="LISTA_CÓDIGOS"/>
      <sheetName val="BASE_APU"/>
      <sheetName val="MANO_DE_OBRA"/>
      <sheetName val="CALC PROD MENSUAL"/>
      <sheetName val="TABLAS"/>
      <sheetName val="experiencia especifica"/>
      <sheetName val="experiencia general"/>
      <sheetName val="FORMULARIO N° 14"/>
      <sheetName val="FORMULARIO N°7"/>
      <sheetName val="contrato en ejecución"/>
      <sheetName val="Calculo capacidad residual"/>
      <sheetName val="1"/>
      <sheetName val="Info-Portaf"/>
    </sheetNames>
    <sheetDataSet>
      <sheetData sheetId="0" refreshError="1"/>
      <sheetData sheetId="1" refreshError="1"/>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refreshError="1"/>
      <sheetData sheetId="65"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Insumos"/>
      <sheetName val="Base Datos Sueldo"/>
      <sheetName val="BASE"/>
      <sheetName val="PRECIOS"/>
      <sheetName val="TITULOS"/>
      <sheetName val="LISTA"/>
      <sheetName val="CUADRO"/>
      <sheetName val="SCV-037-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UCC"/>
      <sheetName val="MAT"/>
      <sheetName val="MO"/>
      <sheetName val="APU MT"/>
      <sheetName val="APU BT"/>
      <sheetName val="APU TRF"/>
      <sheetName val="APU DESM"/>
    </sheetNames>
    <sheetDataSet>
      <sheetData sheetId="0">
        <row r="1">
          <cell r="G1">
            <v>1.4049280000000004</v>
          </cell>
        </row>
      </sheetData>
      <sheetData sheetId="1"/>
      <sheetData sheetId="2">
        <row r="4">
          <cell r="C4" t="str">
            <v>Ayudante de Dllo/Mto TEFs</v>
          </cell>
        </row>
      </sheetData>
      <sheetData sheetId="3"/>
      <sheetData sheetId="4"/>
      <sheetData sheetId="5"/>
      <sheetData sheetId="6"/>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err"/>
      <sheetName val="mat"/>
      <sheetName val="mo"/>
    </sheetNames>
    <sheetDataSet>
      <sheetData sheetId="0" refreshError="1"/>
      <sheetData sheetId="1" refreshError="1"/>
      <sheetData sheetId="2" refreshError="1"/>
      <sheetData sheetId="3"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 Gles"/>
    </sheetNames>
    <sheetDataSet>
      <sheetData sheetId="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Hoja2"/>
    </sheetNames>
    <sheetDataSet>
      <sheetData sheetId="0" refreshError="1"/>
      <sheetData sheetId="1"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Mat"/>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5.100"/>
      <sheetName val="5.101"/>
      <sheetName val="5.102"/>
      <sheetName val="5.103"/>
      <sheetName val="5.104"/>
      <sheetName val="5.105"/>
      <sheetName val="5.106"/>
      <sheetName val="5.107"/>
      <sheetName val="5.108"/>
      <sheetName val="5.109"/>
      <sheetName val="5.110"/>
      <sheetName val="5.111"/>
      <sheetName val="5.112"/>
      <sheetName val="5.113"/>
      <sheetName val="5.114"/>
      <sheetName val="5.115"/>
      <sheetName val="5.116"/>
      <sheetName val="5.117"/>
      <sheetName val="5.118"/>
      <sheetName val="5.119"/>
      <sheetName val="5.120"/>
      <sheetName val="5.121"/>
      <sheetName val="5.122"/>
      <sheetName val="5.123"/>
      <sheetName val="5.124"/>
      <sheetName val="5.125"/>
      <sheetName val="5.126"/>
      <sheetName val="5.127"/>
      <sheetName val="5.128"/>
      <sheetName val="5.129"/>
      <sheetName val="5.130"/>
      <sheetName val="5.131"/>
      <sheetName val="5.132"/>
      <sheetName val="5.133"/>
      <sheetName val="5.134"/>
      <sheetName val="5.135"/>
      <sheetName val="5.136"/>
      <sheetName val="5.137"/>
      <sheetName val="5.138"/>
      <sheetName val="5.139"/>
      <sheetName val="5.140"/>
      <sheetName val="5.141"/>
      <sheetName val="5.142"/>
      <sheetName val="5.143"/>
      <sheetName val="5.144"/>
      <sheetName val="5.145"/>
      <sheetName val="5.146"/>
      <sheetName val="5.147"/>
      <sheetName val="5.148"/>
      <sheetName val="5.149"/>
      <sheetName val="5.150"/>
      <sheetName val="5.151"/>
      <sheetName val="5.152"/>
      <sheetName val="5.153"/>
      <sheetName val="5.154"/>
      <sheetName val="5.155"/>
      <sheetName val="5.156"/>
      <sheetName val="5.157"/>
      <sheetName val="5.158"/>
      <sheetName val="5.159"/>
      <sheetName val="5.160"/>
      <sheetName val="5.161"/>
      <sheetName val="5.162"/>
      <sheetName val="5.163"/>
      <sheetName val="5.164"/>
      <sheetName val="5.165"/>
      <sheetName val="5.166"/>
      <sheetName val="5.167"/>
      <sheetName val="5.168"/>
      <sheetName val="5.169"/>
      <sheetName val="5.170"/>
      <sheetName val="5.171"/>
      <sheetName val="5.172"/>
      <sheetName val="5.173"/>
      <sheetName val="5.174"/>
      <sheetName val="5.175"/>
      <sheetName val="Hoja1"/>
    </sheetNames>
    <sheetDataSet>
      <sheetData sheetId="0" refreshError="1"/>
      <sheetData sheetId="1" refreshError="1"/>
      <sheetData sheetId="2" refreshError="1"/>
      <sheetData sheetId="3" refreshError="1"/>
      <sheetData sheetId="4" refreshError="1"/>
      <sheetData sheetId="5">
        <row r="2">
          <cell r="B2" t="str">
            <v>Suministro e instalación de manto TERRATRAC TRM 15</v>
          </cell>
        </row>
        <row r="3">
          <cell r="B3" t="str">
            <v>Varilla de 3/8" en forma de "j" (10x10x40 cm)</v>
          </cell>
        </row>
        <row r="4">
          <cell r="B4" t="str">
            <v>Suministro e instalación de mezcla fértil + semilla</v>
          </cell>
        </row>
        <row r="5">
          <cell r="B5" t="str">
            <v>Cinta flexible para sellar juntas de construcción de  PVC O-22 o similar</v>
          </cell>
        </row>
        <row r="6">
          <cell r="B6" t="str">
            <v>Mortero Impermeabilizado 1:4</v>
          </cell>
        </row>
        <row r="7">
          <cell r="B7" t="str">
            <v>Tablón rojo antideslizante 0.30x 0.30m</v>
          </cell>
        </row>
        <row r="8">
          <cell r="B8" t="str">
            <v>Tubería Acero negro  Ø2"</v>
          </cell>
        </row>
        <row r="9">
          <cell r="B9" t="str">
            <v xml:space="preserve">Platina en acero de 0,15m x 0,20m </v>
          </cell>
        </row>
        <row r="10">
          <cell r="B10" t="str">
            <v>Pernos en acero inoxidable tipo ancla de cuña de  2 1/14" x 1/4"</v>
          </cell>
        </row>
        <row r="11">
          <cell r="B11" t="str">
            <v>Soldadura</v>
          </cell>
        </row>
        <row r="12">
          <cell r="B12" t="str">
            <v xml:space="preserve">Pintura tipo esmalte anticorrosiva </v>
          </cell>
        </row>
        <row r="13">
          <cell r="B13" t="str">
            <v xml:space="preserve">Pintura tipo esmalte </v>
          </cell>
        </row>
        <row r="14">
          <cell r="B14" t="str">
            <v>Lamina de acero inoxidable 304 calibre 26</v>
          </cell>
        </row>
        <row r="15">
          <cell r="B15" t="str">
            <v xml:space="preserve">Tubería HG 4" </v>
          </cell>
        </row>
        <row r="16">
          <cell r="B16" t="str">
            <v>Codo 90° en HG 4"</v>
          </cell>
        </row>
        <row r="17">
          <cell r="B17" t="str">
            <v>Unión roscada en HG 4"</v>
          </cell>
        </row>
        <row r="18">
          <cell r="B18" t="str">
            <v>Recubrimiento epóxico  tipo Sikaguard 62 CO o equivalente</v>
          </cell>
        </row>
        <row r="19">
          <cell r="B19" t="str">
            <v>Concreto impermeabilizado  bombeable de 3500 PSI</v>
          </cell>
        </row>
        <row r="20">
          <cell r="B20" t="str">
            <v>Tuberia de acero d= 6" Shedulle 40</v>
          </cell>
        </row>
        <row r="21">
          <cell r="B21" t="str">
            <v>Barra corrugada de acero 1"</v>
          </cell>
        </row>
        <row r="22">
          <cell r="B22" t="str">
            <v>Cubierta Autoportante Perfil Arco Aceró 610, curvo fabricado en acero galvanizado Azul y color Gris Fondo al interior, Calibre 22, Grado Estructural G40, Grado de Recubrimiento G60.</v>
          </cell>
        </row>
        <row r="23">
          <cell r="B23" t="str">
            <v xml:space="preserve">Platinas para colganteo de lamparas y ductos a base de lamina de acero en cubierta </v>
          </cell>
        </row>
        <row r="24">
          <cell r="B24" t="str">
            <v>Pintura vinilo a Base de agua Tipo 1</v>
          </cell>
        </row>
        <row r="25">
          <cell r="B25" t="str">
            <v>Perfiles de Aluminio Blanco</v>
          </cell>
        </row>
        <row r="26">
          <cell r="B26" t="str">
            <v>Vidrio tranparente 4 mm</v>
          </cell>
        </row>
        <row r="27">
          <cell r="B27" t="str">
            <v>Remaches</v>
          </cell>
        </row>
        <row r="28">
          <cell r="B28" t="str">
            <v>Anclaje vertical fijo para trabajo en alturas</v>
          </cell>
        </row>
        <row r="29">
          <cell r="B29" t="str">
            <v>Escalera en PRFV  b= 0.70 h= 3 m</v>
          </cell>
        </row>
        <row r="30">
          <cell r="B30" t="str">
            <v>Linea de vida vertical con cables en acero inoxidable con dos mosquedones de doble seguro</v>
          </cell>
        </row>
        <row r="31">
          <cell r="B31" t="str">
            <v>Baldosa cerámica para piso  0,30x0,30m Trafico 2</v>
          </cell>
        </row>
        <row r="32">
          <cell r="B32" t="str">
            <v>Cemento blanco</v>
          </cell>
        </row>
        <row r="33">
          <cell r="B33" t="str">
            <v>Pegacor para interiores</v>
          </cell>
        </row>
        <row r="34">
          <cell r="B34" t="str">
            <v>Carnaza o estopa</v>
          </cell>
        </row>
        <row r="35">
          <cell r="B35" t="str">
            <v xml:space="preserve">Baldosa cerámica para piso de baños </v>
          </cell>
        </row>
        <row r="36">
          <cell r="B36" t="str">
            <v xml:space="preserve">Baldosa cerámica para paredes de baños </v>
          </cell>
        </row>
        <row r="37">
          <cell r="B37" t="str">
            <v>Kit Ducha multifuncional</v>
          </cell>
        </row>
        <row r="38">
          <cell r="B38" t="str">
            <v>Rejilla de Piso plastica</v>
          </cell>
        </row>
        <row r="39">
          <cell r="B39" t="str">
            <v>Soldadura líquida para PVC (1/128 gal)</v>
          </cell>
        </row>
        <row r="40">
          <cell r="B40" t="str">
            <v>Cinta teflon 1/2"</v>
          </cell>
        </row>
        <row r="41">
          <cell r="B41" t="str">
            <v>Lavamos con pedestal (incluye accesorios)</v>
          </cell>
        </row>
        <row r="42">
          <cell r="B42" t="str">
            <v>Inodoro  (incluye accesorios)</v>
          </cell>
        </row>
        <row r="43">
          <cell r="B43" t="str">
            <v>Tubería PVC P  1/2"</v>
          </cell>
        </row>
        <row r="44">
          <cell r="B44" t="str">
            <v xml:space="preserve">Accesorios varios PVC- P 1/2 " </v>
          </cell>
        </row>
        <row r="45">
          <cell r="B45" t="str">
            <v xml:space="preserve">Tubería PVC Sanitaria 4" </v>
          </cell>
        </row>
        <row r="46">
          <cell r="B46" t="str">
            <v>Accesorios varios PVC- S 4"</v>
          </cell>
        </row>
        <row r="47">
          <cell r="B47" t="str">
            <v xml:space="preserve">Puerta para baño en madera pintada con marco ancho 0.15 m 0.80m de ancho x 2.10m de alto. </v>
          </cell>
        </row>
        <row r="48">
          <cell r="B48" t="str">
            <v>Cerradura para  puerta Madera</v>
          </cell>
        </row>
        <row r="49">
          <cell r="B49" t="str">
            <v xml:space="preserve">Bisagra </v>
          </cell>
        </row>
        <row r="50">
          <cell r="B50" t="str">
            <v>Cerradura para  puerta Metálica</v>
          </cell>
        </row>
        <row r="51">
          <cell r="B51" t="str">
            <v>Puerta metálica pintada Cal 22 de  0,90x2.10m con marco ancho 0,15m</v>
          </cell>
        </row>
        <row r="52">
          <cell r="B52" t="str">
            <v>Platina 3/8"x 1 1/2"</v>
          </cell>
        </row>
        <row r="53">
          <cell r="B53" t="str">
            <v>Tubo acero galvanizado  1/2"</v>
          </cell>
        </row>
        <row r="54">
          <cell r="B54" t="str">
            <v xml:space="preserve">Concertina en acero inoxidable C18 33 espirales  longitud cuchilla: 65mm / Ancho cinta: 23mm </v>
          </cell>
        </row>
        <row r="55">
          <cell r="B55" t="str">
            <v xml:space="preserve">Bloque abuzardado vibrado </v>
          </cell>
        </row>
        <row r="56">
          <cell r="B56" t="str">
            <v>Malla Eslabonada Galv.  Cal 12 escuadra   2 1/4" x 21/4"</v>
          </cell>
        </row>
        <row r="57">
          <cell r="B57" t="str">
            <v>Tubo estructural redondo Galvanizado  2" Esp 4mm</v>
          </cell>
        </row>
        <row r="58">
          <cell r="B58" t="str">
            <v>Alambre de puas  Calibre 16</v>
          </cell>
        </row>
        <row r="59">
          <cell r="B59" t="str">
            <v>Concreto  de 3000 PSI</v>
          </cell>
        </row>
        <row r="60">
          <cell r="B60" t="str">
            <v>Platina 1/2" x1/8" x6m</v>
          </cell>
        </row>
        <row r="61">
          <cell r="B61" t="str">
            <v>Acero de Refuerzo 60000 PSI</v>
          </cell>
        </row>
        <row r="62">
          <cell r="B62" t="str">
            <v>Grapas metálicas</v>
          </cell>
        </row>
        <row r="63">
          <cell r="B63" t="str">
            <v>Poste de madera para cercas H= 1,80</v>
          </cell>
        </row>
        <row r="64">
          <cell r="B64" t="str">
            <v>Tubo Cerramiento de acero galvanizado  2 1/2"</v>
          </cell>
        </row>
        <row r="65">
          <cell r="B65" t="str">
            <v>Lámina de acero galvanizado de 1/4" (calibre 24)</v>
          </cell>
        </row>
        <row r="66">
          <cell r="B66" t="str">
            <v xml:space="preserve">Rodamiento doble de 4" </v>
          </cell>
        </row>
        <row r="67">
          <cell r="B67" t="str">
            <v xml:space="preserve">Riel guia de acero </v>
          </cell>
        </row>
        <row r="68">
          <cell r="B68" t="str">
            <v>Tubo Cerramiento de acero galvanizado  1 1/2"</v>
          </cell>
        </row>
        <row r="69">
          <cell r="B69" t="str">
            <v>Lamina de aluminio anodizado Calibre 20</v>
          </cell>
        </row>
        <row r="70">
          <cell r="B70" t="str">
            <v>Perfil de aluminio anodizado de 1 ½”x1 ½”x 1 ¼”</v>
          </cell>
        </row>
        <row r="71">
          <cell r="B71" t="str">
            <v>Tornillería en acero inoxidable para aluminio</v>
          </cell>
        </row>
        <row r="72">
          <cell r="B72" t="str">
            <v xml:space="preserve">Remaches de Aluminio </v>
          </cell>
        </row>
        <row r="73">
          <cell r="B73" t="str">
            <v>Sistema prefabricado  tratamiento  de aguas residuales domesticas con capacidad de almacenamiento de 1000 lts, incluye trampa de grasa, tanque septico con sistema de Filtro anaerobio de flujo asecendente FAFA integrado  y caja de distribución.</v>
          </cell>
        </row>
        <row r="74">
          <cell r="B74" t="str">
            <v>Concreto de limpieza (solado) f´c = 14,0 Mpa (2000 psi), e=0,05m</v>
          </cell>
        </row>
        <row r="75">
          <cell r="B75" t="str">
            <v>Piedra de canto rodado</v>
          </cell>
        </row>
        <row r="76">
          <cell r="B76" t="str">
            <v>Arena Gruesa</v>
          </cell>
        </row>
        <row r="77">
          <cell r="B77" t="str">
            <v>Arbol nativo (tronco 0-1,5m) especies: Azahar de la India, Jazmin, Ilam</v>
          </cell>
        </row>
        <row r="78">
          <cell r="B78" t="str">
            <v>Agua</v>
          </cell>
        </row>
        <row r="79">
          <cell r="B79" t="str">
            <v>Tierra negra abonada</v>
          </cell>
        </row>
        <row r="80">
          <cell r="B80" t="str">
            <v xml:space="preserve">Arbol nativo (tronco 1,0-2,5m) </v>
          </cell>
        </row>
        <row r="81">
          <cell r="B81" t="str">
            <v>Especies: Trinitarias, Coral, San Joaquin</v>
          </cell>
        </row>
        <row r="82">
          <cell r="B82" t="str">
            <v>Grama natural tipo tapete</v>
          </cell>
        </row>
        <row r="83">
          <cell r="B83" t="str">
            <v>Lavaplatos en acero inoxidable 100x50cm</v>
          </cell>
        </row>
        <row r="84">
          <cell r="B84" t="str">
            <v>Kit de instalación de lavaplatos incluye  canastilla de 4", un sifon en P Plástico y dos acoples Plásticos para agua caliente y fria.</v>
          </cell>
        </row>
        <row r="85">
          <cell r="B85" t="str">
            <v xml:space="preserve">Grifería para lavaplatos 8" color plata </v>
          </cell>
        </row>
        <row r="86">
          <cell r="B86" t="str">
            <v>Sikadur anchorfix -4 o similar para anclaje de pernos</v>
          </cell>
        </row>
        <row r="87">
          <cell r="B87" t="str">
            <v>Porcelanato sellado de 60x60cm colores mate</v>
          </cell>
        </row>
        <row r="88">
          <cell r="B88" t="str">
            <v>Bloque No5 tradicional</v>
          </cell>
        </row>
        <row r="89">
          <cell r="B89" t="str">
            <v>Puertas en PVC h= 0,80m</v>
          </cell>
        </row>
        <row r="90">
          <cell r="B90" t="str">
            <v>Tapa cuadrada  en PRFV  e= 10 mm (1mx1m) con marco</v>
          </cell>
        </row>
        <row r="91">
          <cell r="B91" t="str">
            <v>Tapa  en PRFV  e= 10 mm (1,0mx0,7m) con marco</v>
          </cell>
        </row>
        <row r="92">
          <cell r="B92" t="str">
            <v xml:space="preserve">Motobomba autocebante de 4" </v>
          </cell>
        </row>
        <row r="93">
          <cell r="B93" t="str">
            <v>Maguera flexible para bomba de achique d= 4"</v>
          </cell>
        </row>
        <row r="94">
          <cell r="B94" t="str">
            <v>Tapa circular  en PRFV  e= 10 mm diametro 0,90 m con marco</v>
          </cell>
        </row>
        <row r="95">
          <cell r="B95" t="str">
            <v>Diferencial de 5 Toneladas con soporte</v>
          </cell>
        </row>
        <row r="96">
          <cell r="B96" t="str">
            <v xml:space="preserve">Puerta Cortafuego Ancho: 3,0m Alto: 2,70 m </v>
          </cell>
        </row>
        <row r="97">
          <cell r="B97" t="str">
            <v>Rejillas o persianas de ventilación tipo Damper de cierre automático, construidas en lámina de acero galvanizada  con  resistencia al fuego no menor a 1,5 horas con certificacion RETIE</v>
          </cell>
        </row>
        <row r="98">
          <cell r="B98" t="str">
            <v>Geotextil NT 3000</v>
          </cell>
        </row>
        <row r="99">
          <cell r="B99" t="str">
            <v xml:space="preserve">Platina de nivelación en Acero calibre 16 </v>
          </cell>
        </row>
        <row r="100">
          <cell r="B100" t="str">
            <v xml:space="preserve">Grouting de nivelación </v>
          </cell>
        </row>
        <row r="101">
          <cell r="B101" t="str">
            <v>Tuberia H.G  1/2"</v>
          </cell>
        </row>
        <row r="102">
          <cell r="B102" t="str">
            <v>Abradera metalica para tuberia de 1/2"</v>
          </cell>
        </row>
        <row r="103">
          <cell r="B103" t="str">
            <v>Codo 45° H.G 1/2"</v>
          </cell>
        </row>
        <row r="104">
          <cell r="B104" t="str">
            <v>Codo 90° H.G 1/2"</v>
          </cell>
        </row>
        <row r="105">
          <cell r="B105" t="str">
            <v>Union Galvanizada de 1/2"</v>
          </cell>
        </row>
        <row r="106">
          <cell r="B106" t="str">
            <v>Valvula de cierre rápido 1/2" Hg</v>
          </cell>
        </row>
        <row r="107">
          <cell r="B107" t="str">
            <v>Pintura esmalte sintetico</v>
          </cell>
        </row>
        <row r="108">
          <cell r="B108" t="str">
            <v>Rodamientos, tapones plasticos, cierre embutido negro, tornillos zincados, empaques epdm para vidrios</v>
          </cell>
        </row>
        <row r="109">
          <cell r="B109" t="str">
            <v>Geotextil Tejido Tipo T1400 o similar</v>
          </cell>
        </row>
        <row r="110">
          <cell r="B110" t="str">
            <v xml:space="preserve">Piedra para gavión
</v>
          </cell>
        </row>
        <row r="111">
          <cell r="B111" t="str">
            <v>Alambre galvanizado No. 12</v>
          </cell>
        </row>
        <row r="112">
          <cell r="B112" t="str">
            <v>Formaleta para Gavion</v>
          </cell>
        </row>
        <row r="113">
          <cell r="B113" t="str">
            <v>Malla para gavion en alambre galvanizado triple torsión calibre 11 normalizado INVIAS, con malla de hueco hexagonal de 8x10 cm (1mx1mx1m)</v>
          </cell>
        </row>
        <row r="114">
          <cell r="B114" t="str">
            <v>Lamina de Alfajor en Aluminio</v>
          </cell>
        </row>
        <row r="115">
          <cell r="B115" t="str">
            <v>Varilla Corrugada 3/8"</v>
          </cell>
        </row>
        <row r="116">
          <cell r="B116" t="str">
            <v>Mortero 1:4</v>
          </cell>
        </row>
        <row r="117">
          <cell r="B117" t="str">
            <v xml:space="preserve">Piedra Media zonga seleccionada y limbpia tamaño 4- 12 cm </v>
          </cell>
        </row>
        <row r="118">
          <cell r="B118" t="str">
            <v>Abrazadera metálica para tubería de Ø4", con elementos de fijación</v>
          </cell>
        </row>
        <row r="119">
          <cell r="B119" t="str">
            <v>Perno o espárrago con tuercas en acerco al carbon con recubrimiento en galvanizado en caliente Grado 5   d=⅝”</v>
          </cell>
        </row>
        <row r="120">
          <cell r="B120" t="str">
            <v>Perno o espárrago con tuercas en acerco al carbon con recubrimiento en galvanizado en caliente Grado 5   d=¾”</v>
          </cell>
        </row>
        <row r="121">
          <cell r="B121" t="str">
            <v>Perno o espárrago con tuercas en acerco al carbon con recubrimiento en galvanizado en caliente Grado 5   d=7/8"</v>
          </cell>
        </row>
        <row r="122">
          <cell r="B122" t="str">
            <v>Perno o espárrago con tuercas en acerco al carbon con recubrimiento en galvanizado en caliente Grado 5   d=1”</v>
          </cell>
        </row>
        <row r="123">
          <cell r="B123" t="str">
            <v>Perno o espárrago con tuercas en acerco al carbon con recubrimiento en galvanizado en caliente Grado 5   d= 1.1/8”</v>
          </cell>
        </row>
        <row r="124">
          <cell r="B124" t="str">
            <v>Perno o espárrago con tuercas en acerco al carbon con recubrimiento en galvanizado en caliente Grado 5   d= 1.1/4”</v>
          </cell>
        </row>
        <row r="125">
          <cell r="B125" t="str">
            <v>Perno o espárrago con tuercas en acerco al carbon con recubrimiento en galvanizado en caliente Grado 5   d= 1.3/8”</v>
          </cell>
        </row>
        <row r="126">
          <cell r="B126" t="str">
            <v>Perno o espárrago con tuercas en acerco al carbon con recubrimiento en galvanizado en caliente Grado 5   d=1.1/2”</v>
          </cell>
        </row>
        <row r="127">
          <cell r="B127" t="str">
            <v>Perno o espárrago con tuercas en acerco al carbon con recubrimiento en galvanizado en caliente Grado 5   d= 1.3/4”</v>
          </cell>
        </row>
        <row r="128">
          <cell r="B128" t="str">
            <v xml:space="preserve">Empaque negro de caucho para valvulas </v>
          </cell>
        </row>
        <row r="129">
          <cell r="B129" t="str">
            <v>Cubierta Autoportante Perfil Arco Aceró 610, curvo fabricado en acero galvanizado Azul y color Gris Fondo al interior, Calibre 20, Grado Estructural G40, Grado de Recubrimiento G60.</v>
          </cell>
        </row>
        <row r="130">
          <cell r="B130" t="str">
            <v xml:space="preserve">Brocha de 1/2" </v>
          </cell>
        </row>
        <row r="131">
          <cell r="B131" t="str">
            <v>Epóxico Sikadur Anchoxfir 4 (tubo 600ml)</v>
          </cell>
        </row>
        <row r="132">
          <cell r="B132" t="str">
            <v xml:space="preserve">Sika® Concrelisto RE 5000 (bolsa mezcla 80kg) 36 litros </v>
          </cell>
        </row>
        <row r="133">
          <cell r="B133" t="str">
            <v xml:space="preserve"> Sikadur 32 Primer o equivalente  (1 kg) </v>
          </cell>
        </row>
        <row r="134">
          <cell r="B134" t="str">
            <v>Sikaflex PRO-3 o equivalente (600 mm)</v>
          </cell>
        </row>
        <row r="135">
          <cell r="B135" t="str">
            <v>Sika 1</v>
          </cell>
        </row>
        <row r="136">
          <cell r="B136" t="str">
            <v>SikaFiber AD</v>
          </cell>
        </row>
        <row r="137">
          <cell r="B137" t="str">
            <v>Sikaset L</v>
          </cell>
        </row>
        <row r="138">
          <cell r="B138" t="str">
            <v xml:space="preserve">Bloque Calado de Concreto de 0.20mx0.20mx0.10m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ORIG"/>
    </sheetNames>
    <sheetDataSet>
      <sheetData sheetId="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 val="Informe"/>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REF"/>
      <sheetName val="Res-Accide-10"/>
      <sheetName val="PR 1"/>
      <sheetName val="HISTORICOS FUEL OIL EXP"/>
      <sheetName val="\a  aaInformación GRUPO 4\A MIn"/>
      <sheetName val="Datos"/>
      <sheetName val="Informe"/>
      <sheetName val="Seguim-16"/>
      <sheetName val="Lista obra"/>
      <sheetName val="PRESUPUESTO"/>
      <sheetName val="INDICMICROEMP"/>
      <sheetName val="otros"/>
      <sheetName val="Informacion"/>
      <sheetName val="MATERIALES"/>
      <sheetName val="Datos Básicos"/>
      <sheetName val="SALARIOS"/>
      <sheetName val="SUB APU"/>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 val="Dólar"/>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ÓN I - PROPONENTE"/>
      <sheetName val="SECCIÓN II - PROYECTO"/>
      <sheetName val="SECCIÓN III - PRESUPUESTO"/>
      <sheetName val="SECCIÓN IV - CRONOGRAMA"/>
    </sheetNames>
    <sheetDataSet>
      <sheetData sheetId="0">
        <row r="1">
          <cell r="XEZ1" t="str">
            <v>1. Usaquén</v>
          </cell>
          <cell r="XFA1" t="str">
            <v>Persona Jurídica</v>
          </cell>
        </row>
        <row r="2">
          <cell r="XEZ2" t="str">
            <v>2. Chapinero</v>
          </cell>
          <cell r="XFA2" t="str">
            <v>Persona Natural</v>
          </cell>
        </row>
        <row r="3">
          <cell r="XEZ3" t="str">
            <v>3. Santafé</v>
          </cell>
        </row>
        <row r="4">
          <cell r="XEZ4" t="str">
            <v>4. San Cristóbal</v>
          </cell>
        </row>
        <row r="5">
          <cell r="XEZ5" t="str">
            <v>5. Usme</v>
          </cell>
        </row>
        <row r="6">
          <cell r="XEZ6" t="str">
            <v>6. Tunjuelito</v>
          </cell>
        </row>
        <row r="7">
          <cell r="XEZ7" t="str">
            <v>7. Bosa</v>
          </cell>
        </row>
        <row r="8">
          <cell r="XEZ8" t="str">
            <v>8. Kennedy</v>
          </cell>
        </row>
        <row r="9">
          <cell r="XEZ9" t="str">
            <v>9. Fontibón</v>
          </cell>
        </row>
        <row r="10">
          <cell r="XEZ10" t="str">
            <v>10. Engativá</v>
          </cell>
        </row>
        <row r="11">
          <cell r="XEZ11" t="str">
            <v>11. Suba</v>
          </cell>
        </row>
        <row r="12">
          <cell r="XEZ12" t="str">
            <v>12. Barrios Unidos</v>
          </cell>
        </row>
        <row r="13">
          <cell r="XEZ13" t="str">
            <v>13. Teusaquillo</v>
          </cell>
        </row>
        <row r="14">
          <cell r="XEZ14" t="str">
            <v>14. Los Mártires</v>
          </cell>
        </row>
        <row r="15">
          <cell r="XEZ15" t="str">
            <v>15. Antonio Nariño</v>
          </cell>
        </row>
        <row r="16">
          <cell r="XEZ16" t="str">
            <v>16. Puenta Aranda</v>
          </cell>
        </row>
        <row r="17">
          <cell r="XEZ17" t="str">
            <v>17. La Candelaria</v>
          </cell>
        </row>
        <row r="18">
          <cell r="XEZ18" t="str">
            <v>18. Rafael Uribe Uribe</v>
          </cell>
        </row>
        <row r="19">
          <cell r="XEZ19" t="str">
            <v>19. Ciudad Bolívar</v>
          </cell>
        </row>
        <row r="20">
          <cell r="XEZ20" t="str">
            <v>20. Sumapaz</v>
          </cell>
        </row>
      </sheetData>
      <sheetData sheetId="1"/>
      <sheetData sheetId="2"/>
      <sheetData sheetId="3"/>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s>
    <sheetDataSet>
      <sheetData sheetId="0"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221,1P"/>
      <sheetName val="APU CON PARTICULARES OPA"/>
      <sheetName val="621.1.1"/>
      <sheetName val="621.5.1"/>
      <sheetName val="623.1"/>
      <sheetName val="650.3.1"/>
      <sheetName val="Insum"/>
      <sheetName val="VIGBOLILLOS29"/>
    </sheetNames>
    <sheetDataSet>
      <sheetData sheetId="0" refreshError="1"/>
      <sheetData sheetId="1"/>
      <sheetData sheetId="2"/>
      <sheetData sheetId="3"/>
      <sheetData sheetId="4">
        <row r="1">
          <cell r="A1" t="str">
            <v>ITEM</v>
          </cell>
        </row>
      </sheetData>
      <sheetData sheetId="5"/>
      <sheetData sheetId="6">
        <row r="1">
          <cell r="A1" t="str">
            <v>MATERIALES</v>
          </cell>
        </row>
      </sheetData>
      <sheetData sheetId="7">
        <row r="1">
          <cell r="A1" t="str">
            <v>ADMINISTRACION</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sheetData sheetId="265"/>
      <sheetData sheetId="266"/>
      <sheetData sheetId="267"/>
      <sheetData sheetId="268" refreshError="1"/>
      <sheetData sheetId="269"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ALC SANIT ESP. CLL 23 1"/>
      <sheetName val="TRAMO ALC SANIT ESP CLL 22 2"/>
      <sheetName val="CONEX EXT RED A RED ACUED 3"/>
      <sheetName val="RED ABA TALLO PAL ESPOL CLL23 4"/>
      <sheetName val="RED ABA TALO PPAL ESPOL CL 22 5"/>
      <sheetName val="RED ABA SUMIN EMBARC  6"/>
      <sheetName val="EQUP PRESION XA SUIN INT AGU 7 "/>
      <sheetName val="INSUMOS"/>
      <sheetName val="Hoja2"/>
      <sheetName val="ANALISIS 2"/>
      <sheetName val="basicos"/>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v>1</v>
          </cell>
          <cell r="B5" t="str">
            <v>Adaptador macho de 1/2"</v>
          </cell>
          <cell r="C5" t="str">
            <v>Und</v>
          </cell>
          <cell r="D5">
            <v>380</v>
          </cell>
        </row>
        <row r="6">
          <cell r="A6">
            <v>2</v>
          </cell>
          <cell r="B6" t="str">
            <v>Adoquin de concreto vehícular e=8 cms</v>
          </cell>
          <cell r="C6" t="str">
            <v>M2</v>
          </cell>
          <cell r="D6">
            <v>25000</v>
          </cell>
        </row>
        <row r="7">
          <cell r="A7">
            <v>3</v>
          </cell>
          <cell r="B7" t="str">
            <v>Agua de Construcción</v>
          </cell>
          <cell r="C7" t="str">
            <v>Lt</v>
          </cell>
          <cell r="D7">
            <v>15</v>
          </cell>
        </row>
        <row r="8">
          <cell r="A8">
            <v>4</v>
          </cell>
          <cell r="B8" t="str">
            <v>Alambre recocido No. 18</v>
          </cell>
          <cell r="C8" t="str">
            <v>KG</v>
          </cell>
          <cell r="D8">
            <v>3300</v>
          </cell>
        </row>
        <row r="9">
          <cell r="A9">
            <v>5</v>
          </cell>
          <cell r="B9" t="str">
            <v>Alquiler carrotanque</v>
          </cell>
          <cell r="C9" t="str">
            <v>Hora</v>
          </cell>
          <cell r="D9">
            <v>55000</v>
          </cell>
        </row>
        <row r="10">
          <cell r="A10">
            <v>6</v>
          </cell>
          <cell r="B10" t="str">
            <v>Alquiler de compresor con un martillo</v>
          </cell>
          <cell r="C10" t="str">
            <v>Hora</v>
          </cell>
          <cell r="D10">
            <v>80000</v>
          </cell>
        </row>
        <row r="11">
          <cell r="A11">
            <v>7</v>
          </cell>
          <cell r="B11" t="str">
            <v>Alquiler de equipo de topografía</v>
          </cell>
          <cell r="C11" t="str">
            <v>Día</v>
          </cell>
          <cell r="D11">
            <v>100000</v>
          </cell>
        </row>
        <row r="12">
          <cell r="A12">
            <v>8</v>
          </cell>
          <cell r="B12" t="str">
            <v>Alquiler de motobomba a gasolina</v>
          </cell>
          <cell r="C12" t="str">
            <v>Día</v>
          </cell>
          <cell r="D12">
            <v>25000</v>
          </cell>
        </row>
        <row r="13">
          <cell r="A13">
            <v>9</v>
          </cell>
          <cell r="B13" t="str">
            <v>Alquiler de motoniveladora</v>
          </cell>
          <cell r="C13" t="str">
            <v>Hora</v>
          </cell>
          <cell r="D13">
            <v>55000</v>
          </cell>
        </row>
        <row r="14">
          <cell r="A14">
            <v>10</v>
          </cell>
          <cell r="B14" t="str">
            <v>Alquiler de volteo de 5 m3</v>
          </cell>
          <cell r="C14" t="str">
            <v>Viaje</v>
          </cell>
          <cell r="D14">
            <v>60000</v>
          </cell>
        </row>
        <row r="15">
          <cell r="A15">
            <v>11</v>
          </cell>
          <cell r="B15" t="str">
            <v>Alquiler rodillo compactador</v>
          </cell>
          <cell r="C15" t="str">
            <v>Hora</v>
          </cell>
          <cell r="D15">
            <v>55000</v>
          </cell>
        </row>
        <row r="16">
          <cell r="A16">
            <v>12</v>
          </cell>
          <cell r="B16" t="str">
            <v>Antisol Rojo</v>
          </cell>
          <cell r="C16" t="str">
            <v>Kg</v>
          </cell>
          <cell r="D16">
            <v>5000</v>
          </cell>
        </row>
        <row r="17">
          <cell r="A17">
            <v>13</v>
          </cell>
          <cell r="B17" t="str">
            <v>Arena</v>
          </cell>
          <cell r="C17" t="str">
            <v>M3</v>
          </cell>
          <cell r="D17">
            <v>30000</v>
          </cell>
        </row>
        <row r="18">
          <cell r="A18">
            <v>14</v>
          </cell>
          <cell r="B18" t="str">
            <v>Canaleta 45 de Acesco</v>
          </cell>
          <cell r="C18" t="str">
            <v>M2</v>
          </cell>
          <cell r="D18">
            <v>37183.561643835616</v>
          </cell>
        </row>
        <row r="19">
          <cell r="A19">
            <v>15</v>
          </cell>
          <cell r="B19" t="str">
            <v>Chazas de .70x1.40x H=11 cms</v>
          </cell>
          <cell r="C19" t="str">
            <v>DIA</v>
          </cell>
          <cell r="D19">
            <v>150</v>
          </cell>
        </row>
        <row r="20">
          <cell r="A20">
            <v>16</v>
          </cell>
          <cell r="B20" t="str">
            <v>Cerchas de 3 mts.</v>
          </cell>
          <cell r="C20" t="str">
            <v>DIA</v>
          </cell>
          <cell r="D20">
            <v>950</v>
          </cell>
        </row>
        <row r="21">
          <cell r="A21">
            <v>17</v>
          </cell>
          <cell r="B21" t="str">
            <v>Tijeras</v>
          </cell>
          <cell r="C21" t="str">
            <v>DIA</v>
          </cell>
          <cell r="D21">
            <v>60</v>
          </cell>
        </row>
        <row r="22">
          <cell r="A22">
            <v>18</v>
          </cell>
          <cell r="B22" t="str">
            <v>Gatos metalicos hasta 4 mts</v>
          </cell>
          <cell r="C22" t="str">
            <v>DIA</v>
          </cell>
          <cell r="D22">
            <v>150</v>
          </cell>
        </row>
        <row r="23">
          <cell r="A23">
            <v>19</v>
          </cell>
          <cell r="B23" t="str">
            <v>Andamio Colgante Cabl 50 m.</v>
          </cell>
          <cell r="C23" t="str">
            <v>DIA</v>
          </cell>
          <cell r="D23">
            <v>2000</v>
          </cell>
        </row>
        <row r="24">
          <cell r="A24">
            <v>20</v>
          </cell>
          <cell r="B24" t="str">
            <v>Andamio tub. Tijera  1,50x1.50 m.</v>
          </cell>
          <cell r="C24" t="str">
            <v>DIA</v>
          </cell>
          <cell r="D24">
            <v>600</v>
          </cell>
        </row>
        <row r="25">
          <cell r="A25">
            <v>21</v>
          </cell>
          <cell r="B25" t="str">
            <v>Tablones de Madera</v>
          </cell>
          <cell r="C25" t="str">
            <v>DIA</v>
          </cell>
          <cell r="D25">
            <v>400</v>
          </cell>
        </row>
        <row r="26">
          <cell r="A26">
            <v>22</v>
          </cell>
          <cell r="B26" t="str">
            <v>Bloque de concreto de 20x20x40</v>
          </cell>
          <cell r="C26" t="str">
            <v>Und</v>
          </cell>
          <cell r="D26">
            <v>2300</v>
          </cell>
        </row>
        <row r="27">
          <cell r="A27">
            <v>23</v>
          </cell>
          <cell r="B27" t="str">
            <v>Operario equipo</v>
          </cell>
          <cell r="C27" t="str">
            <v>DIA</v>
          </cell>
          <cell r="D27">
            <v>25000</v>
          </cell>
        </row>
        <row r="28">
          <cell r="A28">
            <v>24</v>
          </cell>
          <cell r="B28" t="str">
            <v>Pluma Grua de 300Kl con Balde</v>
          </cell>
          <cell r="C28" t="str">
            <v>DIA</v>
          </cell>
          <cell r="D28">
            <v>25000</v>
          </cell>
        </row>
        <row r="29">
          <cell r="A29">
            <v>25</v>
          </cell>
          <cell r="B29" t="str">
            <v>Bloque de entrepiso de 25x60x40  cms</v>
          </cell>
          <cell r="C29" t="str">
            <v>Und</v>
          </cell>
          <cell r="D29">
            <v>2800</v>
          </cell>
        </row>
        <row r="30">
          <cell r="A30">
            <v>26</v>
          </cell>
          <cell r="B30" t="str">
            <v>Bloque vibrop. 10x20x40 en obra</v>
          </cell>
          <cell r="C30" t="str">
            <v>Und</v>
          </cell>
          <cell r="D30">
            <v>750</v>
          </cell>
        </row>
        <row r="31">
          <cell r="A31">
            <v>27</v>
          </cell>
          <cell r="B31" t="str">
            <v>Buje soldado de 3/4" x 1/2"</v>
          </cell>
          <cell r="C31" t="str">
            <v>Und</v>
          </cell>
          <cell r="D31">
            <v>348</v>
          </cell>
        </row>
        <row r="32">
          <cell r="A32">
            <v>28</v>
          </cell>
          <cell r="B32" t="str">
            <v>Buldozer D6</v>
          </cell>
          <cell r="C32" t="str">
            <v>Hora</v>
          </cell>
          <cell r="D32">
            <v>70000</v>
          </cell>
        </row>
        <row r="33">
          <cell r="A33">
            <v>29</v>
          </cell>
          <cell r="B33" t="str">
            <v>Cal hidratada de 25 Kg</v>
          </cell>
          <cell r="C33" t="str">
            <v>Und</v>
          </cell>
          <cell r="D33">
            <v>3200</v>
          </cell>
        </row>
        <row r="34">
          <cell r="A34">
            <v>30</v>
          </cell>
          <cell r="B34" t="str">
            <v>Cargador tipo 930 caterpiller</v>
          </cell>
          <cell r="C34" t="str">
            <v>Hora</v>
          </cell>
          <cell r="D34">
            <v>65000</v>
          </cell>
        </row>
        <row r="35">
          <cell r="A35">
            <v>31</v>
          </cell>
          <cell r="B35" t="str">
            <v>Casetón de madera de 90 cms</v>
          </cell>
          <cell r="C35" t="str">
            <v>ML</v>
          </cell>
          <cell r="D35">
            <v>5500</v>
          </cell>
        </row>
        <row r="36">
          <cell r="A36">
            <v>32</v>
          </cell>
          <cell r="B36" t="str">
            <v>Cemento Blanco</v>
          </cell>
          <cell r="C36" t="str">
            <v>Kg</v>
          </cell>
          <cell r="D36">
            <v>1200</v>
          </cell>
        </row>
        <row r="37">
          <cell r="A37">
            <v>33</v>
          </cell>
          <cell r="B37" t="str">
            <v>Cercha Principal</v>
          </cell>
          <cell r="C37" t="str">
            <v>Ml</v>
          </cell>
          <cell r="D37">
            <v>52542</v>
          </cell>
        </row>
        <row r="38">
          <cell r="A38">
            <v>34</v>
          </cell>
          <cell r="B38" t="str">
            <v>Cercha Secundaria</v>
          </cell>
          <cell r="C38" t="str">
            <v>Ml</v>
          </cell>
          <cell r="D38">
            <v>46715</v>
          </cell>
        </row>
        <row r="39">
          <cell r="A39">
            <v>35</v>
          </cell>
          <cell r="B39" t="str">
            <v>Correas principal y secundaria</v>
          </cell>
          <cell r="C39" t="str">
            <v>Ml</v>
          </cell>
          <cell r="D39">
            <v>14849</v>
          </cell>
        </row>
        <row r="40">
          <cell r="A40">
            <v>36</v>
          </cell>
          <cell r="B40" t="str">
            <v>Cemento gris</v>
          </cell>
          <cell r="C40" t="str">
            <v>KG</v>
          </cell>
          <cell r="D40">
            <v>500</v>
          </cell>
        </row>
        <row r="41">
          <cell r="A41">
            <v>37</v>
          </cell>
          <cell r="B41" t="str">
            <v>Cortador de pavimento</v>
          </cell>
          <cell r="C41" t="str">
            <v>Día</v>
          </cell>
          <cell r="D41">
            <v>150000</v>
          </cell>
        </row>
        <row r="42">
          <cell r="A42">
            <v>38</v>
          </cell>
          <cell r="B42" t="str">
            <v>Cerradura de acceso duralock</v>
          </cell>
          <cell r="C42" t="str">
            <v>Und</v>
          </cell>
          <cell r="D42">
            <v>21000</v>
          </cell>
        </row>
        <row r="43">
          <cell r="A43">
            <v>39</v>
          </cell>
          <cell r="B43" t="str">
            <v>Cinta PVC C22</v>
          </cell>
          <cell r="C43" t="str">
            <v>Ml</v>
          </cell>
          <cell r="D43">
            <v>35000</v>
          </cell>
        </row>
        <row r="44">
          <cell r="A44">
            <v>40</v>
          </cell>
          <cell r="B44" t="str">
            <v>Cinta teflón</v>
          </cell>
          <cell r="C44" t="str">
            <v>Und</v>
          </cell>
          <cell r="D44">
            <v>1200</v>
          </cell>
        </row>
        <row r="45">
          <cell r="A45">
            <v>41</v>
          </cell>
          <cell r="B45" t="str">
            <v>Cinta PVC B-15</v>
          </cell>
          <cell r="C45" t="str">
            <v>Ml</v>
          </cell>
          <cell r="D45">
            <v>487000</v>
          </cell>
        </row>
        <row r="46">
          <cell r="A46">
            <v>42</v>
          </cell>
          <cell r="B46" t="str">
            <v>Perfil abierto Acesco de 120x60x1,2 mm</v>
          </cell>
          <cell r="C46" t="str">
            <v>Und</v>
          </cell>
          <cell r="D46">
            <v>145000</v>
          </cell>
        </row>
        <row r="47">
          <cell r="A47">
            <v>43</v>
          </cell>
          <cell r="B47" t="str">
            <v>Codo de 2x90º</v>
          </cell>
          <cell r="C47" t="str">
            <v>Und</v>
          </cell>
          <cell r="D47">
            <v>1560</v>
          </cell>
        </row>
        <row r="48">
          <cell r="A48">
            <v>44</v>
          </cell>
          <cell r="B48" t="str">
            <v>Codo de 4" x 45º</v>
          </cell>
          <cell r="C48" t="str">
            <v>Und</v>
          </cell>
          <cell r="D48">
            <v>5160</v>
          </cell>
        </row>
        <row r="49">
          <cell r="A49">
            <v>45</v>
          </cell>
          <cell r="B49" t="str">
            <v>Codo de 4" x 90º reventilado</v>
          </cell>
          <cell r="C49" t="str">
            <v>Und</v>
          </cell>
          <cell r="D49">
            <v>7920</v>
          </cell>
        </row>
        <row r="50">
          <cell r="A50">
            <v>46</v>
          </cell>
          <cell r="B50" t="str">
            <v>Codo de 90º x 1"</v>
          </cell>
          <cell r="C50" t="str">
            <v>Und</v>
          </cell>
          <cell r="D50">
            <v>1424</v>
          </cell>
        </row>
        <row r="51">
          <cell r="A51">
            <v>47</v>
          </cell>
          <cell r="B51" t="str">
            <v>Codo 3" Gran Radio 90º UP</v>
          </cell>
          <cell r="C51" t="str">
            <v>Und</v>
          </cell>
          <cell r="D51">
            <v>47099</v>
          </cell>
        </row>
        <row r="52">
          <cell r="A52">
            <v>48</v>
          </cell>
          <cell r="B52" t="str">
            <v>Codo 6" Gran Radio 90º UP</v>
          </cell>
          <cell r="C52" t="str">
            <v>Und</v>
          </cell>
          <cell r="D52">
            <v>240879</v>
          </cell>
        </row>
        <row r="53">
          <cell r="A53">
            <v>49</v>
          </cell>
          <cell r="B53" t="str">
            <v>Codo de 90º x 1/2"</v>
          </cell>
          <cell r="C53" t="str">
            <v>Und</v>
          </cell>
          <cell r="D53">
            <v>432</v>
          </cell>
        </row>
        <row r="54">
          <cell r="A54">
            <v>50</v>
          </cell>
          <cell r="B54" t="str">
            <v>Codo galvanizado de 1/2" x 90º</v>
          </cell>
          <cell r="C54" t="str">
            <v>Und</v>
          </cell>
          <cell r="D54">
            <v>1300</v>
          </cell>
        </row>
        <row r="55">
          <cell r="A55">
            <v>51</v>
          </cell>
          <cell r="B55" t="str">
            <v>Perfil abierto Acesco de 220x80x1,9 mm</v>
          </cell>
          <cell r="C55" t="str">
            <v>Und</v>
          </cell>
          <cell r="D55">
            <v>165000</v>
          </cell>
        </row>
        <row r="56">
          <cell r="A56">
            <v>52</v>
          </cell>
          <cell r="B56" t="str">
            <v>Concreto premezclado de 3000 PSI</v>
          </cell>
          <cell r="C56" t="str">
            <v>M3</v>
          </cell>
          <cell r="D56">
            <v>256592</v>
          </cell>
        </row>
        <row r="57">
          <cell r="A57">
            <v>53</v>
          </cell>
          <cell r="B57" t="str">
            <v>Ducha sencilla</v>
          </cell>
          <cell r="C57" t="str">
            <v>Und</v>
          </cell>
          <cell r="D57">
            <v>27360</v>
          </cell>
        </row>
        <row r="58">
          <cell r="A58">
            <v>54</v>
          </cell>
          <cell r="B58" t="str">
            <v>Ensayo proctor</v>
          </cell>
          <cell r="C58" t="str">
            <v>Und</v>
          </cell>
          <cell r="D58">
            <v>85000</v>
          </cell>
        </row>
        <row r="59">
          <cell r="A59">
            <v>55</v>
          </cell>
          <cell r="B59" t="str">
            <v>Ensayos de densidad</v>
          </cell>
          <cell r="C59" t="str">
            <v>Und</v>
          </cell>
          <cell r="D59">
            <v>22000</v>
          </cell>
        </row>
        <row r="60">
          <cell r="A60">
            <v>56</v>
          </cell>
          <cell r="B60" t="str">
            <v>Entibado en madera</v>
          </cell>
          <cell r="C60" t="str">
            <v>M2</v>
          </cell>
          <cell r="D60">
            <v>30000</v>
          </cell>
        </row>
        <row r="61">
          <cell r="A61">
            <v>57</v>
          </cell>
          <cell r="B61" t="str">
            <v>Equipo de compactación (rana)</v>
          </cell>
          <cell r="C61" t="str">
            <v>Día</v>
          </cell>
          <cell r="D61">
            <v>45000</v>
          </cell>
        </row>
        <row r="62">
          <cell r="A62">
            <v>58</v>
          </cell>
          <cell r="B62" t="str">
            <v>Estacas y pintura para topografía</v>
          </cell>
          <cell r="C62" t="str">
            <v>Gl</v>
          </cell>
          <cell r="D62">
            <v>15000</v>
          </cell>
        </row>
        <row r="63">
          <cell r="A63">
            <v>59</v>
          </cell>
          <cell r="B63" t="str">
            <v>Estopa alquitranada</v>
          </cell>
          <cell r="C63" t="str">
            <v>Ml</v>
          </cell>
          <cell r="D63">
            <v>2000</v>
          </cell>
        </row>
        <row r="64">
          <cell r="A64">
            <v>60</v>
          </cell>
          <cell r="B64" t="str">
            <v>Guarderas</v>
          </cell>
          <cell r="C64" t="str">
            <v>Día</v>
          </cell>
          <cell r="D64">
            <v>120</v>
          </cell>
        </row>
        <row r="65">
          <cell r="A65">
            <v>61</v>
          </cell>
          <cell r="B65" t="str">
            <v xml:space="preserve">Hierro de 1" Corrugado </v>
          </cell>
          <cell r="C65" t="str">
            <v>Vlla</v>
          </cell>
          <cell r="D65">
            <v>66000</v>
          </cell>
        </row>
        <row r="66">
          <cell r="A66">
            <v>62</v>
          </cell>
          <cell r="B66" t="str">
            <v>Acero de refuerzo 60.000 psi</v>
          </cell>
          <cell r="C66" t="str">
            <v>Kg</v>
          </cell>
          <cell r="D66">
            <v>3200</v>
          </cell>
        </row>
        <row r="67">
          <cell r="A67">
            <v>63</v>
          </cell>
          <cell r="B67" t="str">
            <v>Hierro de 1/4" liso</v>
          </cell>
          <cell r="C67" t="str">
            <v>Vlla</v>
          </cell>
          <cell r="D67">
            <v>5500</v>
          </cell>
        </row>
        <row r="68">
          <cell r="A68">
            <v>64</v>
          </cell>
          <cell r="B68" t="str">
            <v xml:space="preserve">Hierro de 3/4" Corrugado </v>
          </cell>
          <cell r="C68" t="str">
            <v>Vlla</v>
          </cell>
          <cell r="D68">
            <v>34100</v>
          </cell>
        </row>
        <row r="69">
          <cell r="A69">
            <v>65</v>
          </cell>
          <cell r="B69" t="str">
            <v xml:space="preserve">Hierro de 3/8" </v>
          </cell>
          <cell r="C69" t="str">
            <v>Vlla</v>
          </cell>
          <cell r="D69">
            <v>9350</v>
          </cell>
        </row>
        <row r="70">
          <cell r="A70">
            <v>66</v>
          </cell>
          <cell r="B70" t="str">
            <v xml:space="preserve">Hierro de 5/8" Corrugado </v>
          </cell>
          <cell r="C70" t="str">
            <v>Vlla</v>
          </cell>
          <cell r="D70">
            <v>23100</v>
          </cell>
        </row>
        <row r="71">
          <cell r="A71">
            <v>67</v>
          </cell>
          <cell r="B71" t="str">
            <v xml:space="preserve">Hierro de 7/8" Corrugado </v>
          </cell>
          <cell r="C71" t="str">
            <v>Vlla</v>
          </cell>
          <cell r="D71">
            <v>46750</v>
          </cell>
        </row>
        <row r="72">
          <cell r="A72">
            <v>68</v>
          </cell>
          <cell r="B72" t="str">
            <v>Jabón lubricante</v>
          </cell>
          <cell r="C72" t="str">
            <v>Und</v>
          </cell>
          <cell r="D72">
            <v>1500</v>
          </cell>
        </row>
        <row r="73">
          <cell r="A73">
            <v>69</v>
          </cell>
          <cell r="B73" t="str">
            <v>Rieles para pavimento</v>
          </cell>
          <cell r="C73" t="str">
            <v>Día</v>
          </cell>
          <cell r="D73">
            <v>2000</v>
          </cell>
        </row>
        <row r="74">
          <cell r="A74">
            <v>70</v>
          </cell>
          <cell r="B74" t="str">
            <v>Pisadora de concreto o burro</v>
          </cell>
          <cell r="C74" t="str">
            <v>Día</v>
          </cell>
          <cell r="D74">
            <v>600</v>
          </cell>
        </row>
        <row r="75">
          <cell r="A75">
            <v>71</v>
          </cell>
          <cell r="B75" t="str">
            <v>Juego sanitario línea acuario completo</v>
          </cell>
          <cell r="C75" t="str">
            <v>Und</v>
          </cell>
          <cell r="D75">
            <v>280000</v>
          </cell>
        </row>
        <row r="76">
          <cell r="A76">
            <v>72</v>
          </cell>
          <cell r="B76" t="str">
            <v>Ladrillo tolete e= 9 Cms.</v>
          </cell>
          <cell r="C76" t="str">
            <v>UND</v>
          </cell>
          <cell r="D76">
            <v>250</v>
          </cell>
        </row>
        <row r="77">
          <cell r="A77">
            <v>73</v>
          </cell>
          <cell r="B77" t="str">
            <v>Ladrillo tolete e= 15 Cms.</v>
          </cell>
          <cell r="C77" t="str">
            <v>UND</v>
          </cell>
          <cell r="D77">
            <v>320</v>
          </cell>
        </row>
        <row r="78">
          <cell r="A78">
            <v>74</v>
          </cell>
          <cell r="B78" t="str">
            <v>Ladrillo tolete 25</v>
          </cell>
          <cell r="C78" t="str">
            <v>UND</v>
          </cell>
          <cell r="D78">
            <v>380</v>
          </cell>
        </row>
        <row r="79">
          <cell r="A79">
            <v>75</v>
          </cell>
          <cell r="B79" t="str">
            <v>Lámina AC No 4</v>
          </cell>
          <cell r="C79" t="str">
            <v>Und</v>
          </cell>
          <cell r="D79">
            <v>13650</v>
          </cell>
        </row>
        <row r="80">
          <cell r="A80">
            <v>76</v>
          </cell>
          <cell r="B80" t="str">
            <v>Lámina AC No 6</v>
          </cell>
          <cell r="C80" t="str">
            <v>Und</v>
          </cell>
          <cell r="D80">
            <v>21580</v>
          </cell>
        </row>
        <row r="81">
          <cell r="A81">
            <v>77</v>
          </cell>
          <cell r="B81" t="str">
            <v>Lámina de Asesco</v>
          </cell>
          <cell r="C81" t="str">
            <v>Und</v>
          </cell>
          <cell r="D81">
            <v>10000</v>
          </cell>
        </row>
        <row r="82">
          <cell r="A82">
            <v>78</v>
          </cell>
          <cell r="B82" t="str">
            <v>Pintura anticorrosiva gris</v>
          </cell>
          <cell r="C82" t="str">
            <v>Gl</v>
          </cell>
          <cell r="D82">
            <v>49480.799999999996</v>
          </cell>
        </row>
        <row r="83">
          <cell r="A83">
            <v>79</v>
          </cell>
          <cell r="B83" t="str">
            <v>Rejilla jardineras Tipo cúpula C-4”x2” de Colrejillas en Al.</v>
          </cell>
          <cell r="C83" t="str">
            <v>Und</v>
          </cell>
          <cell r="D83">
            <v>8000</v>
          </cell>
        </row>
        <row r="84">
          <cell r="A84">
            <v>80</v>
          </cell>
          <cell r="B84" t="str">
            <v>Manto Edil con poliester de  3mm</v>
          </cell>
          <cell r="C84" t="str">
            <v>M2</v>
          </cell>
          <cell r="D84">
            <v>10277</v>
          </cell>
        </row>
        <row r="85">
          <cell r="A85">
            <v>81</v>
          </cell>
          <cell r="B85" t="str">
            <v xml:space="preserve">Pintura de Alumol </v>
          </cell>
          <cell r="C85" t="str">
            <v>Cñte</v>
          </cell>
          <cell r="D85">
            <v>125000</v>
          </cell>
        </row>
        <row r="86">
          <cell r="A86">
            <v>82</v>
          </cell>
          <cell r="B86" t="str">
            <v>Piso en tablón de gres 30x30 cm antideslizante</v>
          </cell>
          <cell r="C86" t="str">
            <v>M2</v>
          </cell>
          <cell r="D86">
            <v>6500</v>
          </cell>
        </row>
        <row r="87">
          <cell r="A87">
            <v>83</v>
          </cell>
          <cell r="B87" t="str">
            <v>Sika color</v>
          </cell>
          <cell r="C87" t="str">
            <v>Gl</v>
          </cell>
          <cell r="D87">
            <v>29500</v>
          </cell>
        </row>
        <row r="88">
          <cell r="A88">
            <v>84</v>
          </cell>
          <cell r="B88" t="str">
            <v>Sellante Sikaflex 1A</v>
          </cell>
          <cell r="C88" t="str">
            <v>gr</v>
          </cell>
          <cell r="D88">
            <v>32</v>
          </cell>
        </row>
        <row r="89">
          <cell r="A89">
            <v>85</v>
          </cell>
          <cell r="B89" t="str">
            <v>Codo de 45º PVC RL de Φ 3"</v>
          </cell>
          <cell r="C89" t="str">
            <v>Und</v>
          </cell>
          <cell r="D89">
            <v>13700</v>
          </cell>
        </row>
        <row r="90">
          <cell r="A90">
            <v>86</v>
          </cell>
          <cell r="B90" t="str">
            <v>Aislante Sikarod  L=.25 m</v>
          </cell>
          <cell r="C90" t="str">
            <v>Und</v>
          </cell>
          <cell r="D90">
            <v>7769</v>
          </cell>
        </row>
        <row r="91">
          <cell r="A91">
            <v>87</v>
          </cell>
          <cell r="B91" t="str">
            <v>Sikatop 77</v>
          </cell>
          <cell r="C91" t="str">
            <v>Kg</v>
          </cell>
          <cell r="D91">
            <v>14375</v>
          </cell>
        </row>
        <row r="92">
          <cell r="A92">
            <v>88</v>
          </cell>
          <cell r="B92" t="str">
            <v>Colorante rojo</v>
          </cell>
          <cell r="C92" t="str">
            <v>Kg</v>
          </cell>
          <cell r="D92">
            <v>3500</v>
          </cell>
        </row>
        <row r="93">
          <cell r="A93">
            <v>89</v>
          </cell>
          <cell r="B93" t="str">
            <v>Piedra china</v>
          </cell>
          <cell r="C93" t="str">
            <v>Kg</v>
          </cell>
          <cell r="D93">
            <v>85</v>
          </cell>
        </row>
        <row r="94">
          <cell r="A94">
            <v>90</v>
          </cell>
          <cell r="B94" t="str">
            <v>Siliconita Hidrófuga repelente al agua</v>
          </cell>
          <cell r="C94" t="str">
            <v>Gl</v>
          </cell>
          <cell r="D94">
            <v>24410</v>
          </cell>
        </row>
        <row r="95">
          <cell r="A95">
            <v>91</v>
          </cell>
          <cell r="B95" t="str">
            <v xml:space="preserve">Pirlán en aluminio </v>
          </cell>
          <cell r="C95" t="str">
            <v>Ml</v>
          </cell>
          <cell r="D95">
            <v>2700</v>
          </cell>
        </row>
        <row r="96">
          <cell r="A96">
            <v>92</v>
          </cell>
          <cell r="B96" t="str">
            <v>Imprimante Primer Emulsión</v>
          </cell>
          <cell r="C96" t="str">
            <v>Cñte</v>
          </cell>
          <cell r="D96">
            <v>38000</v>
          </cell>
        </row>
        <row r="97">
          <cell r="A97">
            <v>93</v>
          </cell>
          <cell r="B97" t="str">
            <v>Manto Roof Insulation de Fiberglass</v>
          </cell>
          <cell r="C97" t="str">
            <v>M2</v>
          </cell>
          <cell r="D97">
            <v>12138</v>
          </cell>
        </row>
        <row r="98">
          <cell r="A98">
            <v>94</v>
          </cell>
          <cell r="B98" t="str">
            <v>Speridutil</v>
          </cell>
          <cell r="C98" t="str">
            <v>Cñte</v>
          </cell>
          <cell r="D98">
            <v>60000</v>
          </cell>
        </row>
        <row r="99">
          <cell r="A99">
            <v>95</v>
          </cell>
          <cell r="B99" t="str">
            <v xml:space="preserve">geotextil NT 1.600 </v>
          </cell>
          <cell r="C99" t="str">
            <v>M2</v>
          </cell>
          <cell r="D99">
            <v>1550</v>
          </cell>
        </row>
        <row r="100">
          <cell r="A100">
            <v>96</v>
          </cell>
          <cell r="B100" t="str">
            <v>Manto estándar 3 mm</v>
          </cell>
          <cell r="C100" t="str">
            <v>M2</v>
          </cell>
          <cell r="D100">
            <v>7236</v>
          </cell>
        </row>
        <row r="101">
          <cell r="A101">
            <v>97</v>
          </cell>
          <cell r="B101" t="str">
            <v>Cilindro de Gas propano</v>
          </cell>
          <cell r="C101" t="str">
            <v>Und</v>
          </cell>
          <cell r="D101">
            <v>20000</v>
          </cell>
        </row>
        <row r="102">
          <cell r="A102">
            <v>98</v>
          </cell>
          <cell r="B102" t="str">
            <v xml:space="preserve">Listón de 2"x4" en caracolí </v>
          </cell>
          <cell r="C102" t="str">
            <v>Und</v>
          </cell>
          <cell r="D102">
            <v>12000</v>
          </cell>
        </row>
        <row r="103">
          <cell r="A103">
            <v>99</v>
          </cell>
          <cell r="B103" t="str">
            <v>Mechones iluminadores de zanja</v>
          </cell>
          <cell r="C103" t="str">
            <v>Und</v>
          </cell>
          <cell r="D103">
            <v>5000</v>
          </cell>
        </row>
        <row r="104">
          <cell r="A104">
            <v>100</v>
          </cell>
          <cell r="B104" t="str">
            <v>Mezcladora Gasol Saco y medio</v>
          </cell>
          <cell r="C104" t="str">
            <v>DIA</v>
          </cell>
          <cell r="D104">
            <v>45000</v>
          </cell>
        </row>
        <row r="105">
          <cell r="A105">
            <v>101</v>
          </cell>
          <cell r="B105" t="str">
            <v>Paraguitas</v>
          </cell>
          <cell r="C105" t="str">
            <v>Und</v>
          </cell>
          <cell r="D105">
            <v>70</v>
          </cell>
        </row>
        <row r="106">
          <cell r="A106">
            <v>102</v>
          </cell>
          <cell r="B106" t="str">
            <v>Soldadura Líquida  PVC 1/4 Gl</v>
          </cell>
          <cell r="C106" t="str">
            <v>Und</v>
          </cell>
          <cell r="D106">
            <v>64045.919999999998</v>
          </cell>
        </row>
        <row r="107">
          <cell r="A107">
            <v>103</v>
          </cell>
          <cell r="B107" t="str">
            <v>Piedra media zonga</v>
          </cell>
          <cell r="C107" t="str">
            <v>M3</v>
          </cell>
          <cell r="D107">
            <v>28000</v>
          </cell>
        </row>
        <row r="108">
          <cell r="A108">
            <v>104</v>
          </cell>
          <cell r="B108" t="str">
            <v xml:space="preserve">Pintura vinilico </v>
          </cell>
          <cell r="C108" t="str">
            <v>Gl</v>
          </cell>
          <cell r="D108">
            <v>30840</v>
          </cell>
        </row>
        <row r="109">
          <cell r="A109">
            <v>105</v>
          </cell>
          <cell r="B109" t="str">
            <v>Pisones de concreto de 18 Kg</v>
          </cell>
          <cell r="C109" t="str">
            <v>Und</v>
          </cell>
          <cell r="D109">
            <v>15000</v>
          </cell>
        </row>
        <row r="110">
          <cell r="A110">
            <v>106</v>
          </cell>
          <cell r="B110" t="str">
            <v>Pintura anticorrosiva rojo</v>
          </cell>
          <cell r="C110" t="str">
            <v>Gl</v>
          </cell>
          <cell r="D110">
            <v>43441.2</v>
          </cell>
        </row>
        <row r="111">
          <cell r="A111">
            <v>107</v>
          </cell>
          <cell r="B111" t="str">
            <v>Prueba hidráulica</v>
          </cell>
          <cell r="C111" t="str">
            <v>Und</v>
          </cell>
          <cell r="D111">
            <v>35000</v>
          </cell>
        </row>
        <row r="112">
          <cell r="A112">
            <v>108</v>
          </cell>
          <cell r="B112" t="str">
            <v>Puerta en lámina cal 18 de 1x2.3 m.</v>
          </cell>
          <cell r="C112" t="str">
            <v>Und</v>
          </cell>
          <cell r="D112">
            <v>170000</v>
          </cell>
        </row>
        <row r="113">
          <cell r="A113">
            <v>109</v>
          </cell>
          <cell r="B113" t="str">
            <v>Puerta entamborada economica</v>
          </cell>
          <cell r="C113" t="str">
            <v>Und</v>
          </cell>
          <cell r="D113">
            <v>90000</v>
          </cell>
        </row>
        <row r="114">
          <cell r="A114">
            <v>110</v>
          </cell>
          <cell r="B114" t="str">
            <v>Puerta metálica incluye marco</v>
          </cell>
          <cell r="C114" t="str">
            <v>Und</v>
          </cell>
          <cell r="D114">
            <v>230000</v>
          </cell>
        </row>
        <row r="115">
          <cell r="A115">
            <v>111</v>
          </cell>
          <cell r="B115" t="str">
            <v>Pulidora</v>
          </cell>
          <cell r="C115" t="str">
            <v>Día</v>
          </cell>
          <cell r="D115">
            <v>25000</v>
          </cell>
        </row>
        <row r="116">
          <cell r="A116">
            <v>112</v>
          </cell>
          <cell r="B116" t="str">
            <v>Pirlan en bronce</v>
          </cell>
          <cell r="C116" t="str">
            <v>Ml</v>
          </cell>
          <cell r="D116">
            <v>7500</v>
          </cell>
        </row>
        <row r="117">
          <cell r="A117">
            <v>113</v>
          </cell>
          <cell r="B117" t="str">
            <v>Puntillas 2 1/2" - 3 1/2" - 4"</v>
          </cell>
          <cell r="C117" t="str">
            <v>LB</v>
          </cell>
          <cell r="D117">
            <v>3000</v>
          </cell>
        </row>
        <row r="118">
          <cell r="A118">
            <v>114</v>
          </cell>
          <cell r="B118" t="str">
            <v>Refuerzo Hierro de 37.000 PSI</v>
          </cell>
          <cell r="C118" t="str">
            <v>KG</v>
          </cell>
          <cell r="D118">
            <v>2780</v>
          </cell>
        </row>
        <row r="119">
          <cell r="A119">
            <v>115</v>
          </cell>
          <cell r="B119" t="str">
            <v>Refuerzo Hierro de 60.000 PSI</v>
          </cell>
          <cell r="C119" t="str">
            <v>KG</v>
          </cell>
          <cell r="D119">
            <v>2780</v>
          </cell>
        </row>
        <row r="120">
          <cell r="A120">
            <v>116</v>
          </cell>
          <cell r="B120" t="str">
            <v>Rejilla piso PIT-2” Bronce de Colrejillas</v>
          </cell>
          <cell r="C120" t="str">
            <v>Und</v>
          </cell>
          <cell r="D120">
            <v>85000</v>
          </cell>
        </row>
        <row r="121">
          <cell r="A121">
            <v>117</v>
          </cell>
          <cell r="B121" t="str">
            <v>Relleno seleccionado</v>
          </cell>
          <cell r="C121" t="str">
            <v>M3</v>
          </cell>
          <cell r="D121">
            <v>17000</v>
          </cell>
        </row>
        <row r="122">
          <cell r="A122">
            <v>118</v>
          </cell>
          <cell r="B122" t="str">
            <v>Retroexcavadora cat 428 llant.</v>
          </cell>
          <cell r="C122" t="str">
            <v>Hora</v>
          </cell>
          <cell r="D122">
            <v>85000</v>
          </cell>
        </row>
        <row r="123">
          <cell r="A123">
            <v>119</v>
          </cell>
          <cell r="B123" t="str">
            <v>Diferencial de güalla de 2 ton</v>
          </cell>
          <cell r="C123" t="str">
            <v>Und</v>
          </cell>
          <cell r="D123">
            <v>54000</v>
          </cell>
        </row>
        <row r="124">
          <cell r="A124">
            <v>120</v>
          </cell>
          <cell r="B124" t="str">
            <v>Rollo de cinta preventiva</v>
          </cell>
          <cell r="C124" t="str">
            <v>Ml</v>
          </cell>
          <cell r="D124">
            <v>400</v>
          </cell>
        </row>
        <row r="125">
          <cell r="A125">
            <v>121</v>
          </cell>
          <cell r="B125" t="str">
            <v>Servicio de bombeo</v>
          </cell>
          <cell r="C125" t="str">
            <v>M3</v>
          </cell>
          <cell r="D125">
            <v>18000</v>
          </cell>
        </row>
        <row r="126">
          <cell r="A126">
            <v>122</v>
          </cell>
          <cell r="B126" t="str">
            <v>Compuerta ascente de 0.40 x 0.50</v>
          </cell>
          <cell r="C126" t="str">
            <v>Und</v>
          </cell>
          <cell r="D126">
            <v>960000</v>
          </cell>
        </row>
        <row r="127">
          <cell r="A127">
            <v>123</v>
          </cell>
          <cell r="B127" t="str">
            <v>Pasamuro de acero al carbono SCH 40 Ø = 10" EB L=0,5 m.</v>
          </cell>
          <cell r="C127" t="str">
            <v>Und</v>
          </cell>
          <cell r="D127">
            <v>695520</v>
          </cell>
        </row>
        <row r="128">
          <cell r="A128">
            <v>124</v>
          </cell>
          <cell r="B128" t="str">
            <v>Reducción PVC de 6" x 4" UP</v>
          </cell>
          <cell r="C128" t="str">
            <v>Und</v>
          </cell>
          <cell r="D128">
            <v>244159</v>
          </cell>
        </row>
        <row r="129">
          <cell r="A129">
            <v>125</v>
          </cell>
          <cell r="B129" t="str">
            <v>Reducción PVC de 4" x 3" UP</v>
          </cell>
          <cell r="C129" t="str">
            <v>Und</v>
          </cell>
          <cell r="D129">
            <v>99909</v>
          </cell>
        </row>
        <row r="130">
          <cell r="A130">
            <v>126</v>
          </cell>
          <cell r="B130" t="str">
            <v>Reducción excentrica en HF de 10"x 4" EB</v>
          </cell>
          <cell r="C130" t="str">
            <v>Und</v>
          </cell>
          <cell r="D130">
            <v>280418.40000000002</v>
          </cell>
        </row>
        <row r="131">
          <cell r="A131">
            <v>127</v>
          </cell>
          <cell r="B131" t="str">
            <v>Codo en HF Ø = 10" x 90º EB</v>
          </cell>
          <cell r="C131" t="str">
            <v>Und</v>
          </cell>
          <cell r="D131">
            <v>1300128</v>
          </cell>
        </row>
        <row r="132">
          <cell r="A132">
            <v>128</v>
          </cell>
          <cell r="B132" t="str">
            <v>Niple de acero al carbono SCH 40 Ø = 10" EB  L= 3,9 m.</v>
          </cell>
          <cell r="C132" t="str">
            <v>Und</v>
          </cell>
          <cell r="D132">
            <v>2481840</v>
          </cell>
        </row>
        <row r="133">
          <cell r="A133">
            <v>129</v>
          </cell>
          <cell r="B133" t="str">
            <v>Válvula de pie  en HF Ø = 10" EB</v>
          </cell>
          <cell r="C133" t="str">
            <v>Und</v>
          </cell>
          <cell r="D133">
            <v>2784000</v>
          </cell>
        </row>
        <row r="134">
          <cell r="A134">
            <v>130</v>
          </cell>
          <cell r="B134" t="str">
            <v>Pasamuro de acero al carbono SCH 40 Ø = 8" EB L=0,5 m.</v>
          </cell>
          <cell r="C134" t="str">
            <v>Und</v>
          </cell>
          <cell r="D134">
            <v>487620</v>
          </cell>
        </row>
        <row r="135">
          <cell r="A135">
            <v>131</v>
          </cell>
          <cell r="B135" t="str">
            <v>Reducción excentrica en HF de 8"x4" EB</v>
          </cell>
          <cell r="C135" t="str">
            <v>Und</v>
          </cell>
          <cell r="D135">
            <v>161193.60000000001</v>
          </cell>
        </row>
        <row r="136">
          <cell r="A136">
            <v>132</v>
          </cell>
          <cell r="B136" t="str">
            <v>Codo en HF Ø = 8" x 90º EB</v>
          </cell>
          <cell r="C136" t="str">
            <v>Und</v>
          </cell>
          <cell r="D136">
            <v>825456</v>
          </cell>
        </row>
        <row r="137">
          <cell r="A137">
            <v>133</v>
          </cell>
          <cell r="B137" t="str">
            <v>Niple de acero al carbono SCH 40 Ø = 8" EB  L= 3,9 m.</v>
          </cell>
          <cell r="C137" t="str">
            <v>Und</v>
          </cell>
          <cell r="D137">
            <v>1849500</v>
          </cell>
        </row>
        <row r="138">
          <cell r="A138">
            <v>134</v>
          </cell>
          <cell r="B138" t="str">
            <v>Válvula de pie en HF Ø = 8" EB</v>
          </cell>
          <cell r="C138" t="str">
            <v>Und</v>
          </cell>
          <cell r="D138">
            <v>1531200</v>
          </cell>
        </row>
        <row r="139">
          <cell r="A139">
            <v>135</v>
          </cell>
          <cell r="B139" t="str">
            <v>Ampliación en HF de 12"x4" EB</v>
          </cell>
          <cell r="C139" t="str">
            <v>Und</v>
          </cell>
          <cell r="D139">
            <v>385444.8</v>
          </cell>
        </row>
        <row r="140">
          <cell r="A140">
            <v>136</v>
          </cell>
          <cell r="B140" t="str">
            <v>Niple de acero Ø = 12" EB L=0.50 m</v>
          </cell>
          <cell r="C140" t="str">
            <v>Und</v>
          </cell>
          <cell r="D140">
            <v>529200</v>
          </cell>
        </row>
        <row r="141">
          <cell r="A141">
            <v>137</v>
          </cell>
          <cell r="B141" t="str">
            <v>Válvula de retención en HF Ø = 12" EB</v>
          </cell>
          <cell r="C141" t="str">
            <v>Und</v>
          </cell>
          <cell r="D141">
            <v>3555655.2</v>
          </cell>
        </row>
        <row r="142">
          <cell r="A142">
            <v>138</v>
          </cell>
          <cell r="B142" t="str">
            <v>Válvula de doble compuerta Ø = 12" EB</v>
          </cell>
          <cell r="C142" t="str">
            <v>Und</v>
          </cell>
          <cell r="D142">
            <v>3758400</v>
          </cell>
        </row>
        <row r="143">
          <cell r="A143">
            <v>139</v>
          </cell>
          <cell r="B143" t="str">
            <v>Codo  en HF Ø = 12" x 45º EB</v>
          </cell>
          <cell r="C143" t="str">
            <v>Und</v>
          </cell>
          <cell r="D143">
            <v>1597104</v>
          </cell>
        </row>
        <row r="144">
          <cell r="A144">
            <v>140</v>
          </cell>
          <cell r="B144" t="str">
            <v>Yee en HF Ø = 12"x12" EB</v>
          </cell>
          <cell r="C144" t="str">
            <v>Und</v>
          </cell>
          <cell r="D144">
            <v>1491249.6</v>
          </cell>
        </row>
        <row r="145">
          <cell r="A145">
            <v>141</v>
          </cell>
          <cell r="B145" t="str">
            <v>Niple de acero al carbono SCH 40 Ø = 12" EB  L= 1,0 m.</v>
          </cell>
          <cell r="C145" t="str">
            <v>Und</v>
          </cell>
          <cell r="D145">
            <v>1058400</v>
          </cell>
        </row>
        <row r="146">
          <cell r="A146">
            <v>142</v>
          </cell>
          <cell r="B146" t="str">
            <v>Niple de acero al carbono SCH 40 Ø = 12" EB  L= 1,2 m.</v>
          </cell>
          <cell r="C146" t="str">
            <v>Und</v>
          </cell>
          <cell r="D146">
            <v>1224720</v>
          </cell>
        </row>
        <row r="147">
          <cell r="A147">
            <v>143</v>
          </cell>
          <cell r="B147" t="str">
            <v>Niple de acero al carbono SCH 40 Ø = 12" EBxEL  L= 0,6 m.</v>
          </cell>
          <cell r="C147" t="str">
            <v>Und</v>
          </cell>
          <cell r="D147">
            <v>612360</v>
          </cell>
        </row>
        <row r="148">
          <cell r="A148">
            <v>144</v>
          </cell>
          <cell r="B148" t="str">
            <v>Tubería PVC P RDE 41 Ø = 12"</v>
          </cell>
          <cell r="C148" t="str">
            <v>Und</v>
          </cell>
          <cell r="D148">
            <v>964500</v>
          </cell>
        </row>
        <row r="149">
          <cell r="A149">
            <v>145</v>
          </cell>
          <cell r="B149" t="str">
            <v>Codo en HF Ø = 12" x 90º  EL</v>
          </cell>
          <cell r="C149" t="str">
            <v>Und</v>
          </cell>
          <cell r="D149">
            <v>411162</v>
          </cell>
        </row>
        <row r="150">
          <cell r="A150">
            <v>146</v>
          </cell>
          <cell r="B150" t="str">
            <v>Brida ciega de 12"</v>
          </cell>
          <cell r="C150" t="str">
            <v>Und</v>
          </cell>
          <cell r="D150">
            <v>129038.39999999999</v>
          </cell>
        </row>
        <row r="151">
          <cell r="A151">
            <v>147</v>
          </cell>
          <cell r="B151" t="str">
            <v>Sifón completo de 2"</v>
          </cell>
          <cell r="C151" t="str">
            <v>Und</v>
          </cell>
          <cell r="D151">
            <v>4076.4</v>
          </cell>
        </row>
        <row r="152">
          <cell r="A152">
            <v>148</v>
          </cell>
          <cell r="B152" t="str">
            <v>Sifón completo de 4"</v>
          </cell>
          <cell r="C152" t="str">
            <v>Und</v>
          </cell>
          <cell r="D152">
            <v>18326.400000000001</v>
          </cell>
        </row>
        <row r="153">
          <cell r="A153">
            <v>149</v>
          </cell>
          <cell r="B153" t="str">
            <v>Icopor no recuperable tipo A</v>
          </cell>
          <cell r="C153" t="str">
            <v>M3</v>
          </cell>
          <cell r="D153">
            <v>115000</v>
          </cell>
        </row>
        <row r="154">
          <cell r="A154">
            <v>150</v>
          </cell>
          <cell r="B154" t="str">
            <v>Icopor  recuperable tipo A</v>
          </cell>
          <cell r="C154" t="str">
            <v>M3</v>
          </cell>
          <cell r="D154">
            <v>96000</v>
          </cell>
        </row>
        <row r="155">
          <cell r="A155">
            <v>151</v>
          </cell>
          <cell r="B155" t="str">
            <v xml:space="preserve">Regilla metálica de 50x50 </v>
          </cell>
          <cell r="C155" t="str">
            <v>Und</v>
          </cell>
          <cell r="D155">
            <v>90000</v>
          </cell>
        </row>
        <row r="156">
          <cell r="A156">
            <v>152</v>
          </cell>
          <cell r="B156" t="str">
            <v>Sika 1</v>
          </cell>
          <cell r="C156" t="str">
            <v>KG</v>
          </cell>
          <cell r="D156">
            <v>5500</v>
          </cell>
        </row>
        <row r="157">
          <cell r="A157">
            <v>153</v>
          </cell>
          <cell r="B157" t="str">
            <v>Silla de 250x160 mm</v>
          </cell>
          <cell r="C157" t="str">
            <v>Und</v>
          </cell>
          <cell r="D157">
            <v>64610</v>
          </cell>
        </row>
        <row r="158">
          <cell r="A158">
            <v>154</v>
          </cell>
          <cell r="B158" t="str">
            <v>Mosaico blanco liso de 20x20</v>
          </cell>
          <cell r="C158" t="str">
            <v>M2</v>
          </cell>
          <cell r="D158">
            <v>9800</v>
          </cell>
        </row>
        <row r="159">
          <cell r="A159">
            <v>155</v>
          </cell>
          <cell r="B159" t="str">
            <v>Enchape acuacer 20x20</v>
          </cell>
          <cell r="C159" t="str">
            <v>M2</v>
          </cell>
          <cell r="D159">
            <v>12500</v>
          </cell>
        </row>
        <row r="160">
          <cell r="A160">
            <v>156</v>
          </cell>
          <cell r="B160" t="str">
            <v>Canaleta 90  L=6,00 m</v>
          </cell>
          <cell r="C160" t="str">
            <v>Und</v>
          </cell>
          <cell r="D160">
            <v>205800</v>
          </cell>
        </row>
        <row r="161">
          <cell r="A161">
            <v>157</v>
          </cell>
          <cell r="B161" t="str">
            <v>Sobrecosto concreto Impermea.</v>
          </cell>
          <cell r="C161" t="str">
            <v>M3</v>
          </cell>
          <cell r="D161">
            <v>15000</v>
          </cell>
        </row>
        <row r="162">
          <cell r="A162">
            <v>158</v>
          </cell>
          <cell r="B162" t="str">
            <v>Tabla de caracolí</v>
          </cell>
          <cell r="C162" t="str">
            <v>UND</v>
          </cell>
          <cell r="D162">
            <v>8000</v>
          </cell>
        </row>
        <row r="163">
          <cell r="A163">
            <v>159</v>
          </cell>
          <cell r="B163" t="str">
            <v>Gancho para fijar canaletas</v>
          </cell>
          <cell r="C163" t="str">
            <v>Und</v>
          </cell>
          <cell r="D163">
            <v>3000</v>
          </cell>
        </row>
        <row r="164">
          <cell r="A164">
            <v>160</v>
          </cell>
          <cell r="B164" t="str">
            <v>Tablón de madera en caracolí</v>
          </cell>
          <cell r="C164" t="str">
            <v>Und</v>
          </cell>
          <cell r="D164">
            <v>24000</v>
          </cell>
        </row>
        <row r="165">
          <cell r="A165">
            <v>161</v>
          </cell>
          <cell r="B165" t="str">
            <v>Tapa manhol en HF  Ø = 0.61 m</v>
          </cell>
          <cell r="C165" t="str">
            <v>Und</v>
          </cell>
          <cell r="D165">
            <v>420000</v>
          </cell>
        </row>
        <row r="166">
          <cell r="A166">
            <v>162</v>
          </cell>
          <cell r="B166" t="str">
            <v>Tapón soldado PVC de 3" UP</v>
          </cell>
          <cell r="C166" t="str">
            <v>Und</v>
          </cell>
          <cell r="D166">
            <v>83926</v>
          </cell>
        </row>
        <row r="167">
          <cell r="A167">
            <v>163</v>
          </cell>
          <cell r="B167" t="str">
            <v>Tee de 1"</v>
          </cell>
          <cell r="C167" t="str">
            <v>Und</v>
          </cell>
          <cell r="D167">
            <v>1776</v>
          </cell>
        </row>
        <row r="168">
          <cell r="A168">
            <v>164</v>
          </cell>
          <cell r="B168" t="str">
            <v>Tee de 1/2"</v>
          </cell>
          <cell r="C168" t="str">
            <v>Und</v>
          </cell>
          <cell r="D168">
            <v>560</v>
          </cell>
        </row>
        <row r="169">
          <cell r="A169">
            <v>165</v>
          </cell>
          <cell r="B169" t="str">
            <v>Triturado</v>
          </cell>
          <cell r="C169" t="str">
            <v>M3</v>
          </cell>
          <cell r="D169">
            <v>55000</v>
          </cell>
        </row>
        <row r="170">
          <cell r="A170">
            <v>166</v>
          </cell>
          <cell r="B170" t="str">
            <v>Tubería de 1/2" PVC RDE 9</v>
          </cell>
          <cell r="C170" t="str">
            <v>Und</v>
          </cell>
          <cell r="D170">
            <v>8361</v>
          </cell>
        </row>
        <row r="171">
          <cell r="A171">
            <v>167</v>
          </cell>
          <cell r="B171" t="str">
            <v>Tubería de 2" PVC RDE 26</v>
          </cell>
          <cell r="C171" t="str">
            <v>Und</v>
          </cell>
          <cell r="D171">
            <v>50559</v>
          </cell>
        </row>
        <row r="172">
          <cell r="A172">
            <v>168</v>
          </cell>
          <cell r="B172" t="str">
            <v>Tubería de 2.5" PVC RDE 26</v>
          </cell>
          <cell r="C172" t="str">
            <v>Und</v>
          </cell>
          <cell r="D172">
            <v>72506</v>
          </cell>
        </row>
        <row r="173">
          <cell r="A173">
            <v>169</v>
          </cell>
          <cell r="B173" t="str">
            <v xml:space="preserve">Tubería de 3" PVC RDE 32.5 </v>
          </cell>
          <cell r="C173" t="str">
            <v>Und</v>
          </cell>
          <cell r="D173">
            <v>85138</v>
          </cell>
        </row>
        <row r="174">
          <cell r="A174">
            <v>170</v>
          </cell>
          <cell r="B174" t="str">
            <v>Caladado de 10x20x40 con transporte</v>
          </cell>
          <cell r="C174" t="str">
            <v>Und</v>
          </cell>
          <cell r="D174">
            <v>1050</v>
          </cell>
        </row>
        <row r="175">
          <cell r="A175">
            <v>171</v>
          </cell>
          <cell r="B175" t="str">
            <v xml:space="preserve">Tubería de 6" PVC-SAN </v>
          </cell>
          <cell r="C175" t="str">
            <v>Und</v>
          </cell>
          <cell r="D175">
            <v>143096</v>
          </cell>
        </row>
        <row r="176">
          <cell r="A176">
            <v>172</v>
          </cell>
          <cell r="B176" t="str">
            <v xml:space="preserve">Tubería de 8" PVC-SAN </v>
          </cell>
          <cell r="C176" t="str">
            <v>Und</v>
          </cell>
          <cell r="D176">
            <v>213075</v>
          </cell>
        </row>
        <row r="177">
          <cell r="A177">
            <v>173</v>
          </cell>
          <cell r="B177" t="str">
            <v>Tubería Novafort de 160 mm</v>
          </cell>
          <cell r="C177" t="str">
            <v>Ml</v>
          </cell>
          <cell r="D177">
            <v>17853</v>
          </cell>
        </row>
        <row r="178">
          <cell r="A178">
            <v>174</v>
          </cell>
          <cell r="B178" t="str">
            <v>Tubería Novafort de 200 mm</v>
          </cell>
          <cell r="C178" t="str">
            <v>Ml</v>
          </cell>
          <cell r="D178">
            <v>37708.800000000003</v>
          </cell>
        </row>
        <row r="179">
          <cell r="A179">
            <v>175</v>
          </cell>
          <cell r="B179" t="str">
            <v>Tubería Novafort de 250 mm</v>
          </cell>
          <cell r="C179" t="str">
            <v>Ml</v>
          </cell>
          <cell r="D179">
            <v>55471.199999999997</v>
          </cell>
        </row>
        <row r="180">
          <cell r="A180">
            <v>176</v>
          </cell>
          <cell r="B180" t="str">
            <v>Tubería Novafort de 315 mm</v>
          </cell>
          <cell r="C180" t="str">
            <v>Ml</v>
          </cell>
          <cell r="D180">
            <v>78651.600000000006</v>
          </cell>
        </row>
        <row r="181">
          <cell r="A181">
            <v>177</v>
          </cell>
          <cell r="B181" t="str">
            <v>Tubería PVC P RDE 13,5 Ø = 3/4"</v>
          </cell>
          <cell r="C181" t="str">
            <v>Und</v>
          </cell>
          <cell r="D181">
            <v>18042</v>
          </cell>
        </row>
        <row r="182">
          <cell r="A182">
            <v>178</v>
          </cell>
          <cell r="B182" t="str">
            <v>Tubería PVC P RDE 9 Ø = 1/2"</v>
          </cell>
          <cell r="C182" t="str">
            <v>Und</v>
          </cell>
          <cell r="D182">
            <v>8563</v>
          </cell>
        </row>
        <row r="183">
          <cell r="A183">
            <v>179</v>
          </cell>
          <cell r="B183" t="str">
            <v>Tubo de 3" para Aguas lluvias</v>
          </cell>
          <cell r="C183" t="str">
            <v>Und</v>
          </cell>
          <cell r="D183">
            <v>30000</v>
          </cell>
        </row>
        <row r="184">
          <cell r="A184">
            <v>180</v>
          </cell>
          <cell r="B184" t="str">
            <v>Tubo de gres de 10"</v>
          </cell>
          <cell r="C184" t="str">
            <v>Ml</v>
          </cell>
          <cell r="D184">
            <v>17000</v>
          </cell>
        </row>
        <row r="185">
          <cell r="A185">
            <v>181</v>
          </cell>
          <cell r="B185" t="str">
            <v>Tubo de gres de 6"</v>
          </cell>
          <cell r="C185" t="str">
            <v>Ml</v>
          </cell>
          <cell r="D185">
            <v>8000</v>
          </cell>
        </row>
        <row r="186">
          <cell r="A186">
            <v>182</v>
          </cell>
          <cell r="B186" t="str">
            <v>Tubo de gres de 8"</v>
          </cell>
          <cell r="C186" t="str">
            <v>Ml</v>
          </cell>
          <cell r="D186">
            <v>11000</v>
          </cell>
        </row>
        <row r="187">
          <cell r="A187">
            <v>183</v>
          </cell>
          <cell r="B187" t="str">
            <v>Tubo sanitario de 2"</v>
          </cell>
          <cell r="C187" t="str">
            <v>Und</v>
          </cell>
          <cell r="D187">
            <v>33600</v>
          </cell>
        </row>
        <row r="188">
          <cell r="A188">
            <v>184</v>
          </cell>
          <cell r="B188" t="str">
            <v>Tubo sanitario de 4"</v>
          </cell>
          <cell r="C188" t="str">
            <v>Ml</v>
          </cell>
          <cell r="D188">
            <v>18317.327999999998</v>
          </cell>
        </row>
        <row r="189">
          <cell r="A189">
            <v>185</v>
          </cell>
          <cell r="B189" t="str">
            <v>Unión de 1"</v>
          </cell>
          <cell r="C189" t="str">
            <v>Und</v>
          </cell>
          <cell r="D189">
            <v>777</v>
          </cell>
        </row>
        <row r="190">
          <cell r="A190">
            <v>186</v>
          </cell>
          <cell r="B190" t="str">
            <v>Unión de 1/2"</v>
          </cell>
          <cell r="C190" t="str">
            <v>Und</v>
          </cell>
          <cell r="D190">
            <v>309</v>
          </cell>
        </row>
        <row r="191">
          <cell r="A191">
            <v>187</v>
          </cell>
          <cell r="B191" t="str">
            <v>Unión de 4" sanitaria</v>
          </cell>
          <cell r="C191" t="str">
            <v>Und</v>
          </cell>
          <cell r="D191">
            <v>3960</v>
          </cell>
        </row>
        <row r="192">
          <cell r="A192">
            <v>188</v>
          </cell>
          <cell r="B192" t="str">
            <v>Valla de protección</v>
          </cell>
          <cell r="C192" t="str">
            <v>Und</v>
          </cell>
          <cell r="D192">
            <v>95000</v>
          </cell>
        </row>
        <row r="193">
          <cell r="A193">
            <v>189</v>
          </cell>
          <cell r="B193" t="str">
            <v>Valla informativa al tránsito</v>
          </cell>
          <cell r="C193" t="str">
            <v>Und</v>
          </cell>
          <cell r="D193">
            <v>125000</v>
          </cell>
        </row>
        <row r="194">
          <cell r="A194">
            <v>190</v>
          </cell>
          <cell r="B194" t="str">
            <v>Ventana en aluminio economica</v>
          </cell>
          <cell r="C194" t="str">
            <v>Und</v>
          </cell>
          <cell r="D194">
            <v>95000</v>
          </cell>
        </row>
        <row r="195">
          <cell r="A195">
            <v>191</v>
          </cell>
          <cell r="B195" t="str">
            <v>Vibrador eléctrico y gasolina 3 hp</v>
          </cell>
          <cell r="C195" t="str">
            <v>DIA</v>
          </cell>
          <cell r="D195">
            <v>45000</v>
          </cell>
        </row>
        <row r="196">
          <cell r="A196">
            <v>192</v>
          </cell>
          <cell r="B196" t="str">
            <v>Yee de 10" x 6" en gres</v>
          </cell>
          <cell r="C196" t="str">
            <v>Und</v>
          </cell>
          <cell r="D196">
            <v>19000</v>
          </cell>
        </row>
        <row r="197">
          <cell r="A197">
            <v>193</v>
          </cell>
          <cell r="B197" t="str">
            <v>Yee de 2" Sanitaria</v>
          </cell>
          <cell r="C197" t="str">
            <v>Und</v>
          </cell>
          <cell r="D197">
            <v>2520</v>
          </cell>
        </row>
        <row r="198">
          <cell r="A198">
            <v>194</v>
          </cell>
          <cell r="B198" t="str">
            <v>Yee de 4"x2" Sanitaria</v>
          </cell>
          <cell r="C198" t="str">
            <v>Und</v>
          </cell>
          <cell r="D198">
            <v>5400</v>
          </cell>
        </row>
        <row r="199">
          <cell r="A199">
            <v>195</v>
          </cell>
          <cell r="B199" t="str">
            <v>Yee de 4"x4" Sanitaria</v>
          </cell>
          <cell r="C199" t="str">
            <v>Und</v>
          </cell>
          <cell r="D199">
            <v>9360</v>
          </cell>
        </row>
        <row r="200">
          <cell r="A200">
            <v>196</v>
          </cell>
          <cell r="B200" t="str">
            <v>Yee de 6"x4"</v>
          </cell>
          <cell r="C200" t="str">
            <v>Und</v>
          </cell>
          <cell r="D200">
            <v>36879</v>
          </cell>
        </row>
        <row r="201">
          <cell r="A201">
            <v>197</v>
          </cell>
          <cell r="B201" t="str">
            <v>Yee de 8" x 6" en gres</v>
          </cell>
          <cell r="C201" t="str">
            <v>Und</v>
          </cell>
          <cell r="D201">
            <v>13000</v>
          </cell>
        </row>
        <row r="202">
          <cell r="A202">
            <v>198</v>
          </cell>
          <cell r="B202" t="str">
            <v>Yee de 8"x4"</v>
          </cell>
          <cell r="C202" t="str">
            <v>Und</v>
          </cell>
          <cell r="D202">
            <v>51040</v>
          </cell>
        </row>
        <row r="203">
          <cell r="A203">
            <v>199</v>
          </cell>
          <cell r="B203" t="str">
            <v>Tubería Presión UP RDE 21 de 3"</v>
          </cell>
          <cell r="C203" t="str">
            <v>Ml</v>
          </cell>
          <cell r="D203">
            <v>14568</v>
          </cell>
        </row>
        <row r="204">
          <cell r="A204">
            <v>200</v>
          </cell>
          <cell r="B204" t="str">
            <v>Tubería de Ø = 3" PVC Unión Platino RDE 26</v>
          </cell>
          <cell r="C204" t="str">
            <v>Ml</v>
          </cell>
          <cell r="D204">
            <v>14342</v>
          </cell>
        </row>
        <row r="205">
          <cell r="A205">
            <v>201</v>
          </cell>
          <cell r="B205" t="str">
            <v>Codo Gran radio de 90º  UP  de 3"</v>
          </cell>
          <cell r="C205" t="str">
            <v>Und</v>
          </cell>
          <cell r="D205">
            <v>47465.666666666664</v>
          </cell>
        </row>
        <row r="206">
          <cell r="A206">
            <v>202</v>
          </cell>
          <cell r="B206" t="str">
            <v>Tee  UP  de 3" x 3"</v>
          </cell>
          <cell r="C206" t="str">
            <v>Und</v>
          </cell>
          <cell r="D206">
            <v>148220</v>
          </cell>
        </row>
        <row r="207">
          <cell r="A207">
            <v>203</v>
          </cell>
          <cell r="B207" t="str">
            <v xml:space="preserve">Collar de derivación de 3" x 1/2" </v>
          </cell>
          <cell r="C207" t="str">
            <v>Und</v>
          </cell>
          <cell r="D207">
            <v>13227</v>
          </cell>
        </row>
        <row r="208">
          <cell r="A208">
            <v>204</v>
          </cell>
          <cell r="B208" t="str">
            <v>Kit Silla Yee 200 mm x 110 mm</v>
          </cell>
          <cell r="C208" t="str">
            <v>Und</v>
          </cell>
          <cell r="D208">
            <v>47488</v>
          </cell>
        </row>
        <row r="209">
          <cell r="A209">
            <v>205</v>
          </cell>
          <cell r="B209" t="str">
            <v>Kit Silla Yee 250 mm x 110 mm</v>
          </cell>
          <cell r="C209" t="str">
            <v>Und</v>
          </cell>
          <cell r="D209">
            <v>100497</v>
          </cell>
        </row>
        <row r="210">
          <cell r="A210">
            <v>206</v>
          </cell>
          <cell r="B210" t="str">
            <v>Kit Silla Yee 315 mm x 110 mm</v>
          </cell>
          <cell r="C210" t="str">
            <v>Und</v>
          </cell>
          <cell r="D210">
            <v>126626</v>
          </cell>
        </row>
        <row r="211">
          <cell r="A211">
            <v>207</v>
          </cell>
          <cell r="B211" t="str">
            <v>Kit Silla Yee 200 mm x 160 mm</v>
          </cell>
          <cell r="C211" t="str">
            <v>Und</v>
          </cell>
          <cell r="D211">
            <v>59569</v>
          </cell>
        </row>
        <row r="212">
          <cell r="A212">
            <v>208</v>
          </cell>
          <cell r="B212" t="str">
            <v>Kit Silla Yee 250 mm x 160 mm</v>
          </cell>
          <cell r="C212" t="str">
            <v>Und</v>
          </cell>
          <cell r="D212">
            <v>175790.11199999996</v>
          </cell>
        </row>
        <row r="213">
          <cell r="A213">
            <v>209</v>
          </cell>
          <cell r="B213" t="str">
            <v>Kit Silla Yee 315 mm x 160 mm</v>
          </cell>
          <cell r="C213" t="str">
            <v>Und</v>
          </cell>
          <cell r="D213">
            <v>251030.49599999998</v>
          </cell>
        </row>
        <row r="214">
          <cell r="A214">
            <v>210</v>
          </cell>
          <cell r="B214" t="str">
            <v>Tee UP de 4"x 3" x 4"</v>
          </cell>
          <cell r="C214" t="str">
            <v>Und</v>
          </cell>
          <cell r="D214">
            <v>96320</v>
          </cell>
        </row>
        <row r="215">
          <cell r="A215">
            <v>211</v>
          </cell>
          <cell r="B215" t="str">
            <v>Llave de paso RW de 1/2"</v>
          </cell>
          <cell r="C215" t="str">
            <v>Und</v>
          </cell>
          <cell r="D215">
            <v>22517</v>
          </cell>
        </row>
        <row r="216">
          <cell r="A216">
            <v>212</v>
          </cell>
          <cell r="B216" t="str">
            <v>Cajilla prefabricada para contador</v>
          </cell>
          <cell r="C216" t="str">
            <v>Und</v>
          </cell>
          <cell r="D216">
            <v>45000</v>
          </cell>
        </row>
        <row r="217">
          <cell r="A217">
            <v>213</v>
          </cell>
          <cell r="B217" t="str">
            <v>Válvula de control de 3"</v>
          </cell>
          <cell r="C217" t="str">
            <v>Und</v>
          </cell>
          <cell r="D217">
            <v>198000</v>
          </cell>
        </row>
        <row r="218">
          <cell r="A218">
            <v>214</v>
          </cell>
          <cell r="B218" t="str">
            <v>Unión Presión de 3"</v>
          </cell>
          <cell r="C218" t="str">
            <v>Und</v>
          </cell>
          <cell r="D218">
            <v>7000</v>
          </cell>
        </row>
        <row r="219">
          <cell r="A219">
            <v>215</v>
          </cell>
          <cell r="B219" t="str">
            <v>Adaptador macho de 3"</v>
          </cell>
          <cell r="C219" t="str">
            <v>Und</v>
          </cell>
          <cell r="D219">
            <v>7650</v>
          </cell>
        </row>
        <row r="220">
          <cell r="A220">
            <v>216</v>
          </cell>
          <cell r="B220" t="str">
            <v>Uniones Novafort de PVC  200 mm</v>
          </cell>
          <cell r="C220" t="str">
            <v>Und</v>
          </cell>
          <cell r="D220">
            <v>19614</v>
          </cell>
        </row>
        <row r="221">
          <cell r="A221">
            <v>217</v>
          </cell>
          <cell r="B221" t="str">
            <v>Uniones Novafort de PVC 250 mm</v>
          </cell>
          <cell r="C221" t="str">
            <v>Und</v>
          </cell>
          <cell r="D221">
            <v>52689</v>
          </cell>
        </row>
        <row r="222">
          <cell r="A222">
            <v>218</v>
          </cell>
          <cell r="B222" t="str">
            <v>Uniones Novafort de PVC  315 mm</v>
          </cell>
          <cell r="C222" t="str">
            <v>Und</v>
          </cell>
          <cell r="D222">
            <v>85472</v>
          </cell>
        </row>
        <row r="223">
          <cell r="A223">
            <v>219</v>
          </cell>
          <cell r="B223" t="str">
            <v>Tubería Novafort de 110 mm</v>
          </cell>
          <cell r="C223" t="str">
            <v>Ml</v>
          </cell>
          <cell r="D223">
            <v>14877</v>
          </cell>
        </row>
        <row r="224">
          <cell r="A224">
            <v>220</v>
          </cell>
          <cell r="B224" t="str">
            <v>Concreto de 2500 psi hecho en obra</v>
          </cell>
          <cell r="C224" t="str">
            <v>M3</v>
          </cell>
          <cell r="D224">
            <v>380000</v>
          </cell>
        </row>
        <row r="225">
          <cell r="A225">
            <v>221</v>
          </cell>
          <cell r="B225" t="str">
            <v>Concreto de 3000 psi hecho en obra</v>
          </cell>
          <cell r="C225" t="str">
            <v>M3</v>
          </cell>
          <cell r="D225">
            <v>405000</v>
          </cell>
        </row>
        <row r="226">
          <cell r="A226">
            <v>222</v>
          </cell>
          <cell r="B226" t="str">
            <v>Mortero de pega 1:4 hecho en obra</v>
          </cell>
          <cell r="C226" t="str">
            <v>M3</v>
          </cell>
          <cell r="D226">
            <v>250520</v>
          </cell>
        </row>
        <row r="227">
          <cell r="A227">
            <v>223</v>
          </cell>
          <cell r="B227" t="str">
            <v>Plastocrete DM</v>
          </cell>
          <cell r="C227" t="str">
            <v>Kg</v>
          </cell>
          <cell r="D227">
            <v>15600</v>
          </cell>
        </row>
        <row r="228">
          <cell r="A228">
            <v>224</v>
          </cell>
          <cell r="B228" t="str">
            <v>Formaleta para Manholl</v>
          </cell>
          <cell r="C228" t="str">
            <v>Día</v>
          </cell>
          <cell r="D228">
            <v>37000</v>
          </cell>
        </row>
        <row r="229">
          <cell r="A229">
            <v>225</v>
          </cell>
          <cell r="B229" t="str">
            <v>Tubería Novafort de 400 mm</v>
          </cell>
          <cell r="C229" t="str">
            <v>Ml</v>
          </cell>
          <cell r="D229">
            <v>103399.5</v>
          </cell>
        </row>
        <row r="230">
          <cell r="A230">
            <v>226</v>
          </cell>
          <cell r="B230" t="str">
            <v>Uniones Novafort de PVC  400 mm</v>
          </cell>
          <cell r="C230" t="str">
            <v>Und</v>
          </cell>
          <cell r="D230">
            <v>201544</v>
          </cell>
        </row>
        <row r="231">
          <cell r="A231">
            <v>227</v>
          </cell>
          <cell r="B231" t="str">
            <v>Kit Silla Yee 400 mm x 110 mm</v>
          </cell>
          <cell r="C231" t="str">
            <v>Und</v>
          </cell>
          <cell r="D231">
            <v>171976</v>
          </cell>
        </row>
        <row r="232">
          <cell r="A232">
            <v>228</v>
          </cell>
          <cell r="B232" t="str">
            <v>Tubería Presión UZ RDE 26 de 4"</v>
          </cell>
          <cell r="C232" t="str">
            <v>Ml</v>
          </cell>
          <cell r="D232">
            <v>23670</v>
          </cell>
        </row>
        <row r="233">
          <cell r="A233">
            <v>229</v>
          </cell>
          <cell r="B233" t="str">
            <v>Tubería de Ø = 6"  PVC Unión Platino RDE 26</v>
          </cell>
          <cell r="C233" t="str">
            <v>Ml</v>
          </cell>
          <cell r="D233">
            <v>51281</v>
          </cell>
        </row>
        <row r="234">
          <cell r="A234">
            <v>230</v>
          </cell>
          <cell r="B234" t="str">
            <v>Codo Gran radio de 90º  UP  de 4"</v>
          </cell>
          <cell r="C234" t="str">
            <v>Und</v>
          </cell>
          <cell r="D234">
            <v>108519</v>
          </cell>
        </row>
        <row r="235">
          <cell r="A235">
            <v>231</v>
          </cell>
          <cell r="B235" t="str">
            <v>Tee  UP  de 4" x 4"</v>
          </cell>
          <cell r="C235" t="str">
            <v>Und</v>
          </cell>
          <cell r="D235">
            <v>234116</v>
          </cell>
        </row>
        <row r="236">
          <cell r="A236">
            <v>232</v>
          </cell>
          <cell r="B236" t="str">
            <v xml:space="preserve">Collar de derivación de 4" x 1/2" </v>
          </cell>
          <cell r="C236" t="str">
            <v>Und</v>
          </cell>
          <cell r="D236">
            <v>14972</v>
          </cell>
        </row>
        <row r="237">
          <cell r="A237">
            <v>233</v>
          </cell>
          <cell r="B237" t="str">
            <v>Codo Gran radio de 90º  UP  de 6"</v>
          </cell>
          <cell r="C237" t="str">
            <v>Und</v>
          </cell>
          <cell r="D237">
            <v>289054</v>
          </cell>
        </row>
        <row r="238">
          <cell r="A238">
            <v>234</v>
          </cell>
          <cell r="B238" t="str">
            <v>Tee  UP  de  6"x 6"</v>
          </cell>
          <cell r="C238" t="str">
            <v>Und</v>
          </cell>
          <cell r="D238">
            <v>520221</v>
          </cell>
        </row>
        <row r="239">
          <cell r="A239">
            <v>235</v>
          </cell>
          <cell r="B239" t="str">
            <v xml:space="preserve">Collar de derivación de 6" x 1/2" </v>
          </cell>
          <cell r="C239" t="str">
            <v>Und</v>
          </cell>
          <cell r="D239">
            <v>19032</v>
          </cell>
        </row>
        <row r="240">
          <cell r="A240">
            <v>236</v>
          </cell>
          <cell r="B240" t="str">
            <v>Tee 6" x 3" Acero al carbón</v>
          </cell>
          <cell r="C240" t="str">
            <v>Und</v>
          </cell>
          <cell r="D240">
            <v>286334</v>
          </cell>
        </row>
        <row r="241">
          <cell r="A241">
            <v>237</v>
          </cell>
          <cell r="B241" t="str">
            <v>Tubería de Ø = 6" PVC  PVC PEAD PE 100</v>
          </cell>
          <cell r="C241" t="str">
            <v>Ml</v>
          </cell>
          <cell r="D241">
            <v>47000</v>
          </cell>
        </row>
        <row r="242">
          <cell r="A242">
            <v>238</v>
          </cell>
          <cell r="B242" t="str">
            <v>Reducción de  6" x 3" Acero al carbón</v>
          </cell>
          <cell r="C242" t="str">
            <v>Und</v>
          </cell>
          <cell r="D242">
            <v>137808</v>
          </cell>
        </row>
        <row r="243">
          <cell r="A243">
            <v>239</v>
          </cell>
          <cell r="B243" t="str">
            <v>Tubería PF-UAD de Ø = 1/2"</v>
          </cell>
          <cell r="C243" t="str">
            <v>Ml</v>
          </cell>
          <cell r="D243">
            <v>1398</v>
          </cell>
        </row>
        <row r="244">
          <cell r="A244">
            <v>240</v>
          </cell>
          <cell r="B244" t="str">
            <v>Micromedidor</v>
          </cell>
          <cell r="C244" t="str">
            <v>Und</v>
          </cell>
          <cell r="D244">
            <v>50000</v>
          </cell>
        </row>
        <row r="245">
          <cell r="A245">
            <v>241</v>
          </cell>
          <cell r="B245" t="str">
            <v xml:space="preserve">Adaptador macho  PF-UAD de Ø = 1/2" </v>
          </cell>
          <cell r="C245" t="str">
            <v>Und</v>
          </cell>
          <cell r="D245">
            <v>1750</v>
          </cell>
        </row>
        <row r="246">
          <cell r="A246">
            <v>242</v>
          </cell>
          <cell r="B246" t="str">
            <v>Registro de corte de Ø = 1/2"</v>
          </cell>
          <cell r="C246" t="str">
            <v>Und</v>
          </cell>
          <cell r="D246">
            <v>15992</v>
          </cell>
        </row>
        <row r="247">
          <cell r="A247">
            <v>243</v>
          </cell>
          <cell r="B247" t="str">
            <v>Uniones PVC UP de Ø 3"</v>
          </cell>
          <cell r="C247" t="str">
            <v>Und</v>
          </cell>
          <cell r="D247">
            <v>32778</v>
          </cell>
        </row>
        <row r="248">
          <cell r="A248">
            <v>244</v>
          </cell>
          <cell r="B248" t="str">
            <v>Uniones PVC UP de Ø 6"</v>
          </cell>
          <cell r="C248" t="str">
            <v>Und</v>
          </cell>
          <cell r="D248">
            <v>118487</v>
          </cell>
        </row>
        <row r="249">
          <cell r="A249">
            <v>245</v>
          </cell>
          <cell r="B249" t="str">
            <v>Uniones PVC UP de Ø 10"</v>
          </cell>
          <cell r="C249" t="str">
            <v>Und</v>
          </cell>
          <cell r="D249">
            <v>408390</v>
          </cell>
        </row>
        <row r="250">
          <cell r="A250">
            <v>246</v>
          </cell>
          <cell r="B250" t="str">
            <v>Reducción de  10" x 6" Acero al carbón</v>
          </cell>
          <cell r="C250" t="str">
            <v>Und</v>
          </cell>
          <cell r="D250">
            <v>568381</v>
          </cell>
        </row>
        <row r="251">
          <cell r="A251">
            <v>247</v>
          </cell>
          <cell r="B251" t="str">
            <v>Tubos de concreto sin refuerzo Clase 1 o 2 D=16" (400 mm)</v>
          </cell>
          <cell r="C251" t="str">
            <v>Ml</v>
          </cell>
          <cell r="D251">
            <v>123786</v>
          </cell>
        </row>
        <row r="252">
          <cell r="A252">
            <v>248</v>
          </cell>
          <cell r="B252" t="str">
            <v>Tubos de concreto sin refuerzo Clase 1 o 2 D=18" (450 mm)</v>
          </cell>
          <cell r="C252" t="str">
            <v>Ml</v>
          </cell>
          <cell r="D252">
            <v>154091</v>
          </cell>
        </row>
        <row r="253">
          <cell r="A253">
            <v>249</v>
          </cell>
          <cell r="B253" t="str">
            <v>Alquiler de Retroexcavadora</v>
          </cell>
          <cell r="C253" t="str">
            <v>Hora</v>
          </cell>
          <cell r="D253">
            <v>85000</v>
          </cell>
        </row>
        <row r="254">
          <cell r="A254">
            <v>250</v>
          </cell>
          <cell r="B254" t="str">
            <v>Tubo de 2" galvanizado calibre 59</v>
          </cell>
          <cell r="C254" t="str">
            <v>Und</v>
          </cell>
          <cell r="D254">
            <v>80000</v>
          </cell>
        </row>
        <row r="255">
          <cell r="A255">
            <v>251</v>
          </cell>
          <cell r="B255" t="str">
            <v>Tubo de 1 1/2" galvanizado calibre 59</v>
          </cell>
          <cell r="C255" t="str">
            <v>Und</v>
          </cell>
          <cell r="D255">
            <v>60000</v>
          </cell>
        </row>
        <row r="256">
          <cell r="A256">
            <v>252</v>
          </cell>
          <cell r="B256" t="str">
            <v>Soldadura 6011</v>
          </cell>
          <cell r="C256" t="str">
            <v>KG</v>
          </cell>
          <cell r="D256">
            <v>5000</v>
          </cell>
        </row>
        <row r="257">
          <cell r="A257">
            <v>253</v>
          </cell>
          <cell r="B257" t="str">
            <v>Malla de 2"x2" calibre 10</v>
          </cell>
          <cell r="C257" t="str">
            <v>M2</v>
          </cell>
          <cell r="D257">
            <v>15840</v>
          </cell>
        </row>
        <row r="258">
          <cell r="A258">
            <v>254</v>
          </cell>
          <cell r="B258" t="str">
            <v>Canaleta 90  L=9,00 m</v>
          </cell>
          <cell r="C258" t="str">
            <v>Und</v>
          </cell>
          <cell r="D258">
            <v>284400</v>
          </cell>
        </row>
        <row r="259">
          <cell r="A259">
            <v>255</v>
          </cell>
          <cell r="B259" t="str">
            <v>Fijador para canaletas</v>
          </cell>
          <cell r="C259" t="str">
            <v>Und</v>
          </cell>
          <cell r="D259">
            <v>2500</v>
          </cell>
        </row>
        <row r="260">
          <cell r="A260">
            <v>256</v>
          </cell>
          <cell r="B260" t="str">
            <v>Gaviones 2x1x1 m</v>
          </cell>
          <cell r="C260" t="str">
            <v>Und</v>
          </cell>
          <cell r="D260">
            <v>45000</v>
          </cell>
        </row>
        <row r="261">
          <cell r="A261">
            <v>257</v>
          </cell>
          <cell r="B261" t="str">
            <v>Piedra zonga de río</v>
          </cell>
          <cell r="C261" t="str">
            <v>M3</v>
          </cell>
          <cell r="D261">
            <v>40000</v>
          </cell>
        </row>
        <row r="262">
          <cell r="A262">
            <v>258</v>
          </cell>
          <cell r="B262" t="str">
            <v>Tajadit</v>
          </cell>
          <cell r="C262" t="str">
            <v>Gl</v>
          </cell>
          <cell r="D262">
            <v>60000</v>
          </cell>
        </row>
        <row r="263">
          <cell r="A263">
            <v>259</v>
          </cell>
          <cell r="B263" t="str">
            <v>Angulo en aluminio de 1"x1"</v>
          </cell>
          <cell r="C263" t="str">
            <v>Und</v>
          </cell>
          <cell r="D263">
            <v>8500</v>
          </cell>
        </row>
        <row r="264">
          <cell r="A264">
            <v>260</v>
          </cell>
          <cell r="B264" t="str">
            <v>Silicona</v>
          </cell>
          <cell r="C264" t="str">
            <v>Tubo</v>
          </cell>
          <cell r="D264">
            <v>10500</v>
          </cell>
        </row>
        <row r="265">
          <cell r="A265">
            <v>261</v>
          </cell>
          <cell r="B265" t="str">
            <v>Tornillos lámina # 10 x 1,5"</v>
          </cell>
          <cell r="C265" t="str">
            <v>Und</v>
          </cell>
          <cell r="D265">
            <v>50</v>
          </cell>
        </row>
        <row r="266">
          <cell r="A266">
            <v>262</v>
          </cell>
          <cell r="B266" t="str">
            <v>Tornillos lámina # 8 x 1"</v>
          </cell>
          <cell r="C266" t="str">
            <v>Und</v>
          </cell>
          <cell r="D266">
            <v>35</v>
          </cell>
        </row>
        <row r="267">
          <cell r="A267">
            <v>263</v>
          </cell>
          <cell r="B267" t="str">
            <v>Chazos plásticos de 5/16"</v>
          </cell>
          <cell r="C267" t="str">
            <v>Und</v>
          </cell>
          <cell r="D267">
            <v>35</v>
          </cell>
        </row>
        <row r="268">
          <cell r="A268">
            <v>264</v>
          </cell>
          <cell r="B268" t="str">
            <v>Resina</v>
          </cell>
          <cell r="C268" t="str">
            <v>Cñete</v>
          </cell>
          <cell r="D268">
            <v>50000</v>
          </cell>
        </row>
        <row r="269">
          <cell r="A269">
            <v>265</v>
          </cell>
          <cell r="B269" t="str">
            <v>Broca Muro de 5/16"</v>
          </cell>
          <cell r="C269" t="str">
            <v>Und</v>
          </cell>
          <cell r="D269">
            <v>3000</v>
          </cell>
        </row>
        <row r="270">
          <cell r="A270">
            <v>266</v>
          </cell>
          <cell r="B270" t="str">
            <v>Broca lámina de 1/4"</v>
          </cell>
          <cell r="C270" t="str">
            <v>Und</v>
          </cell>
          <cell r="D270">
            <v>3500</v>
          </cell>
        </row>
        <row r="271">
          <cell r="A271">
            <v>267</v>
          </cell>
          <cell r="B271" t="str">
            <v>Tablas de zapán</v>
          </cell>
          <cell r="C271" t="str">
            <v>Und</v>
          </cell>
          <cell r="D271">
            <v>28000</v>
          </cell>
        </row>
        <row r="272">
          <cell r="A272">
            <v>268</v>
          </cell>
          <cell r="B272" t="str">
            <v>Listón de abarcon rojo 2x4</v>
          </cell>
          <cell r="C272" t="str">
            <v>Und</v>
          </cell>
          <cell r="D272">
            <v>7000</v>
          </cell>
        </row>
        <row r="273">
          <cell r="A273">
            <v>269</v>
          </cell>
          <cell r="B273" t="str">
            <v>Clavos de acero de 3"</v>
          </cell>
          <cell r="C273" t="str">
            <v>Kg</v>
          </cell>
          <cell r="D273">
            <v>10000</v>
          </cell>
        </row>
        <row r="274">
          <cell r="A274">
            <v>270</v>
          </cell>
          <cell r="B274" t="str">
            <v>Puntillas de 2 1/2"</v>
          </cell>
          <cell r="C274" t="str">
            <v>Lb</v>
          </cell>
          <cell r="D274">
            <v>9000</v>
          </cell>
        </row>
        <row r="275">
          <cell r="A275">
            <v>271</v>
          </cell>
          <cell r="B275" t="str">
            <v>Lámina plana Superboard Colombit de 4' x 8' e= 6 mm</v>
          </cell>
          <cell r="C275" t="str">
            <v>Und</v>
          </cell>
          <cell r="D275">
            <v>30000</v>
          </cell>
        </row>
        <row r="276">
          <cell r="A276">
            <v>272</v>
          </cell>
          <cell r="B276" t="str">
            <v>Lámina plana Colombit de 1,20 x 1,20 m, e=4 mm</v>
          </cell>
          <cell r="C276" t="str">
            <v>Und</v>
          </cell>
          <cell r="D276">
            <v>11500</v>
          </cell>
        </row>
        <row r="277">
          <cell r="A277">
            <v>273</v>
          </cell>
          <cell r="B277" t="str">
            <v>Lámina plana Superboard Colombit de de 4' x 8' e=10 mm</v>
          </cell>
          <cell r="C277" t="str">
            <v>Und</v>
          </cell>
          <cell r="D277">
            <v>50000</v>
          </cell>
        </row>
        <row r="278">
          <cell r="A278">
            <v>274</v>
          </cell>
          <cell r="B278" t="str">
            <v>Tornillos Inos de 1/4" x 3/4"</v>
          </cell>
          <cell r="C278" t="str">
            <v>Und</v>
          </cell>
          <cell r="D278">
            <v>290</v>
          </cell>
        </row>
        <row r="279">
          <cell r="A279">
            <v>275</v>
          </cell>
          <cell r="B279" t="str">
            <v>Tuercas Inos de 1/4"</v>
          </cell>
          <cell r="C279" t="str">
            <v>Und</v>
          </cell>
          <cell r="D279">
            <v>190</v>
          </cell>
        </row>
        <row r="280">
          <cell r="A280">
            <v>276</v>
          </cell>
          <cell r="B280" t="str">
            <v>Arandelas de 5/16 x 1/4"</v>
          </cell>
          <cell r="C280" t="str">
            <v>Und</v>
          </cell>
          <cell r="D280">
            <v>100</v>
          </cell>
        </row>
        <row r="281">
          <cell r="A281">
            <v>277</v>
          </cell>
          <cell r="B281" t="str">
            <v>Censor Automático de arranque</v>
          </cell>
          <cell r="C281" t="str">
            <v>Und</v>
          </cell>
          <cell r="D281">
            <v>65000</v>
          </cell>
        </row>
        <row r="282">
          <cell r="A282">
            <v>278</v>
          </cell>
          <cell r="B282" t="str">
            <v>Motobomba Pedroyo de 3/4 HP</v>
          </cell>
          <cell r="C282" t="str">
            <v>UNd</v>
          </cell>
          <cell r="D282">
            <v>185000</v>
          </cell>
        </row>
        <row r="283">
          <cell r="A283">
            <v>279</v>
          </cell>
          <cell r="B283" t="str">
            <v>Motobomba sumergible para aguas lodosas de 0,40 HP, 20 GPM y 6,0 m de ADT a 110 volt</v>
          </cell>
          <cell r="C283" t="str">
            <v>Und</v>
          </cell>
          <cell r="D283">
            <v>957000</v>
          </cell>
        </row>
        <row r="284">
          <cell r="A284">
            <v>280</v>
          </cell>
          <cell r="B284" t="str">
            <v>Motobomba sumergible para aguas lodozas de 1 HP, 60 GPM y 10,0 m de ADT a 230 volt</v>
          </cell>
          <cell r="C284" t="str">
            <v>Und</v>
          </cell>
          <cell r="D284">
            <v>1827232.0000000002</v>
          </cell>
        </row>
        <row r="285">
          <cell r="A285">
            <v>281</v>
          </cell>
          <cell r="B285" t="str">
            <v>Bloque abusardado de de 15x20x40 cms vibrado a máquina</v>
          </cell>
          <cell r="C285" t="str">
            <v>Und</v>
          </cell>
          <cell r="D285">
            <v>1560</v>
          </cell>
        </row>
        <row r="286">
          <cell r="A286">
            <v>282</v>
          </cell>
          <cell r="B286" t="str">
            <v>Tapa metálica calibre 18 de 60x60</v>
          </cell>
          <cell r="C286" t="str">
            <v>Und</v>
          </cell>
          <cell r="D286">
            <v>100000</v>
          </cell>
        </row>
        <row r="287">
          <cell r="A287">
            <v>283</v>
          </cell>
          <cell r="B287" t="str">
            <v>Lámina galvanizada de acesco lisa calibre 33 de 90x210 cms</v>
          </cell>
          <cell r="C287" t="str">
            <v>Und</v>
          </cell>
          <cell r="D287">
            <v>16560</v>
          </cell>
        </row>
        <row r="288">
          <cell r="A288">
            <v>284</v>
          </cell>
          <cell r="B288" t="str">
            <v>Lámina galvanizada de acesco lisa calibre 20 de 120x240 cms</v>
          </cell>
          <cell r="C288" t="str">
            <v>Und</v>
          </cell>
          <cell r="D288">
            <v>98400</v>
          </cell>
        </row>
        <row r="289">
          <cell r="A289">
            <v>285</v>
          </cell>
          <cell r="B289" t="str">
            <v>Lámina galvanizada de acesco lisa calibre 18 de 120x240 cms</v>
          </cell>
          <cell r="C289" t="str">
            <v>Und</v>
          </cell>
          <cell r="D289">
            <v>132000</v>
          </cell>
        </row>
        <row r="290">
          <cell r="A290">
            <v>286</v>
          </cell>
          <cell r="B290" t="str">
            <v>Lámina galvanizada de acesco lisa calibre 14 de 120x240 cms</v>
          </cell>
          <cell r="C290" t="str">
            <v>Und</v>
          </cell>
          <cell r="D290">
            <v>219600</v>
          </cell>
        </row>
        <row r="291">
          <cell r="A291">
            <v>287</v>
          </cell>
          <cell r="B291" t="str">
            <v>Pintura epóxica</v>
          </cell>
          <cell r="C291" t="str">
            <v>Gl</v>
          </cell>
          <cell r="D291">
            <v>117273.59999999999</v>
          </cell>
        </row>
        <row r="292">
          <cell r="A292">
            <v>288</v>
          </cell>
          <cell r="B292" t="str">
            <v>Thinner</v>
          </cell>
          <cell r="C292" t="str">
            <v>Gl</v>
          </cell>
          <cell r="D292">
            <v>25000</v>
          </cell>
        </row>
        <row r="293">
          <cell r="A293">
            <v>289</v>
          </cell>
          <cell r="B293" t="str">
            <v>Tubería RDE 21 de 1 1/4"</v>
          </cell>
          <cell r="C293" t="str">
            <v>Ml</v>
          </cell>
          <cell r="D293">
            <v>6037</v>
          </cell>
        </row>
        <row r="294">
          <cell r="A294">
            <v>290</v>
          </cell>
          <cell r="B294" t="str">
            <v>Tubería PVC RDE - 41   Ø = 18" unión platino</v>
          </cell>
          <cell r="C294" t="str">
            <v>Ml</v>
          </cell>
          <cell r="D294">
            <v>287173</v>
          </cell>
        </row>
        <row r="295">
          <cell r="A295">
            <v>291</v>
          </cell>
          <cell r="B295" t="str">
            <v>Tubería PVC RDE - 41   Ø = 10" unión platino</v>
          </cell>
          <cell r="C295" t="str">
            <v>Ml</v>
          </cell>
          <cell r="D295">
            <v>87523</v>
          </cell>
        </row>
        <row r="296">
          <cell r="A296">
            <v>292</v>
          </cell>
          <cell r="B296" t="str">
            <v>Tubería PVC RDE - 21   Ø = 6"</v>
          </cell>
          <cell r="C296" t="str">
            <v>Ml</v>
          </cell>
          <cell r="D296">
            <v>62613</v>
          </cell>
        </row>
        <row r="297">
          <cell r="A297">
            <v>293</v>
          </cell>
          <cell r="B297" t="str">
            <v>Tubería PVC RDE - 21   Ø = 2"</v>
          </cell>
          <cell r="C297" t="str">
            <v>Ml</v>
          </cell>
          <cell r="D297">
            <v>8531</v>
          </cell>
        </row>
        <row r="298">
          <cell r="A298">
            <v>294</v>
          </cell>
          <cell r="B298" t="str">
            <v>Tuberia SCH-40 A-53 Ø = 6"</v>
          </cell>
          <cell r="C298" t="str">
            <v>Ml</v>
          </cell>
          <cell r="D298">
            <v>210285.90000000002</v>
          </cell>
        </row>
        <row r="299">
          <cell r="A299">
            <v>295</v>
          </cell>
          <cell r="B299" t="str">
            <v>Tubería Sanitaria de 1 1/2"</v>
          </cell>
          <cell r="C299" t="str">
            <v>Ml</v>
          </cell>
          <cell r="D299">
            <v>7097</v>
          </cell>
        </row>
        <row r="300">
          <cell r="A300">
            <v>296</v>
          </cell>
          <cell r="B300" t="str">
            <v>Válvula de control de flujo en  Ø = 18" de doble compuerta, Vástago en bronce o en acero inoxidable no ascendente para PVC</v>
          </cell>
          <cell r="C300" t="str">
            <v>Und</v>
          </cell>
          <cell r="D300">
            <v>20376096</v>
          </cell>
        </row>
        <row r="301">
          <cell r="A301">
            <v>297</v>
          </cell>
          <cell r="B301" t="str">
            <v>Válvula de control de flujo en  Ø = 10" de compuerta elástica, Vástago en bronce o en acero inoxidable no ascendente para PVC</v>
          </cell>
          <cell r="C301" t="str">
            <v>Und</v>
          </cell>
          <cell r="D301">
            <v>1472736</v>
          </cell>
        </row>
        <row r="302">
          <cell r="A302">
            <v>298</v>
          </cell>
          <cell r="B302" t="str">
            <v>Válvula de admisión y expulsión de aire en  Ø = 2"</v>
          </cell>
          <cell r="C302" t="str">
            <v>Und</v>
          </cell>
          <cell r="D302">
            <v>230607.99999999997</v>
          </cell>
        </row>
        <row r="303">
          <cell r="A303">
            <v>299</v>
          </cell>
          <cell r="B303" t="str">
            <v xml:space="preserve">Compuerta con vástago no ascendente en Ø = 18".  Altura del vástago 4,50  mts </v>
          </cell>
          <cell r="C303" t="str">
            <v>Und</v>
          </cell>
          <cell r="D303">
            <v>3250000</v>
          </cell>
        </row>
        <row r="304">
          <cell r="A304">
            <v>300</v>
          </cell>
          <cell r="B304" t="str">
            <v xml:space="preserve">Compuerta con vástago no ascendente en Ø = 6".  Altura del vástago 5,00  mts </v>
          </cell>
          <cell r="C304" t="str">
            <v>Und</v>
          </cell>
          <cell r="D304">
            <v>1860000</v>
          </cell>
        </row>
        <row r="305">
          <cell r="A305">
            <v>301</v>
          </cell>
          <cell r="B305" t="str">
            <v>Válvula de control de flujo en  Ø = 6" de  compuerta elástica, Vástago en bronce o en acero inoxidable no ascendente. BxB</v>
          </cell>
          <cell r="C305" t="str">
            <v>Und</v>
          </cell>
          <cell r="D305">
            <v>835200</v>
          </cell>
        </row>
        <row r="306">
          <cell r="A306">
            <v>302</v>
          </cell>
          <cell r="B306" t="str">
            <v>Válvula de retención o cheque en  Ø = 6". BxB</v>
          </cell>
          <cell r="C306" t="str">
            <v>Und</v>
          </cell>
          <cell r="D306">
            <v>1609152</v>
          </cell>
        </row>
        <row r="307">
          <cell r="A307">
            <v>303</v>
          </cell>
          <cell r="B307" t="str">
            <v>Válvula de pie con coladera en  Ø = 6". BxB</v>
          </cell>
          <cell r="C307" t="str">
            <v>Und</v>
          </cell>
          <cell r="D307">
            <v>1198512</v>
          </cell>
        </row>
        <row r="308">
          <cell r="A308">
            <v>304</v>
          </cell>
          <cell r="B308" t="str">
            <v>Codos de 90º en  Ø = 18" en Acero carbon  RL extremo para PVC</v>
          </cell>
          <cell r="C308" t="str">
            <v>Und</v>
          </cell>
          <cell r="D308">
            <v>3679056</v>
          </cell>
        </row>
        <row r="309">
          <cell r="A309">
            <v>305</v>
          </cell>
          <cell r="B309" t="str">
            <v>Uniones de  Ø = 18" PVC</v>
          </cell>
          <cell r="C309" t="str">
            <v>Und</v>
          </cell>
          <cell r="D309">
            <v>954824</v>
          </cell>
        </row>
        <row r="310">
          <cell r="A310">
            <v>306</v>
          </cell>
          <cell r="B310" t="str">
            <v>Tee de  Ø = 18"  en Acero carbon  RL extremo para PVC</v>
          </cell>
          <cell r="C310" t="str">
            <v>Und</v>
          </cell>
          <cell r="D310">
            <v>6326640</v>
          </cell>
        </row>
        <row r="311">
          <cell r="A311">
            <v>307</v>
          </cell>
          <cell r="B311" t="str">
            <v>Uniones de  Ø = 10" PVC</v>
          </cell>
          <cell r="C311" t="str">
            <v>Und</v>
          </cell>
          <cell r="D311">
            <v>408390</v>
          </cell>
        </row>
        <row r="312">
          <cell r="A312">
            <v>308</v>
          </cell>
          <cell r="B312" t="str">
            <v>Codos de 90º en  Ø = 6" PVC RL</v>
          </cell>
          <cell r="C312" t="str">
            <v>Und</v>
          </cell>
          <cell r="D312">
            <v>289054</v>
          </cell>
        </row>
        <row r="313">
          <cell r="A313">
            <v>309</v>
          </cell>
          <cell r="B313" t="str">
            <v>Codos de 90º en HF  en  Ø = 6" BxB</v>
          </cell>
          <cell r="C313" t="str">
            <v>Und</v>
          </cell>
          <cell r="D313">
            <v>437088</v>
          </cell>
        </row>
        <row r="314">
          <cell r="A314">
            <v>310</v>
          </cell>
          <cell r="B314" t="str">
            <v>Tee de  Ø = 6"  en Acero carbon  RL extremo BxB</v>
          </cell>
          <cell r="C314" t="str">
            <v>Und</v>
          </cell>
          <cell r="D314">
            <v>698784</v>
          </cell>
        </row>
        <row r="315">
          <cell r="A315">
            <v>311</v>
          </cell>
          <cell r="B315" t="str">
            <v>Tee de  Ø = 10"  en Acero carbon  RL extremo BxB</v>
          </cell>
          <cell r="C315" t="str">
            <v>Und</v>
          </cell>
          <cell r="D315">
            <v>1929312</v>
          </cell>
        </row>
        <row r="316">
          <cell r="A316">
            <v>312</v>
          </cell>
          <cell r="B316" t="str">
            <v xml:space="preserve">Codos de 90º en PVC - Presión de  Ø = 2" </v>
          </cell>
          <cell r="C316" t="str">
            <v>Und</v>
          </cell>
          <cell r="D316">
            <v>7565</v>
          </cell>
        </row>
        <row r="317">
          <cell r="A317">
            <v>313</v>
          </cell>
          <cell r="B317" t="str">
            <v xml:space="preserve">Codos de 90º en PVC - Sanitario de  Ø = 4" </v>
          </cell>
          <cell r="C317" t="str">
            <v>Und</v>
          </cell>
          <cell r="D317">
            <v>2946</v>
          </cell>
        </row>
        <row r="318">
          <cell r="A318">
            <v>314</v>
          </cell>
          <cell r="B318" t="str">
            <v xml:space="preserve">Adaptador Brida  PVC en Ø = 18" </v>
          </cell>
          <cell r="C318" t="str">
            <v>Und</v>
          </cell>
          <cell r="D318">
            <v>1422624</v>
          </cell>
        </row>
        <row r="319">
          <cell r="A319">
            <v>315</v>
          </cell>
          <cell r="B319" t="str">
            <v xml:space="preserve">Adaptador Brida  PVC en Ø = 10" </v>
          </cell>
          <cell r="C319" t="str">
            <v>Und</v>
          </cell>
          <cell r="D319">
            <v>580464</v>
          </cell>
        </row>
        <row r="320">
          <cell r="A320">
            <v>316</v>
          </cell>
          <cell r="B320" t="str">
            <v xml:space="preserve">Adaptador Brida  PVC en Ø = 6" </v>
          </cell>
          <cell r="C320" t="str">
            <v>Und</v>
          </cell>
          <cell r="D320">
            <v>324336</v>
          </cell>
        </row>
        <row r="321">
          <cell r="A321">
            <v>317</v>
          </cell>
          <cell r="B321" t="str">
            <v>Pasamuros de 25 cms en Ø = 18"  Extremo Liso para PVC</v>
          </cell>
          <cell r="C321" t="str">
            <v>Und</v>
          </cell>
          <cell r="D321">
            <v>1716000</v>
          </cell>
        </row>
        <row r="322">
          <cell r="A322">
            <v>318</v>
          </cell>
          <cell r="B322" t="str">
            <v>Pasamuros de 25 cms en Ø = 10"  Extremo Liso para PVC</v>
          </cell>
          <cell r="C322" t="str">
            <v>Und</v>
          </cell>
          <cell r="D322">
            <v>638400</v>
          </cell>
        </row>
        <row r="323">
          <cell r="A323">
            <v>319</v>
          </cell>
          <cell r="B323" t="str">
            <v>Pasamuros de 40 cms en Ø = 6"  Extremo B.</v>
          </cell>
          <cell r="C323" t="str">
            <v>Und</v>
          </cell>
          <cell r="D323">
            <v>282240</v>
          </cell>
        </row>
        <row r="324">
          <cell r="A324">
            <v>320</v>
          </cell>
          <cell r="B324" t="str">
            <v xml:space="preserve">Brida ciega Ø = 10" </v>
          </cell>
          <cell r="C324" t="str">
            <v>Und</v>
          </cell>
          <cell r="D324">
            <v>318768</v>
          </cell>
        </row>
        <row r="325">
          <cell r="A325">
            <v>321</v>
          </cell>
          <cell r="B325" t="str">
            <v>Buje reductor concéntrico BxB de 18" a 6"</v>
          </cell>
          <cell r="C325" t="str">
            <v>Und</v>
          </cell>
          <cell r="D325">
            <v>1957152</v>
          </cell>
        </row>
        <row r="326">
          <cell r="A326">
            <v>322</v>
          </cell>
          <cell r="B326" t="str">
            <v>Brida de acero al carbon Ø = 6".</v>
          </cell>
          <cell r="C326" t="str">
            <v>Und</v>
          </cell>
          <cell r="D326">
            <v>123180</v>
          </cell>
        </row>
        <row r="327">
          <cell r="A327">
            <v>323</v>
          </cell>
          <cell r="B327" t="str">
            <v>Segueta Nicholson</v>
          </cell>
          <cell r="C327" t="str">
            <v>Hoja</v>
          </cell>
          <cell r="D327">
            <v>3000</v>
          </cell>
        </row>
        <row r="328">
          <cell r="A328">
            <v>324</v>
          </cell>
          <cell r="B328" t="str">
            <v>Collar de derivación de 18" a 2"</v>
          </cell>
          <cell r="C328" t="str">
            <v>Und</v>
          </cell>
          <cell r="D328">
            <v>125000</v>
          </cell>
        </row>
        <row r="329">
          <cell r="A329">
            <v>325</v>
          </cell>
          <cell r="B329" t="str">
            <v>Llave de paso italiana de 2" Cierre rápido</v>
          </cell>
          <cell r="C329" t="str">
            <v>Und</v>
          </cell>
          <cell r="D329">
            <v>38000</v>
          </cell>
        </row>
        <row r="330">
          <cell r="A330">
            <v>326</v>
          </cell>
          <cell r="B330" t="str">
            <v>Codo 90º 1/4 CxC PVC-S de 1 1/2"</v>
          </cell>
          <cell r="C330" t="str">
            <v>Und</v>
          </cell>
          <cell r="D330">
            <v>1804.0319999999999</v>
          </cell>
        </row>
        <row r="331">
          <cell r="A331">
            <v>327</v>
          </cell>
          <cell r="B331" t="str">
            <v>Codo 45º 1/8 CxC PVC-S de 1 1/2"</v>
          </cell>
          <cell r="C331" t="str">
            <v>Und</v>
          </cell>
          <cell r="D331">
            <v>2086.6079999999997</v>
          </cell>
        </row>
        <row r="332">
          <cell r="A332">
            <v>328</v>
          </cell>
          <cell r="B332" t="str">
            <v>Tablero de 8 circuitos</v>
          </cell>
          <cell r="C332" t="str">
            <v>Und</v>
          </cell>
          <cell r="D332">
            <v>92436</v>
          </cell>
        </row>
        <row r="333">
          <cell r="A333">
            <v>329</v>
          </cell>
          <cell r="B333" t="str">
            <v>Breaker de 15 a 60 Amp</v>
          </cell>
          <cell r="C333" t="str">
            <v>Und</v>
          </cell>
          <cell r="D333">
            <v>21000</v>
          </cell>
        </row>
        <row r="334">
          <cell r="A334">
            <v>330</v>
          </cell>
          <cell r="B334" t="str">
            <v>Bombas dosificadoras Milton Roy de 1 GPH</v>
          </cell>
          <cell r="C334" t="str">
            <v>Und</v>
          </cell>
          <cell r="D334">
            <v>1850000</v>
          </cell>
        </row>
        <row r="335">
          <cell r="A335">
            <v>331</v>
          </cell>
          <cell r="B335" t="str">
            <v>Tanque plástico de 500 lts. Incluye accesorios e instalación</v>
          </cell>
          <cell r="C335" t="str">
            <v>Und</v>
          </cell>
          <cell r="D335">
            <v>216000</v>
          </cell>
        </row>
        <row r="336">
          <cell r="A336">
            <v>332</v>
          </cell>
          <cell r="B336" t="str">
            <v xml:space="preserve">Filtros descendente a presión Multi-media, trabaja a base de antracita, arena sílice y grava, hecho de acero al carbón y la presión minima de trabajo es de 40 PSI y la maxima  de 100 PSI. El caudal es de 45 Litros </v>
          </cell>
          <cell r="C336" t="str">
            <v>Und</v>
          </cell>
          <cell r="D336">
            <v>15000000</v>
          </cell>
        </row>
        <row r="337">
          <cell r="A337">
            <v>333</v>
          </cell>
          <cell r="B337" t="str">
            <v>Sensor de flujo tipo flotador, con control de nivel mínimo y máximo.</v>
          </cell>
          <cell r="C337" t="str">
            <v>Und</v>
          </cell>
          <cell r="D337">
            <v>879310</v>
          </cell>
        </row>
        <row r="338">
          <cell r="A338">
            <v>334</v>
          </cell>
          <cell r="B338" t="str">
            <v>Tubos conduit de 1/2"</v>
          </cell>
          <cell r="C338" t="str">
            <v>Ml</v>
          </cell>
          <cell r="D338">
            <v>5025</v>
          </cell>
        </row>
        <row r="339">
          <cell r="A339">
            <v>335</v>
          </cell>
          <cell r="B339" t="str">
            <v>Alambre de cobre calibre 10</v>
          </cell>
          <cell r="C339" t="str">
            <v>Ml</v>
          </cell>
          <cell r="D339">
            <v>2470</v>
          </cell>
        </row>
        <row r="340">
          <cell r="A340">
            <v>336</v>
          </cell>
          <cell r="B340" t="str">
            <v>Alambre aislado No  6</v>
          </cell>
          <cell r="C340" t="str">
            <v>Ml</v>
          </cell>
          <cell r="D340">
            <v>6560</v>
          </cell>
        </row>
        <row r="341">
          <cell r="A341">
            <v>337</v>
          </cell>
          <cell r="B341" t="str">
            <v>Cinta aislante Schoch 20</v>
          </cell>
          <cell r="C341" t="str">
            <v>Und</v>
          </cell>
          <cell r="D341">
            <v>11000</v>
          </cell>
        </row>
        <row r="342">
          <cell r="A342">
            <v>338</v>
          </cell>
          <cell r="B342" t="str">
            <v>Tubería conduit placa Ø = 1 1/2"</v>
          </cell>
          <cell r="C342" t="str">
            <v>Ml</v>
          </cell>
          <cell r="D342">
            <v>17965</v>
          </cell>
        </row>
        <row r="343">
          <cell r="A343">
            <v>339</v>
          </cell>
          <cell r="B343" t="str">
            <v>Curva de 90º cxe Ø = 11/2"</v>
          </cell>
          <cell r="C343" t="str">
            <v>Und</v>
          </cell>
          <cell r="D343">
            <v>4706</v>
          </cell>
        </row>
        <row r="344">
          <cell r="A344">
            <v>340</v>
          </cell>
          <cell r="B344" t="str">
            <v>Unión de Ø = 11/2"</v>
          </cell>
          <cell r="C344" t="str">
            <v>Und</v>
          </cell>
          <cell r="D344">
            <v>836</v>
          </cell>
        </row>
        <row r="345">
          <cell r="A345">
            <v>341</v>
          </cell>
          <cell r="B345" t="str">
            <v>Varilla Coper well de 1,80 mts</v>
          </cell>
          <cell r="C345" t="str">
            <v>Und</v>
          </cell>
          <cell r="D345">
            <v>95000</v>
          </cell>
        </row>
        <row r="346">
          <cell r="A346">
            <v>342</v>
          </cell>
          <cell r="B346" t="str">
            <v>Conectores en Bronce para polo a tierra</v>
          </cell>
          <cell r="C346" t="str">
            <v>Und</v>
          </cell>
          <cell r="D346">
            <v>3500</v>
          </cell>
        </row>
        <row r="347">
          <cell r="A347">
            <v>343</v>
          </cell>
          <cell r="B347" t="str">
            <v>Toma a 120 volt</v>
          </cell>
          <cell r="C347" t="str">
            <v>Und</v>
          </cell>
          <cell r="D347">
            <v>11560</v>
          </cell>
        </row>
        <row r="348">
          <cell r="A348">
            <v>344</v>
          </cell>
          <cell r="B348" t="str">
            <v>Salida swiches</v>
          </cell>
          <cell r="C348" t="str">
            <v>Und</v>
          </cell>
          <cell r="D348">
            <v>19700</v>
          </cell>
        </row>
        <row r="349">
          <cell r="A349">
            <v>345</v>
          </cell>
          <cell r="B349" t="str">
            <v>Alambre aislado No 12</v>
          </cell>
          <cell r="C349" t="str">
            <v>Ml</v>
          </cell>
          <cell r="D349">
            <v>1600</v>
          </cell>
        </row>
        <row r="350">
          <cell r="A350">
            <v>346</v>
          </cell>
          <cell r="B350" t="str">
            <v>Caja plástica de 2"x4"</v>
          </cell>
          <cell r="C350" t="str">
            <v>Und</v>
          </cell>
          <cell r="D350">
            <v>2300</v>
          </cell>
        </row>
        <row r="351">
          <cell r="A351">
            <v>347</v>
          </cell>
          <cell r="B351" t="str">
            <v>Caja plástica octogonal</v>
          </cell>
          <cell r="C351" t="str">
            <v>Und</v>
          </cell>
          <cell r="D351">
            <v>2800</v>
          </cell>
        </row>
        <row r="352">
          <cell r="A352">
            <v>348</v>
          </cell>
          <cell r="B352" t="str">
            <v>Soporte de losa</v>
          </cell>
          <cell r="C352" t="str">
            <v>Und</v>
          </cell>
          <cell r="D352">
            <v>2500</v>
          </cell>
        </row>
        <row r="353">
          <cell r="A353">
            <v>349</v>
          </cell>
          <cell r="B353" t="str">
            <v>Curva de 90º cxe Ø = 1/2"</v>
          </cell>
          <cell r="C353" t="str">
            <v>Und</v>
          </cell>
          <cell r="D353">
            <v>438</v>
          </cell>
        </row>
        <row r="354">
          <cell r="A354">
            <v>350</v>
          </cell>
          <cell r="B354" t="str">
            <v>Adaptador terminal de 1/2"</v>
          </cell>
          <cell r="C354" t="str">
            <v>Und</v>
          </cell>
          <cell r="D354">
            <v>295</v>
          </cell>
        </row>
        <row r="355">
          <cell r="A355">
            <v>351</v>
          </cell>
          <cell r="B355" t="str">
            <v>Toma doble monofásico</v>
          </cell>
          <cell r="C355" t="str">
            <v>Und</v>
          </cell>
          <cell r="D355">
            <v>19700</v>
          </cell>
        </row>
        <row r="356">
          <cell r="A356">
            <v>352</v>
          </cell>
          <cell r="B356" t="str">
            <v>Toma doble trifásico</v>
          </cell>
          <cell r="C356" t="str">
            <v>Und</v>
          </cell>
          <cell r="D356">
            <v>31130</v>
          </cell>
        </row>
        <row r="357">
          <cell r="A357">
            <v>353</v>
          </cell>
          <cell r="B357" t="str">
            <v>Tubería conduit placa Ø = 3/4"</v>
          </cell>
          <cell r="C357" t="str">
            <v>Ml</v>
          </cell>
          <cell r="D357">
            <v>6580</v>
          </cell>
        </row>
        <row r="358">
          <cell r="A358">
            <v>354</v>
          </cell>
          <cell r="B358" t="str">
            <v>Curva de 90º cxe Ø = 3/4"</v>
          </cell>
          <cell r="C358" t="str">
            <v>Und</v>
          </cell>
          <cell r="D358">
            <v>965</v>
          </cell>
        </row>
        <row r="359">
          <cell r="A359">
            <v>355</v>
          </cell>
          <cell r="B359" t="str">
            <v>Unión de Ø = 3/4"</v>
          </cell>
          <cell r="C359" t="str">
            <v>Und</v>
          </cell>
          <cell r="D359">
            <v>513</v>
          </cell>
        </row>
        <row r="360">
          <cell r="A360">
            <v>356</v>
          </cell>
          <cell r="B360" t="str">
            <v>Alambre alistado No 8</v>
          </cell>
          <cell r="C360" t="str">
            <v>Und</v>
          </cell>
          <cell r="D360">
            <v>3460</v>
          </cell>
        </row>
        <row r="361">
          <cell r="A361">
            <v>357</v>
          </cell>
          <cell r="B361" t="str">
            <v>Luminaria cerr compl partida na 150 wat</v>
          </cell>
          <cell r="C361" t="str">
            <v>Und</v>
          </cell>
          <cell r="D361">
            <v>280000</v>
          </cell>
        </row>
        <row r="362">
          <cell r="A362">
            <v>358</v>
          </cell>
          <cell r="B362" t="str">
            <v>Banda sencilla 6"</v>
          </cell>
          <cell r="C362" t="str">
            <v>Und</v>
          </cell>
          <cell r="D362">
            <v>9200</v>
          </cell>
        </row>
        <row r="363">
          <cell r="A363">
            <v>359</v>
          </cell>
          <cell r="B363" t="str">
            <v xml:space="preserve">Conector tipo cuna  </v>
          </cell>
          <cell r="C363" t="str">
            <v>Und</v>
          </cell>
          <cell r="D363">
            <v>9850</v>
          </cell>
        </row>
        <row r="364">
          <cell r="A364">
            <v>360</v>
          </cell>
          <cell r="B364" t="str">
            <v xml:space="preserve">Brazo galvaniz  .3/4"x1.5m </v>
          </cell>
          <cell r="C364" t="str">
            <v>Und</v>
          </cell>
          <cell r="D364">
            <v>11900</v>
          </cell>
        </row>
        <row r="365">
          <cell r="A365">
            <v>361</v>
          </cell>
          <cell r="B365" t="str">
            <v xml:space="preserve">Bombillo tubular na 150 wa  </v>
          </cell>
          <cell r="C365" t="str">
            <v>Und</v>
          </cell>
          <cell r="D365">
            <v>33500</v>
          </cell>
        </row>
        <row r="366">
          <cell r="A366">
            <v>362</v>
          </cell>
          <cell r="B366" t="str">
            <v xml:space="preserve">Grilletes 3/4"  </v>
          </cell>
          <cell r="C366" t="str">
            <v>Und</v>
          </cell>
          <cell r="D366">
            <v>2500</v>
          </cell>
        </row>
        <row r="367">
          <cell r="A367">
            <v>363</v>
          </cell>
          <cell r="B367" t="str">
            <v>Canaleta Acesco Calibre 24</v>
          </cell>
          <cell r="C367" t="str">
            <v>M2</v>
          </cell>
          <cell r="D367">
            <v>78062</v>
          </cell>
        </row>
        <row r="368">
          <cell r="A368">
            <v>364</v>
          </cell>
          <cell r="B368" t="str">
            <v>Platina de 2"x1/4</v>
          </cell>
          <cell r="C368" t="str">
            <v>Und</v>
          </cell>
          <cell r="D368">
            <v>25000</v>
          </cell>
        </row>
        <row r="369">
          <cell r="A369">
            <v>365</v>
          </cell>
          <cell r="B369" t="str">
            <v>Caja para medidores prefabricada marca Acuaball</v>
          </cell>
          <cell r="C369" t="str">
            <v>Und</v>
          </cell>
          <cell r="D369">
            <v>45000</v>
          </cell>
        </row>
        <row r="370">
          <cell r="A370">
            <v>366</v>
          </cell>
          <cell r="B370" t="str">
            <v>Reducción de 10"x6" Acero al carbón BxB</v>
          </cell>
          <cell r="C370" t="str">
            <v>Und</v>
          </cell>
          <cell r="D370">
            <v>679296</v>
          </cell>
        </row>
        <row r="371">
          <cell r="A371">
            <v>367</v>
          </cell>
          <cell r="B371" t="str">
            <v>Reducción de 6"x2" Acero al carbón para PVC</v>
          </cell>
          <cell r="C371" t="str">
            <v>Und</v>
          </cell>
          <cell r="D371">
            <v>115536</v>
          </cell>
        </row>
        <row r="372">
          <cell r="A372">
            <v>368</v>
          </cell>
          <cell r="B372" t="str">
            <v>Tee de 6"x2" Acero al carbón para PVC</v>
          </cell>
          <cell r="C372" t="str">
            <v>Und</v>
          </cell>
          <cell r="D372">
            <v>441264</v>
          </cell>
        </row>
        <row r="373">
          <cell r="A373">
            <v>369</v>
          </cell>
          <cell r="B373" t="str">
            <v>Tee de 3"x2" Acero al carbón para PVC</v>
          </cell>
          <cell r="C373" t="str">
            <v>Und</v>
          </cell>
          <cell r="D373">
            <v>137808</v>
          </cell>
        </row>
        <row r="374">
          <cell r="A374">
            <v>370</v>
          </cell>
          <cell r="B374" t="str">
            <v>Neo lite</v>
          </cell>
          <cell r="C374" t="str">
            <v>M2</v>
          </cell>
          <cell r="D374">
            <v>75000</v>
          </cell>
        </row>
        <row r="375">
          <cell r="A375">
            <v>371</v>
          </cell>
          <cell r="B375" t="str">
            <v>Tornillería</v>
          </cell>
          <cell r="C375" t="str">
            <v>Gl</v>
          </cell>
          <cell r="D375">
            <v>25000</v>
          </cell>
        </row>
        <row r="376">
          <cell r="A376">
            <v>372</v>
          </cell>
          <cell r="B376" t="str">
            <v>Tapa Válvula en H.F.</v>
          </cell>
          <cell r="C376" t="str">
            <v>Und</v>
          </cell>
          <cell r="D376">
            <v>145000</v>
          </cell>
        </row>
        <row r="377">
          <cell r="A377">
            <v>373</v>
          </cell>
          <cell r="B377" t="str">
            <v>SELLO DE SILICONA (SELLADOR AUTONIVELANTE)</v>
          </cell>
          <cell r="C377" t="str">
            <v>ML</v>
          </cell>
          <cell r="D377">
            <v>4200</v>
          </cell>
        </row>
        <row r="378">
          <cell r="A378">
            <v>374</v>
          </cell>
          <cell r="B378" t="str">
            <v>CINTILLA DE POLIURETANO (SIKAROD)</v>
          </cell>
          <cell r="C378" t="str">
            <v>ML</v>
          </cell>
          <cell r="D378">
            <v>600</v>
          </cell>
        </row>
        <row r="379">
          <cell r="A379">
            <v>375</v>
          </cell>
          <cell r="B379" t="str">
            <v>BARRAS DE TRANSFERENCIA DE CARGA (45 CM, 1")</v>
          </cell>
          <cell r="C379" t="str">
            <v>KG</v>
          </cell>
          <cell r="D379">
            <v>3500</v>
          </cell>
        </row>
        <row r="380">
          <cell r="A380">
            <v>376</v>
          </cell>
          <cell r="B380" t="str">
            <v>BARRAS DE UNION 1/2"</v>
          </cell>
          <cell r="C380" t="str">
            <v>KG</v>
          </cell>
          <cell r="D380">
            <v>3400</v>
          </cell>
        </row>
        <row r="381">
          <cell r="A381">
            <v>377</v>
          </cell>
          <cell r="B381" t="str">
            <v>ANTISOL</v>
          </cell>
          <cell r="C381" t="str">
            <v>KG</v>
          </cell>
          <cell r="D381">
            <v>6250</v>
          </cell>
        </row>
        <row r="382">
          <cell r="A382">
            <v>378</v>
          </cell>
          <cell r="B382" t="str">
            <v>Tapa de medidor</v>
          </cell>
          <cell r="C382" t="str">
            <v>Und</v>
          </cell>
          <cell r="D382">
            <v>80000</v>
          </cell>
        </row>
        <row r="383">
          <cell r="A383">
            <v>379</v>
          </cell>
          <cell r="B383" t="str">
            <v>Acero de refuerzo 40.000 psi</v>
          </cell>
          <cell r="C383" t="str">
            <v>Und</v>
          </cell>
          <cell r="D383">
            <v>3000</v>
          </cell>
        </row>
        <row r="384">
          <cell r="A384">
            <v>380</v>
          </cell>
          <cell r="B384" t="str">
            <v>Formaleta para Losa</v>
          </cell>
          <cell r="C384" t="str">
            <v>M2</v>
          </cell>
          <cell r="D384">
            <v>700</v>
          </cell>
        </row>
        <row r="385">
          <cell r="A385">
            <v>381</v>
          </cell>
          <cell r="B385" t="str">
            <v>Mortero de pega 1:4 impermeabilizado hecho en obra</v>
          </cell>
          <cell r="C385" t="str">
            <v>M3</v>
          </cell>
          <cell r="D385">
            <v>428000</v>
          </cell>
        </row>
        <row r="386">
          <cell r="A386">
            <v>382</v>
          </cell>
          <cell r="B386" t="str">
            <v>Excavacion manual caja</v>
          </cell>
          <cell r="C386" t="str">
            <v>M3</v>
          </cell>
          <cell r="D386">
            <v>14560</v>
          </cell>
        </row>
        <row r="387">
          <cell r="A387">
            <v>383</v>
          </cell>
          <cell r="B387" t="str">
            <v>Pernos de anclaje</v>
          </cell>
          <cell r="C387" t="str">
            <v>Und</v>
          </cell>
          <cell r="D387">
            <v>800</v>
          </cell>
        </row>
        <row r="388">
          <cell r="A388">
            <v>384</v>
          </cell>
          <cell r="B388" t="str">
            <v>Formaleta Madera No recuperable</v>
          </cell>
          <cell r="C388" t="str">
            <v>ML</v>
          </cell>
          <cell r="D388">
            <v>59294</v>
          </cell>
        </row>
        <row r="389">
          <cell r="A389">
            <v>385</v>
          </cell>
          <cell r="B389" t="str">
            <v>Pintura Acero Aditivo</v>
          </cell>
          <cell r="C389" t="str">
            <v>ML</v>
          </cell>
          <cell r="D389">
            <v>100</v>
          </cell>
        </row>
        <row r="390">
          <cell r="A390">
            <v>386</v>
          </cell>
        </row>
        <row r="391">
          <cell r="A391">
            <v>387</v>
          </cell>
        </row>
        <row r="392">
          <cell r="A392">
            <v>388</v>
          </cell>
        </row>
        <row r="393">
          <cell r="A393">
            <v>389</v>
          </cell>
        </row>
        <row r="394">
          <cell r="A394">
            <v>390</v>
          </cell>
        </row>
        <row r="395">
          <cell r="A395">
            <v>391</v>
          </cell>
        </row>
        <row r="396">
          <cell r="A396">
            <v>392</v>
          </cell>
        </row>
        <row r="397">
          <cell r="A397">
            <v>393</v>
          </cell>
        </row>
        <row r="398">
          <cell r="A398">
            <v>394</v>
          </cell>
        </row>
        <row r="399">
          <cell r="A399">
            <v>395</v>
          </cell>
        </row>
        <row r="400">
          <cell r="A400">
            <v>396</v>
          </cell>
        </row>
        <row r="401">
          <cell r="A401">
            <v>397</v>
          </cell>
        </row>
        <row r="402">
          <cell r="A402">
            <v>398</v>
          </cell>
        </row>
        <row r="403">
          <cell r="A403">
            <v>399</v>
          </cell>
        </row>
        <row r="404">
          <cell r="A404">
            <v>400</v>
          </cell>
          <cell r="B404" t="str">
            <v xml:space="preserve">Herramientas Menores </v>
          </cell>
          <cell r="C404" t="str">
            <v>und</v>
          </cell>
          <cell r="D404">
            <v>1000</v>
          </cell>
        </row>
        <row r="405">
          <cell r="A405">
            <v>401</v>
          </cell>
          <cell r="B405" t="str">
            <v>Arena Gruesa</v>
          </cell>
          <cell r="C405" t="str">
            <v>und</v>
          </cell>
          <cell r="D405">
            <v>20000</v>
          </cell>
        </row>
        <row r="415">
          <cell r="A415">
            <v>449</v>
          </cell>
          <cell r="B415" t="str">
            <v xml:space="preserve">Cuadrilla tipo A:A Albañil </v>
          </cell>
          <cell r="C415" t="str">
            <v>Día</v>
          </cell>
          <cell r="D415">
            <v>116000</v>
          </cell>
        </row>
        <row r="416">
          <cell r="A416">
            <v>450</v>
          </cell>
          <cell r="B416" t="str">
            <v>Cuadrilla tipo BB Plom-elect</v>
          </cell>
          <cell r="C416" t="str">
            <v>Día</v>
          </cell>
          <cell r="D416">
            <v>125000</v>
          </cell>
        </row>
        <row r="424">
          <cell r="A424">
            <v>500</v>
          </cell>
          <cell r="B424" t="str">
            <v>ADMINISTRACION</v>
          </cell>
          <cell r="C424" t="str">
            <v>%</v>
          </cell>
          <cell r="D424">
            <v>0.2</v>
          </cell>
        </row>
        <row r="425">
          <cell r="A425">
            <v>501</v>
          </cell>
          <cell r="B425" t="str">
            <v>IMPREVISTOS</v>
          </cell>
          <cell r="C425" t="str">
            <v>%</v>
          </cell>
          <cell r="D425">
            <v>0.05</v>
          </cell>
        </row>
        <row r="426">
          <cell r="A426">
            <v>502</v>
          </cell>
          <cell r="B426" t="str">
            <v>UTILIDAD</v>
          </cell>
          <cell r="C426" t="str">
            <v>%</v>
          </cell>
          <cell r="D426">
            <v>0.05</v>
          </cell>
        </row>
        <row r="427">
          <cell r="A427">
            <v>503</v>
          </cell>
          <cell r="B427" t="str">
            <v>PRESTACIONES</v>
          </cell>
          <cell r="C427" t="str">
            <v>%</v>
          </cell>
          <cell r="D427">
            <v>1.85</v>
          </cell>
        </row>
        <row r="428">
          <cell r="A428">
            <v>504</v>
          </cell>
          <cell r="B428" t="str">
            <v>DISTANCIA ACARREO 1 (BOTADERO)</v>
          </cell>
          <cell r="C428" t="str">
            <v>KM</v>
          </cell>
          <cell r="D428">
            <v>10</v>
          </cell>
        </row>
        <row r="429">
          <cell r="A429">
            <v>505</v>
          </cell>
          <cell r="B429" t="str">
            <v>DISTANCIA SUMINISTRO (MATERIAL DE LA ZONA)</v>
          </cell>
          <cell r="C429" t="str">
            <v>KM</v>
          </cell>
          <cell r="D429">
            <v>5</v>
          </cell>
        </row>
        <row r="430">
          <cell r="A430">
            <v>506</v>
          </cell>
          <cell r="B430" t="str">
            <v>DISTANCIA SUMINISTRO</v>
          </cell>
          <cell r="C430" t="str">
            <v>KM</v>
          </cell>
          <cell r="D430">
            <v>30</v>
          </cell>
        </row>
        <row r="431">
          <cell r="A431">
            <v>507</v>
          </cell>
          <cell r="B431" t="str">
            <v>DISTANCIA SUMINISTRO BASES SUB BASES AFIRMADOS</v>
          </cell>
          <cell r="C431" t="str">
            <v>KM</v>
          </cell>
          <cell r="D431">
            <v>30</v>
          </cell>
        </row>
        <row r="432">
          <cell r="A432">
            <v>508</v>
          </cell>
          <cell r="B432" t="str">
            <v>DISTANCIA DE SUMINISTRO CONCRETOS</v>
          </cell>
          <cell r="C432" t="str">
            <v>KM</v>
          </cell>
          <cell r="D432">
            <v>50</v>
          </cell>
        </row>
        <row r="433">
          <cell r="A433">
            <v>509</v>
          </cell>
          <cell r="B433" t="str">
            <v>DISTANCIA DE SUMINISTRO MEZCLAS ASFALTICAS</v>
          </cell>
          <cell r="C433" t="str">
            <v>KM</v>
          </cell>
          <cell r="D433">
            <v>50</v>
          </cell>
        </row>
        <row r="434">
          <cell r="A434">
            <v>510</v>
          </cell>
          <cell r="B434" t="str">
            <v>DISTANCIA TRANSPORTE ESTRUCTURA METALICA</v>
          </cell>
          <cell r="C434" t="str">
            <v>KM</v>
          </cell>
          <cell r="D434">
            <v>100</v>
          </cell>
        </row>
        <row r="435">
          <cell r="A435">
            <v>511</v>
          </cell>
          <cell r="B435" t="str">
            <v>CADENERO</v>
          </cell>
          <cell r="C435" t="str">
            <v>DIA</v>
          </cell>
          <cell r="D435">
            <v>25000</v>
          </cell>
        </row>
        <row r="436">
          <cell r="A436">
            <v>512</v>
          </cell>
          <cell r="B436" t="str">
            <v>INSPECTOR DE FABRICACION Y MONTAJE</v>
          </cell>
          <cell r="C436" t="str">
            <v>DIA</v>
          </cell>
          <cell r="D436">
            <v>40000</v>
          </cell>
        </row>
        <row r="437">
          <cell r="A437">
            <v>513</v>
          </cell>
          <cell r="B437" t="str">
            <v xml:space="preserve">OBRERO </v>
          </cell>
          <cell r="C437" t="str">
            <v>DIA</v>
          </cell>
          <cell r="D437">
            <v>17500</v>
          </cell>
        </row>
        <row r="438">
          <cell r="A438">
            <v>514</v>
          </cell>
          <cell r="B438" t="str">
            <v>OFICIAL</v>
          </cell>
          <cell r="C438" t="str">
            <v>DIA</v>
          </cell>
          <cell r="D438">
            <v>25000</v>
          </cell>
        </row>
        <row r="439">
          <cell r="A439">
            <v>515</v>
          </cell>
          <cell r="B439" t="str">
            <v>OFICIAL EXPERTO EN DESMONTAJE</v>
          </cell>
          <cell r="C439" t="str">
            <v>DIA</v>
          </cell>
          <cell r="D439">
            <v>40000</v>
          </cell>
        </row>
        <row r="440">
          <cell r="A440">
            <v>516</v>
          </cell>
          <cell r="B440" t="str">
            <v>PALETEROS</v>
          </cell>
          <cell r="C440" t="str">
            <v>DIA</v>
          </cell>
          <cell r="D440">
            <v>13000</v>
          </cell>
        </row>
        <row r="441">
          <cell r="A441">
            <v>517</v>
          </cell>
          <cell r="B441" t="str">
            <v>RASTRILLEROS</v>
          </cell>
          <cell r="C441" t="str">
            <v>DIA</v>
          </cell>
          <cell r="D441">
            <v>20000</v>
          </cell>
        </row>
        <row r="442">
          <cell r="A442">
            <v>518</v>
          </cell>
          <cell r="B442" t="str">
            <v>SOLDADOR</v>
          </cell>
          <cell r="C442" t="str">
            <v>DIA</v>
          </cell>
          <cell r="D442">
            <v>25000</v>
          </cell>
        </row>
        <row r="443">
          <cell r="A443">
            <v>519</v>
          </cell>
          <cell r="B443" t="str">
            <v>TOPOGRAFO</v>
          </cell>
          <cell r="C443" t="str">
            <v>DIA</v>
          </cell>
          <cell r="D443">
            <v>40000</v>
          </cell>
        </row>
        <row r="444">
          <cell r="A444">
            <v>520</v>
          </cell>
        </row>
        <row r="445">
          <cell r="A445">
            <v>521</v>
          </cell>
        </row>
        <row r="446">
          <cell r="A446">
            <v>522</v>
          </cell>
        </row>
        <row r="447">
          <cell r="A447">
            <v>523</v>
          </cell>
        </row>
        <row r="448">
          <cell r="A448">
            <v>524</v>
          </cell>
        </row>
        <row r="449">
          <cell r="A449">
            <v>525</v>
          </cell>
        </row>
        <row r="450">
          <cell r="A450">
            <v>526</v>
          </cell>
        </row>
        <row r="451">
          <cell r="A451">
            <v>527</v>
          </cell>
        </row>
        <row r="452">
          <cell r="A452">
            <v>528</v>
          </cell>
        </row>
        <row r="453">
          <cell r="A453">
            <v>529</v>
          </cell>
        </row>
        <row r="454">
          <cell r="A454">
            <v>530</v>
          </cell>
        </row>
        <row r="455">
          <cell r="A455">
            <v>531</v>
          </cell>
        </row>
        <row r="456">
          <cell r="A456">
            <v>532</v>
          </cell>
        </row>
        <row r="457">
          <cell r="A457">
            <v>533</v>
          </cell>
        </row>
        <row r="458">
          <cell r="A458">
            <v>534</v>
          </cell>
        </row>
        <row r="459">
          <cell r="A459">
            <v>535</v>
          </cell>
        </row>
        <row r="460">
          <cell r="A460">
            <v>536</v>
          </cell>
        </row>
        <row r="461">
          <cell r="A461">
            <v>537</v>
          </cell>
        </row>
        <row r="462">
          <cell r="A462">
            <v>538</v>
          </cell>
        </row>
        <row r="463">
          <cell r="A463">
            <v>539</v>
          </cell>
        </row>
        <row r="464">
          <cell r="A464">
            <v>540</v>
          </cell>
        </row>
        <row r="465">
          <cell r="A465">
            <v>541</v>
          </cell>
        </row>
        <row r="466">
          <cell r="A466">
            <v>542</v>
          </cell>
        </row>
        <row r="467">
          <cell r="A467">
            <v>543</v>
          </cell>
        </row>
        <row r="468">
          <cell r="A468">
            <v>544</v>
          </cell>
        </row>
        <row r="469">
          <cell r="A469">
            <v>545</v>
          </cell>
        </row>
        <row r="470">
          <cell r="A470">
            <v>546</v>
          </cell>
        </row>
        <row r="471">
          <cell r="A471">
            <v>547</v>
          </cell>
        </row>
        <row r="472">
          <cell r="A472">
            <v>548</v>
          </cell>
        </row>
        <row r="473">
          <cell r="A473">
            <v>549</v>
          </cell>
        </row>
        <row r="474">
          <cell r="A474">
            <v>550</v>
          </cell>
          <cell r="B474" t="str">
            <v xml:space="preserve">Tuberia HD d= 250 mm </v>
          </cell>
          <cell r="C474" t="str">
            <v>ML</v>
          </cell>
          <cell r="D474">
            <v>121000</v>
          </cell>
        </row>
        <row r="475">
          <cell r="A475">
            <v>551</v>
          </cell>
          <cell r="B475" t="str">
            <v>Niple de HD d= 250 mm B x B L= 1.72</v>
          </cell>
          <cell r="C475" t="str">
            <v>ML</v>
          </cell>
          <cell r="D475">
            <v>2140000</v>
          </cell>
        </row>
        <row r="476">
          <cell r="A476">
            <v>552</v>
          </cell>
        </row>
        <row r="477">
          <cell r="A477">
            <v>553</v>
          </cell>
        </row>
        <row r="478">
          <cell r="A478">
            <v>554</v>
          </cell>
        </row>
        <row r="479">
          <cell r="A479">
            <v>555</v>
          </cell>
        </row>
        <row r="480">
          <cell r="A480">
            <v>556</v>
          </cell>
        </row>
        <row r="481">
          <cell r="A481">
            <v>557</v>
          </cell>
        </row>
        <row r="482">
          <cell r="A482">
            <v>558</v>
          </cell>
        </row>
        <row r="483">
          <cell r="A483">
            <v>559</v>
          </cell>
        </row>
        <row r="484">
          <cell r="A484">
            <v>560</v>
          </cell>
          <cell r="B484" t="str">
            <v>Tuberia en PVC perfilada d= 150 mm (6") sumi</v>
          </cell>
          <cell r="C484" t="str">
            <v>ML</v>
          </cell>
          <cell r="D484">
            <v>47933</v>
          </cell>
        </row>
        <row r="485">
          <cell r="A485">
            <v>561</v>
          </cell>
          <cell r="B485" t="str">
            <v>Tuberia en PVC perfilada d= 200 mm (8") sumi</v>
          </cell>
          <cell r="C485" t="str">
            <v>ML</v>
          </cell>
          <cell r="D485">
            <v>81242</v>
          </cell>
        </row>
        <row r="486">
          <cell r="A486">
            <v>562</v>
          </cell>
          <cell r="B486" t="str">
            <v>Tuberia en PVC perfilada d= 450 mm (18") sumi</v>
          </cell>
          <cell r="C486" t="str">
            <v>ML</v>
          </cell>
          <cell r="D486">
            <v>398813</v>
          </cell>
        </row>
        <row r="487">
          <cell r="A487">
            <v>563</v>
          </cell>
          <cell r="B487" t="str">
            <v>Tuberia en PVC perfilada d= 500 mm (20") sumi</v>
          </cell>
          <cell r="C487" t="str">
            <v>ML</v>
          </cell>
          <cell r="D487">
            <v>474029</v>
          </cell>
        </row>
        <row r="488">
          <cell r="A488">
            <v>564</v>
          </cell>
          <cell r="B488" t="str">
            <v>Tuberia en HD d= 500 mm STD PN10 sumi</v>
          </cell>
          <cell r="C488" t="str">
            <v>ML</v>
          </cell>
          <cell r="D488">
            <v>387208</v>
          </cell>
        </row>
        <row r="489">
          <cell r="A489">
            <v>565</v>
          </cell>
          <cell r="B489" t="str">
            <v>Tuberia en HD d= 500 mm STD PN10 SUMI</v>
          </cell>
        </row>
        <row r="490">
          <cell r="A490">
            <v>566</v>
          </cell>
          <cell r="B490" t="str">
            <v>Tuberia en HD d= 400 mm B X B  pn10 SUMI</v>
          </cell>
        </row>
        <row r="491">
          <cell r="A491">
            <v>567</v>
          </cell>
          <cell r="B491" t="str">
            <v>Tuberia en PVC perfilada d= 150 mm (6") sumi</v>
          </cell>
          <cell r="C491" t="str">
            <v>ML</v>
          </cell>
          <cell r="D491">
            <v>20281</v>
          </cell>
        </row>
        <row r="492">
          <cell r="A492">
            <v>568</v>
          </cell>
          <cell r="B492" t="str">
            <v>Tuberia en PVC perfilada d= 200 mm (8") sumi</v>
          </cell>
          <cell r="C492" t="str">
            <v>ML</v>
          </cell>
          <cell r="D492">
            <v>20000</v>
          </cell>
        </row>
        <row r="493">
          <cell r="A493">
            <v>569</v>
          </cell>
          <cell r="B493" t="str">
            <v>Tuberia en PVC perfilada d= 450 mm (18") sumi</v>
          </cell>
          <cell r="C493" t="str">
            <v>ML</v>
          </cell>
          <cell r="D493">
            <v>129821</v>
          </cell>
        </row>
        <row r="494">
          <cell r="A494">
            <v>570</v>
          </cell>
          <cell r="B494" t="str">
            <v>Tuberia en PVC perfilada d= 500 mm (20") sumi</v>
          </cell>
          <cell r="C494" t="str">
            <v>ML</v>
          </cell>
          <cell r="D494">
            <v>155649</v>
          </cell>
        </row>
        <row r="495">
          <cell r="A495">
            <v>571</v>
          </cell>
          <cell r="B495" t="str">
            <v>Yee 200 x 150 mm en PVC</v>
          </cell>
          <cell r="C495" t="str">
            <v>UND</v>
          </cell>
          <cell r="D495">
            <v>99139</v>
          </cell>
        </row>
        <row r="496">
          <cell r="A496">
            <v>572</v>
          </cell>
          <cell r="B496" t="str">
            <v>Silla Yee 200 x 150 mm en PVC</v>
          </cell>
          <cell r="C496" t="str">
            <v>UND</v>
          </cell>
          <cell r="D496">
            <v>141162</v>
          </cell>
        </row>
        <row r="497">
          <cell r="A497">
            <v>573</v>
          </cell>
          <cell r="B497" t="str">
            <v>Codo 45 HD DN 500 mm</v>
          </cell>
          <cell r="C497" t="str">
            <v>UND</v>
          </cell>
          <cell r="D497">
            <v>3360520</v>
          </cell>
        </row>
        <row r="498">
          <cell r="A498">
            <v>574</v>
          </cell>
          <cell r="B498" t="str">
            <v>Compuerta metalica rectangular deslizante a emplear en el canal de entrada 0.80 x 1.0, incluye soporte, gruas, columnas de maniobras, vastago y rueda de manejo</v>
          </cell>
          <cell r="C498" t="str">
            <v>UND</v>
          </cell>
          <cell r="D498">
            <v>10034000</v>
          </cell>
        </row>
        <row r="499">
          <cell r="A499">
            <v>575</v>
          </cell>
          <cell r="B499" t="str">
            <v>Suministro e instalacion de puertas metalicas con anticorrosivo para acceso al canal de entrada (1.0 x 0.50)</v>
          </cell>
          <cell r="C499" t="str">
            <v>UND</v>
          </cell>
          <cell r="D499">
            <v>175000</v>
          </cell>
        </row>
        <row r="500">
          <cell r="A500">
            <v>576</v>
          </cell>
          <cell r="B500" t="str">
            <v>Rejillas industriales</v>
          </cell>
          <cell r="C500" t="str">
            <v>UND</v>
          </cell>
          <cell r="D500">
            <v>1350000</v>
          </cell>
        </row>
        <row r="501">
          <cell r="A501">
            <v>577</v>
          </cell>
          <cell r="B501" t="str">
            <v>Tapa metalicas de inspeccion</v>
          </cell>
          <cell r="C501" t="str">
            <v>UND</v>
          </cell>
          <cell r="D501">
            <v>350000</v>
          </cell>
        </row>
        <row r="502">
          <cell r="A502">
            <v>578</v>
          </cell>
          <cell r="B502" t="str">
            <v>Instalacion y suministro de bomba sumergible instalacion en pozo seco, tamaño de solidos de 3 plg Q= 133 Lps. HDT= 52.15 m incluye base codo, conde motor con potencia de 104 Kw, voltaje de 460 v frecuencia 60 Hz velocidad 1775 RPM 4 polos proteccion IP68</v>
          </cell>
          <cell r="C502" t="str">
            <v>UND</v>
          </cell>
          <cell r="D502">
            <v>117895382</v>
          </cell>
        </row>
        <row r="503">
          <cell r="A503">
            <v>579</v>
          </cell>
          <cell r="B503" t="str">
            <v>Codo HD  d = 90' 400 MM B x B PN 10</v>
          </cell>
          <cell r="C503" t="str">
            <v>UND</v>
          </cell>
          <cell r="D503">
            <v>2984680</v>
          </cell>
        </row>
        <row r="504">
          <cell r="A504">
            <v>580</v>
          </cell>
          <cell r="B504" t="str">
            <v>Niple pasamuro HD B x B d= 400 mm PN 10 L= 1.2 mts</v>
          </cell>
          <cell r="C504" t="str">
            <v>UND</v>
          </cell>
          <cell r="D504">
            <v>3127515</v>
          </cell>
        </row>
        <row r="507">
          <cell r="A507">
            <v>598</v>
          </cell>
          <cell r="B507" t="str">
            <v>Macromedidor electromagnético extremos bridados Φ 3"</v>
          </cell>
          <cell r="C507" t="str">
            <v>UND</v>
          </cell>
          <cell r="D507">
            <v>6100000</v>
          </cell>
        </row>
        <row r="508">
          <cell r="A508">
            <v>599</v>
          </cell>
          <cell r="B508" t="str">
            <v>Codo a 45' PEAD  200 MM</v>
          </cell>
          <cell r="C508" t="str">
            <v>UND</v>
          </cell>
          <cell r="D508">
            <v>236153</v>
          </cell>
        </row>
        <row r="509">
          <cell r="A509">
            <v>600</v>
          </cell>
          <cell r="B509" t="str">
            <v>Tuberia PEAD d= 200 mm Pe 100 PN10</v>
          </cell>
          <cell r="C509" t="str">
            <v>ML</v>
          </cell>
          <cell r="D509">
            <v>87575</v>
          </cell>
        </row>
        <row r="510">
          <cell r="A510">
            <v>601</v>
          </cell>
          <cell r="B510" t="str">
            <v>Macromedidores  Electromagnetico d= 200 mm</v>
          </cell>
          <cell r="C510" t="str">
            <v>UND</v>
          </cell>
          <cell r="D510">
            <v>14453136</v>
          </cell>
        </row>
        <row r="511">
          <cell r="A511">
            <v>602</v>
          </cell>
          <cell r="B511" t="str">
            <v>Codo a 90' PEAD  200 MM</v>
          </cell>
          <cell r="C511" t="str">
            <v>UND</v>
          </cell>
          <cell r="D511">
            <v>236153</v>
          </cell>
        </row>
        <row r="512">
          <cell r="A512">
            <v>603</v>
          </cell>
          <cell r="B512" t="str">
            <v>Codo a 22.5' PEAD  200 MM</v>
          </cell>
          <cell r="C512" t="str">
            <v>UND</v>
          </cell>
          <cell r="D512">
            <v>236153</v>
          </cell>
        </row>
        <row r="513">
          <cell r="A513">
            <v>604</v>
          </cell>
          <cell r="B513" t="str">
            <v>Codo a 11.5' PEAD  200 MM</v>
          </cell>
          <cell r="C513" t="str">
            <v>UND</v>
          </cell>
          <cell r="D513">
            <v>236153</v>
          </cell>
        </row>
        <row r="514">
          <cell r="A514">
            <v>605</v>
          </cell>
          <cell r="B514" t="str">
            <v>Suministro e Instalacion de actualizaciones electricos para valvula de 200 mm</v>
          </cell>
          <cell r="C514" t="str">
            <v>Und</v>
          </cell>
          <cell r="D514">
            <v>6250000</v>
          </cell>
        </row>
        <row r="515">
          <cell r="A515">
            <v>606</v>
          </cell>
          <cell r="B515" t="str">
            <v>Suministro e Instalacion de medidor de nivel</v>
          </cell>
          <cell r="C515" t="str">
            <v>Und</v>
          </cell>
          <cell r="D515">
            <v>10316460</v>
          </cell>
        </row>
        <row r="516">
          <cell r="A516">
            <v>607</v>
          </cell>
          <cell r="B516" t="str">
            <v>Suministro e Instalacion de programa  logico de control PLC</v>
          </cell>
          <cell r="C516" t="str">
            <v>Und</v>
          </cell>
          <cell r="D516">
            <v>7700000</v>
          </cell>
        </row>
        <row r="517">
          <cell r="A517">
            <v>608</v>
          </cell>
        </row>
        <row r="518">
          <cell r="A518">
            <v>609</v>
          </cell>
        </row>
        <row r="519">
          <cell r="A519">
            <v>610</v>
          </cell>
          <cell r="B519" t="str">
            <v>codo 90° PVC - P U Mec C x C clase 200 Φ 3"</v>
          </cell>
          <cell r="C519" t="str">
            <v>Und</v>
          </cell>
          <cell r="D519">
            <v>85144</v>
          </cell>
        </row>
        <row r="520">
          <cell r="A520">
            <v>611</v>
          </cell>
          <cell r="B520" t="str">
            <v>Soportes de aluminio para colgar tuberia PVC - U MEC a pasos elevados ancho= 1 pulg.</v>
          </cell>
          <cell r="C520" t="str">
            <v>Und</v>
          </cell>
          <cell r="D520">
            <v>5000</v>
          </cell>
        </row>
        <row r="521">
          <cell r="A521">
            <v>612</v>
          </cell>
          <cell r="B521" t="str">
            <v>Tuberia polietileno (PEAD) PE 100 PN 10 Φ 63 mm</v>
          </cell>
          <cell r="C521" t="str">
            <v>ML</v>
          </cell>
          <cell r="D521">
            <v>6210</v>
          </cell>
        </row>
        <row r="522">
          <cell r="A522">
            <v>613</v>
          </cell>
          <cell r="B522" t="str">
            <v>Tuberia polietileno (PEAD) PE 100 PN 10 Φ 40 mm</v>
          </cell>
          <cell r="C522" t="str">
            <v>ML</v>
          </cell>
          <cell r="D522">
            <v>5689</v>
          </cell>
        </row>
        <row r="523">
          <cell r="A523">
            <v>614</v>
          </cell>
          <cell r="B523" t="str">
            <v>Tuberia polietileno (PEAD) PE 100 PN 16 Φ 32 mm</v>
          </cell>
          <cell r="C523" t="str">
            <v>ML</v>
          </cell>
          <cell r="D523">
            <v>3680</v>
          </cell>
        </row>
        <row r="524">
          <cell r="A524">
            <v>615</v>
          </cell>
          <cell r="B524" t="str">
            <v>Tuberia polietileno (PEAD) PE 100 PN 16 Φ 25 mm</v>
          </cell>
          <cell r="C524" t="str">
            <v>ML</v>
          </cell>
          <cell r="D524">
            <v>2290</v>
          </cell>
        </row>
        <row r="525">
          <cell r="A525">
            <v>616</v>
          </cell>
          <cell r="B525" t="str">
            <v>Tuberia polietileno (PEAD) PE 100 PN 16 Φ 20 mm</v>
          </cell>
          <cell r="C525" t="str">
            <v>ML</v>
          </cell>
          <cell r="D525">
            <v>1470</v>
          </cell>
        </row>
        <row r="526">
          <cell r="A526">
            <v>617</v>
          </cell>
          <cell r="B526" t="str">
            <v>Collar de derivacion sencillo PVC Φ 63 mm x 1/2" NPT</v>
          </cell>
          <cell r="C526" t="str">
            <v>Und</v>
          </cell>
          <cell r="D526">
            <v>23815</v>
          </cell>
        </row>
        <row r="527">
          <cell r="A527">
            <v>618</v>
          </cell>
          <cell r="B527" t="str">
            <v>Collar de derivacion sencillo PVC Φ 63 mm x 3/4" NPT</v>
          </cell>
          <cell r="C527" t="str">
            <v>Und</v>
          </cell>
          <cell r="D527">
            <v>23815</v>
          </cell>
        </row>
        <row r="528">
          <cell r="A528">
            <v>619</v>
          </cell>
          <cell r="B528" t="str">
            <v>Union reducida PEAD Φ 63 mm x 50 mm</v>
          </cell>
          <cell r="C528" t="str">
            <v>Und</v>
          </cell>
          <cell r="D528">
            <v>37920</v>
          </cell>
        </row>
        <row r="529">
          <cell r="A529">
            <v>620</v>
          </cell>
          <cell r="B529" t="str">
            <v>Collar de derivacion sencillo PVC Φ 50 mm x 3/4" NPT</v>
          </cell>
          <cell r="C529" t="str">
            <v>Und</v>
          </cell>
          <cell r="D529">
            <v>23815</v>
          </cell>
        </row>
        <row r="530">
          <cell r="A530">
            <v>621</v>
          </cell>
          <cell r="B530" t="str">
            <v>Collar de derivacion doble PVC Φ 50 mm x 3/4" NPT</v>
          </cell>
          <cell r="C530" t="str">
            <v>Und</v>
          </cell>
          <cell r="D530">
            <v>25870</v>
          </cell>
        </row>
        <row r="531">
          <cell r="A531">
            <v>622</v>
          </cell>
          <cell r="B531" t="str">
            <v>Union reducida PEAD Φ 50 mm x 40 mm</v>
          </cell>
          <cell r="C531" t="str">
            <v>Und</v>
          </cell>
          <cell r="D531">
            <v>37920</v>
          </cell>
        </row>
        <row r="532">
          <cell r="A532">
            <v>623</v>
          </cell>
          <cell r="B532" t="str">
            <v>Collar de derivacion doble PEAD Φ 40 mm x 3/4" NPT</v>
          </cell>
          <cell r="C532" t="str">
            <v>Und</v>
          </cell>
          <cell r="D532">
            <v>23815</v>
          </cell>
        </row>
        <row r="533">
          <cell r="A533">
            <v>624</v>
          </cell>
          <cell r="B533" t="str">
            <v>Union reducida PEAD Φ 40 mm x 32 mm</v>
          </cell>
          <cell r="C533" t="str">
            <v>Und</v>
          </cell>
          <cell r="D533">
            <v>32560</v>
          </cell>
        </row>
        <row r="534">
          <cell r="A534">
            <v>625</v>
          </cell>
          <cell r="B534" t="str">
            <v>Collar de derivacion doble PEAD Φ 32 mm x 3/4" NPT</v>
          </cell>
          <cell r="C534" t="str">
            <v>Und</v>
          </cell>
          <cell r="D534">
            <v>25870</v>
          </cell>
        </row>
        <row r="535">
          <cell r="A535">
            <v>626</v>
          </cell>
          <cell r="B535" t="str">
            <v>union reducida PEAD Φ 32 mm x 25 mm</v>
          </cell>
          <cell r="C535" t="str">
            <v>Und</v>
          </cell>
          <cell r="D535">
            <v>23850</v>
          </cell>
        </row>
        <row r="536">
          <cell r="A536">
            <v>627</v>
          </cell>
          <cell r="B536" t="str">
            <v>Codo 90° PEAD Φ 20 mm</v>
          </cell>
          <cell r="C536" t="str">
            <v>Und</v>
          </cell>
          <cell r="D536">
            <v>4587</v>
          </cell>
        </row>
        <row r="537">
          <cell r="A537">
            <v>628</v>
          </cell>
          <cell r="B537" t="str">
            <v>Collar de derivacion doble PEAD Φ 63 mm x 3/4" NPT</v>
          </cell>
          <cell r="C537" t="str">
            <v>Und</v>
          </cell>
          <cell r="D537">
            <v>23850</v>
          </cell>
        </row>
        <row r="538">
          <cell r="A538">
            <v>629</v>
          </cell>
          <cell r="B538" t="str">
            <v>Collar de derivacion sencillo PEAD Φ 40 mm x 3/4" NPT</v>
          </cell>
          <cell r="C538" t="str">
            <v>Und</v>
          </cell>
          <cell r="D538">
            <v>25663</v>
          </cell>
        </row>
        <row r="539">
          <cell r="A539">
            <v>630</v>
          </cell>
          <cell r="B539" t="str">
            <v>Collar de derivacion sencillo PEAD Φ 32 mm x 3/4" NPT</v>
          </cell>
          <cell r="C539" t="str">
            <v>Und</v>
          </cell>
          <cell r="D539">
            <v>23650</v>
          </cell>
        </row>
        <row r="540">
          <cell r="A540">
            <v>631</v>
          </cell>
          <cell r="B540" t="str">
            <v>Collar de derivacion doble PEAD Φ 63 mm x 1/2" NPT</v>
          </cell>
          <cell r="C540" t="str">
            <v>Und</v>
          </cell>
          <cell r="D540">
            <v>23650</v>
          </cell>
        </row>
        <row r="541">
          <cell r="A541">
            <v>632</v>
          </cell>
          <cell r="B541" t="str">
            <v>Tee PEAD Φ 32 mm</v>
          </cell>
          <cell r="C541" t="str">
            <v>Und</v>
          </cell>
          <cell r="D541">
            <v>9363</v>
          </cell>
        </row>
        <row r="542">
          <cell r="A542">
            <v>633</v>
          </cell>
          <cell r="B542" t="str">
            <v>Adaptador macho PEAD Φ 40mm</v>
          </cell>
          <cell r="C542" t="str">
            <v>Und</v>
          </cell>
          <cell r="D542">
            <v>7500</v>
          </cell>
        </row>
        <row r="543">
          <cell r="A543">
            <v>634</v>
          </cell>
          <cell r="B543" t="str">
            <v>Adaptador macho PEAD Φ 32mm</v>
          </cell>
          <cell r="C543" t="str">
            <v>Und</v>
          </cell>
          <cell r="D543">
            <v>6703</v>
          </cell>
        </row>
        <row r="544">
          <cell r="A544">
            <v>635</v>
          </cell>
          <cell r="B544" t="str">
            <v>Collar de derivacion sencilla PEAD Φ 25 mm x 3/4" NPT</v>
          </cell>
          <cell r="C544" t="str">
            <v>Und</v>
          </cell>
          <cell r="D544">
            <v>18230</v>
          </cell>
        </row>
        <row r="545">
          <cell r="A545">
            <v>636</v>
          </cell>
          <cell r="B545" t="str">
            <v>Codo 90° PEAD Φ 25 mm</v>
          </cell>
          <cell r="C545" t="str">
            <v>Und</v>
          </cell>
          <cell r="D545">
            <v>15600</v>
          </cell>
        </row>
        <row r="546">
          <cell r="A546">
            <v>637</v>
          </cell>
          <cell r="B546" t="str">
            <v>Adaptador macho PEAD Φ 20 mm</v>
          </cell>
          <cell r="C546" t="str">
            <v>Und</v>
          </cell>
          <cell r="D546">
            <v>5870</v>
          </cell>
        </row>
        <row r="547">
          <cell r="A547">
            <v>638</v>
          </cell>
          <cell r="B547" t="str">
            <v>Codo 90° PEAD Φ 32 mm</v>
          </cell>
          <cell r="C547" t="str">
            <v>Und</v>
          </cell>
          <cell r="D547">
            <v>15780</v>
          </cell>
        </row>
        <row r="548">
          <cell r="A548">
            <v>639</v>
          </cell>
          <cell r="B548" t="str">
            <v>Adaptador macho PEAD Φ 25 mm x 3/4" NPT</v>
          </cell>
          <cell r="C548" t="str">
            <v>Und</v>
          </cell>
          <cell r="D548">
            <v>5320</v>
          </cell>
        </row>
        <row r="549">
          <cell r="A549">
            <v>640</v>
          </cell>
          <cell r="B549" t="str">
            <v>Valvula de compuerta  HD extremos bridados Φ 2"</v>
          </cell>
          <cell r="C549" t="str">
            <v>Und</v>
          </cell>
          <cell r="D549">
            <v>164420</v>
          </cell>
        </row>
        <row r="550">
          <cell r="A550">
            <v>641</v>
          </cell>
          <cell r="B550" t="str">
            <v>Porta flanche PEAD PE 100 PN 16 Φ 63mm</v>
          </cell>
          <cell r="C550" t="str">
            <v>Und</v>
          </cell>
          <cell r="D550">
            <v>44936</v>
          </cell>
        </row>
        <row r="551">
          <cell r="A551">
            <v>642</v>
          </cell>
          <cell r="B551" t="str">
            <v>Flanche metalico Φ 63 mm</v>
          </cell>
          <cell r="C551" t="str">
            <v>Und</v>
          </cell>
          <cell r="D551">
            <v>22853</v>
          </cell>
        </row>
        <row r="552">
          <cell r="A552">
            <v>643</v>
          </cell>
          <cell r="B552" t="str">
            <v>Acople bridado universal a PVC - U MEC Φ 2"</v>
          </cell>
          <cell r="C552" t="str">
            <v>Und</v>
          </cell>
          <cell r="D552">
            <v>44936</v>
          </cell>
        </row>
        <row r="553">
          <cell r="A553">
            <v>644</v>
          </cell>
          <cell r="B553" t="str">
            <v>Valvula paso directo en bronce Φ 1 1/4" tipo Red White extremos roscados</v>
          </cell>
          <cell r="C553" t="str">
            <v>Und</v>
          </cell>
          <cell r="D553">
            <v>382000</v>
          </cell>
        </row>
        <row r="554">
          <cell r="A554">
            <v>645</v>
          </cell>
          <cell r="B554" t="str">
            <v>Adaptador macho PVC - P Φ 1 1/4"</v>
          </cell>
          <cell r="C554" t="str">
            <v>Und</v>
          </cell>
          <cell r="D554">
            <v>878</v>
          </cell>
        </row>
        <row r="555">
          <cell r="A555">
            <v>646</v>
          </cell>
          <cell r="B555" t="str">
            <v>Valvula paso directo en bronce Φ 1" tipo Red White extremos roscados</v>
          </cell>
          <cell r="C555" t="str">
            <v>Und</v>
          </cell>
          <cell r="D555">
            <v>256210</v>
          </cell>
        </row>
        <row r="556">
          <cell r="A556">
            <v>647</v>
          </cell>
          <cell r="B556" t="str">
            <v>Adaptador macho PVC - P Φ 1"</v>
          </cell>
          <cell r="C556" t="str">
            <v>Und</v>
          </cell>
          <cell r="D556">
            <v>878</v>
          </cell>
        </row>
        <row r="557">
          <cell r="A557">
            <v>648</v>
          </cell>
          <cell r="B557" t="str">
            <v>Tuberia PVC - P Φ 1" RDE 21</v>
          </cell>
          <cell r="C557" t="str">
            <v>ML</v>
          </cell>
          <cell r="D557">
            <v>2420</v>
          </cell>
        </row>
        <row r="558">
          <cell r="A558">
            <v>649</v>
          </cell>
          <cell r="B558" t="str">
            <v>Buje PVC -P Φ 2" x 1" soldado</v>
          </cell>
          <cell r="C558" t="str">
            <v>Und</v>
          </cell>
          <cell r="D558">
            <v>2837</v>
          </cell>
        </row>
        <row r="559">
          <cell r="A559">
            <v>650</v>
          </cell>
          <cell r="B559" t="str">
            <v>Union PVC - P Φ 1"</v>
          </cell>
          <cell r="C559" t="str">
            <v>Und</v>
          </cell>
          <cell r="D559">
            <v>756</v>
          </cell>
        </row>
        <row r="560">
          <cell r="A560">
            <v>651</v>
          </cell>
          <cell r="B560" t="str">
            <v>Soportes de tuberia PEAD Φ 63 mm</v>
          </cell>
          <cell r="C560" t="str">
            <v>Und</v>
          </cell>
          <cell r="D560">
            <v>7500</v>
          </cell>
        </row>
        <row r="561">
          <cell r="A561">
            <v>652</v>
          </cell>
          <cell r="B561" t="str">
            <v>Soportes de tuberia PEAD Φ 50 - 32 mm</v>
          </cell>
          <cell r="C561" t="str">
            <v>Und</v>
          </cell>
          <cell r="D561">
            <v>7500</v>
          </cell>
        </row>
        <row r="562">
          <cell r="A562">
            <v>653</v>
          </cell>
          <cell r="B562" t="str">
            <v>Soportes de tuberia PEAD Φ 25 - 20 mm</v>
          </cell>
          <cell r="C562" t="str">
            <v>Und</v>
          </cell>
          <cell r="D562">
            <v>7500</v>
          </cell>
        </row>
        <row r="563">
          <cell r="A563">
            <v>654</v>
          </cell>
          <cell r="B563" t="str">
            <v>Valvulas ventosa NPT Φ 1" para expulsion de aire</v>
          </cell>
          <cell r="C563" t="str">
            <v>Und</v>
          </cell>
          <cell r="D563">
            <v>115000</v>
          </cell>
        </row>
        <row r="564">
          <cell r="A564">
            <v>655</v>
          </cell>
          <cell r="B564" t="str">
            <v>Tubería H. galvanizado Φ 6"</v>
          </cell>
          <cell r="C564" t="str">
            <v>ML</v>
          </cell>
          <cell r="D564">
            <v>157373.33333333334</v>
          </cell>
        </row>
        <row r="565">
          <cell r="A565">
            <v>656</v>
          </cell>
          <cell r="B565" t="str">
            <v>Tubería H. galvanizado Φ 4"</v>
          </cell>
          <cell r="C565" t="str">
            <v>ML</v>
          </cell>
          <cell r="D565">
            <v>56646.666666666664</v>
          </cell>
        </row>
        <row r="566">
          <cell r="A566">
            <v>657</v>
          </cell>
          <cell r="B566" t="str">
            <v>Tubería H. galvanizado Φ 3"</v>
          </cell>
          <cell r="C566" t="str">
            <v>ML</v>
          </cell>
          <cell r="D566">
            <v>35600</v>
          </cell>
        </row>
        <row r="567">
          <cell r="A567">
            <v>658</v>
          </cell>
          <cell r="B567" t="str">
            <v>Tubería H. galvanizado Φ 2"</v>
          </cell>
          <cell r="C567" t="str">
            <v>ML</v>
          </cell>
          <cell r="D567">
            <v>23000</v>
          </cell>
        </row>
        <row r="568">
          <cell r="A568">
            <v>659</v>
          </cell>
          <cell r="B568" t="str">
            <v>Codo 90° galvanizado Φ 6"</v>
          </cell>
          <cell r="D568">
            <v>96000</v>
          </cell>
        </row>
        <row r="569">
          <cell r="A569">
            <v>660</v>
          </cell>
          <cell r="B569" t="str">
            <v>Codo 90° galvanizado Φ 4"</v>
          </cell>
          <cell r="D569">
            <v>44660</v>
          </cell>
        </row>
        <row r="570">
          <cell r="A570">
            <v>661</v>
          </cell>
          <cell r="B570" t="str">
            <v>Codo 90° galvanizado Φ 3"</v>
          </cell>
          <cell r="D570">
            <v>21460</v>
          </cell>
        </row>
        <row r="571">
          <cell r="A571">
            <v>662</v>
          </cell>
          <cell r="B571" t="str">
            <v>Codo 90° galvanizado Φ 2"</v>
          </cell>
          <cell r="D571">
            <v>8700</v>
          </cell>
        </row>
        <row r="572">
          <cell r="A572">
            <v>663</v>
          </cell>
          <cell r="B572" t="str">
            <v>Reducción excéntrica roscada Φ 4" x 3"</v>
          </cell>
          <cell r="D572">
            <v>22040</v>
          </cell>
        </row>
        <row r="573">
          <cell r="A573">
            <v>664</v>
          </cell>
          <cell r="B573" t="str">
            <v>Reducción excéntrica roscada Φ 3" x 2"</v>
          </cell>
          <cell r="D573">
            <v>11484</v>
          </cell>
        </row>
        <row r="574">
          <cell r="A574">
            <v>665</v>
          </cell>
          <cell r="B574" t="str">
            <v>Unión universal galvanizada Φ 4"</v>
          </cell>
          <cell r="D574">
            <v>139200</v>
          </cell>
        </row>
        <row r="575">
          <cell r="A575">
            <v>666</v>
          </cell>
          <cell r="B575" t="str">
            <v>Unión universal galvanizada Φ 3"</v>
          </cell>
          <cell r="D575">
            <v>42920</v>
          </cell>
        </row>
        <row r="576">
          <cell r="A576">
            <v>667</v>
          </cell>
          <cell r="B576" t="str">
            <v>Tee galvanizada Φ 4"</v>
          </cell>
          <cell r="D576">
            <v>48720</v>
          </cell>
        </row>
        <row r="577">
          <cell r="A577">
            <v>668</v>
          </cell>
          <cell r="B577" t="str">
            <v>Tee galvanizada Φ 3"</v>
          </cell>
          <cell r="D577">
            <v>33640</v>
          </cell>
        </row>
        <row r="578">
          <cell r="A578">
            <v>669</v>
          </cell>
          <cell r="B578" t="str">
            <v>Válvula P.D. tipo Red White NPT Φ 6" en bronce</v>
          </cell>
          <cell r="C578" t="str">
            <v>UND</v>
          </cell>
          <cell r="D578">
            <v>560000</v>
          </cell>
        </row>
        <row r="579">
          <cell r="A579">
            <v>670</v>
          </cell>
          <cell r="B579" t="str">
            <v>Válvula P.D. tipo Red White NPT Φ 2" en bronce</v>
          </cell>
          <cell r="D579">
            <v>256000</v>
          </cell>
        </row>
        <row r="580">
          <cell r="A580">
            <v>671</v>
          </cell>
          <cell r="B580" t="str">
            <v>Válvula cheque hidro NPT Φ 6" en bronce</v>
          </cell>
          <cell r="D580">
            <v>423000</v>
          </cell>
        </row>
        <row r="581">
          <cell r="A581">
            <v>672</v>
          </cell>
          <cell r="B581" t="str">
            <v>Válvula cheque cortina NPT Φ 2" en bronce</v>
          </cell>
          <cell r="D581">
            <v>215000</v>
          </cell>
        </row>
        <row r="582">
          <cell r="A582">
            <v>673</v>
          </cell>
          <cell r="B582" t="str">
            <v>Unión universal galvanizado Φ 2"</v>
          </cell>
          <cell r="D582">
            <v>24360</v>
          </cell>
        </row>
        <row r="583">
          <cell r="A583">
            <v>674</v>
          </cell>
          <cell r="B583" t="str">
            <v>Tee galvanizada Φ 2"</v>
          </cell>
          <cell r="D583">
            <v>32560</v>
          </cell>
        </row>
        <row r="584">
          <cell r="A584">
            <v>675</v>
          </cell>
          <cell r="B584" t="str">
            <v>Adaptador brida tipo universal para tubería PVC - P Φ 6"</v>
          </cell>
          <cell r="D584">
            <v>96883.199999999997</v>
          </cell>
        </row>
        <row r="585">
          <cell r="A585">
            <v>676</v>
          </cell>
          <cell r="B585" t="str">
            <v>Tapón macho galvanizado Φ 4"</v>
          </cell>
          <cell r="D585">
            <v>16239.999999999998</v>
          </cell>
        </row>
        <row r="586">
          <cell r="A586">
            <v>677</v>
          </cell>
          <cell r="B586" t="str">
            <v>Tapón macho galvanizado Φ 3"</v>
          </cell>
          <cell r="D586">
            <v>8700</v>
          </cell>
        </row>
        <row r="587">
          <cell r="A587">
            <v>678</v>
          </cell>
          <cell r="B587" t="str">
            <v>Control de nivel tipo GR para proteger bombas ante nivel mínimo en tanque</v>
          </cell>
          <cell r="D587">
            <v>256000</v>
          </cell>
        </row>
        <row r="588">
          <cell r="A588">
            <v>679</v>
          </cell>
          <cell r="B588" t="str">
            <v xml:space="preserve">­ Tablero de control que permita </v>
          </cell>
        </row>
        <row r="589">
          <cell r="A589">
            <v>680</v>
          </cell>
          <cell r="B589" t="str">
            <v>▪ Sincronizar las bombas</v>
          </cell>
        </row>
        <row r="590">
          <cell r="A590">
            <v>681</v>
          </cell>
          <cell r="B590" t="str">
            <v>▪ Intercambiabilidad entre bombas</v>
          </cell>
        </row>
        <row r="591">
          <cell r="A591">
            <v>682</v>
          </cell>
          <cell r="B591" t="str">
            <v>▪ Operación manual</v>
          </cell>
        </row>
        <row r="592">
          <cell r="A592">
            <v>683</v>
          </cell>
          <cell r="B592" t="str">
            <v>▪ Alternación automática</v>
          </cell>
        </row>
        <row r="593">
          <cell r="A593">
            <v>684</v>
          </cell>
          <cell r="B593" t="str">
            <v>▪ Inclusión de alarmas</v>
          </cell>
        </row>
        <row r="594">
          <cell r="A594">
            <v>685</v>
          </cell>
          <cell r="B594" t="str">
            <v>▪ Contar con arrancadores y protecciones adecuadas</v>
          </cell>
        </row>
        <row r="595">
          <cell r="A595">
            <v>686</v>
          </cell>
          <cell r="B595" t="str">
            <v>­ Tanque hidroacumulador con membrana</v>
          </cell>
        </row>
        <row r="596">
          <cell r="A596">
            <v>687</v>
          </cell>
          <cell r="B596" t="str">
            <v>­ Tres Switches de presión</v>
          </cell>
        </row>
        <row r="597">
          <cell r="A597">
            <v>688</v>
          </cell>
          <cell r="B597" t="str">
            <v>­ Base común</v>
          </cell>
        </row>
        <row r="598">
          <cell r="A598">
            <v>689</v>
          </cell>
          <cell r="B598" t="str">
            <v>­ Flauta de descarga Φ 6"</v>
          </cell>
        </row>
        <row r="599">
          <cell r="A599">
            <v>690</v>
          </cell>
          <cell r="B599" t="str">
            <v>­ Soporte para tablero</v>
          </cell>
        </row>
        <row r="600">
          <cell r="A600">
            <v>691</v>
          </cell>
          <cell r="B600" t="str">
            <v>­ Manómetros</v>
          </cell>
        </row>
        <row r="601">
          <cell r="A601">
            <v>692</v>
          </cell>
          <cell r="B601" t="str">
            <v>­ Accesorios eléctricos e hidráulicos de primera calidad</v>
          </cell>
        </row>
        <row r="602">
          <cell r="A602">
            <v>693</v>
          </cell>
          <cell r="B602" t="str">
            <v>­ Interconexiones eléctricas completas</v>
          </cell>
        </row>
        <row r="603">
          <cell r="A603">
            <v>694</v>
          </cell>
          <cell r="B603" t="str">
            <v>­ Válvulas de pie</v>
          </cell>
        </row>
        <row r="604">
          <cell r="A604">
            <v>695</v>
          </cell>
          <cell r="B604" t="str">
            <v>­ Válvulas de compuerta</v>
          </cell>
        </row>
        <row r="605">
          <cell r="A605">
            <v>696</v>
          </cell>
          <cell r="B605" t="str">
            <v>­ Válvulas de retención</v>
          </cell>
        </row>
        <row r="606">
          <cell r="A606">
            <v>697</v>
          </cell>
          <cell r="B606" t="str">
            <v xml:space="preserve">Suministro e instalación de equipo de presión pre ensamblado conformado por tres (3) motobombas (1 bomba líder y 2 </v>
          </cell>
          <cell r="C606" t="str">
            <v>und</v>
          </cell>
          <cell r="D606">
            <v>30256000</v>
          </cell>
        </row>
        <row r="607">
          <cell r="A607">
            <v>698</v>
          </cell>
          <cell r="B607" t="str">
            <v>schelac</v>
          </cell>
          <cell r="C607" t="str">
            <v>Gln</v>
          </cell>
          <cell r="D607">
            <v>4000</v>
          </cell>
        </row>
        <row r="619">
          <cell r="A619">
            <v>990</v>
          </cell>
          <cell r="B619" t="str">
            <v>Concreto de 3.000 P.S.I. obra</v>
          </cell>
          <cell r="C619" t="str">
            <v>M3</v>
          </cell>
          <cell r="D619">
            <v>299778</v>
          </cell>
        </row>
        <row r="620">
          <cell r="A620">
            <v>991</v>
          </cell>
          <cell r="B620" t="str">
            <v>Concreto de 2.500 P.S.I. obra</v>
          </cell>
          <cell r="C620" t="str">
            <v>M3</v>
          </cell>
          <cell r="D620">
            <v>277678</v>
          </cell>
        </row>
        <row r="621">
          <cell r="A621">
            <v>992</v>
          </cell>
          <cell r="B621" t="str">
            <v>Concreto de 3.000 P.S.I. acelerado obra</v>
          </cell>
          <cell r="C621" t="str">
            <v>M3</v>
          </cell>
          <cell r="D621">
            <v>332778</v>
          </cell>
        </row>
        <row r="624">
          <cell r="A624">
            <v>1000</v>
          </cell>
          <cell r="B624" t="str">
            <v xml:space="preserve">Aspersor manual </v>
          </cell>
          <cell r="C624" t="str">
            <v>$/HORA</v>
          </cell>
          <cell r="D624">
            <v>1686</v>
          </cell>
        </row>
        <row r="625">
          <cell r="A625">
            <v>1001</v>
          </cell>
          <cell r="B625" t="str">
            <v>Barredora mecánica de cepillo</v>
          </cell>
          <cell r="C625" t="str">
            <v>$/HORA</v>
          </cell>
          <cell r="D625">
            <v>50599</v>
          </cell>
        </row>
        <row r="626">
          <cell r="A626">
            <v>1002</v>
          </cell>
          <cell r="B626" t="str">
            <v>Bomba de inyección de lechada</v>
          </cell>
          <cell r="C626" t="str">
            <v>$/HORA</v>
          </cell>
          <cell r="D626">
            <v>11244</v>
          </cell>
        </row>
        <row r="627">
          <cell r="A627">
            <v>1003</v>
          </cell>
          <cell r="B627" t="str">
            <v>Bomba para gato de tensionamiento</v>
          </cell>
          <cell r="C627" t="str">
            <v>$/HORA</v>
          </cell>
          <cell r="D627">
            <v>35981</v>
          </cell>
        </row>
        <row r="628">
          <cell r="A628">
            <v>1004</v>
          </cell>
          <cell r="B628" t="str">
            <v>Bomba de concreto</v>
          </cell>
          <cell r="C628" t="str">
            <v>$/HORA</v>
          </cell>
          <cell r="D628">
            <v>20239</v>
          </cell>
        </row>
        <row r="629">
          <cell r="A629">
            <v>1005</v>
          </cell>
          <cell r="B629" t="str">
            <v>Buldozer D4</v>
          </cell>
          <cell r="C629" t="str">
            <v>$/HORA</v>
          </cell>
          <cell r="D629">
            <v>56221</v>
          </cell>
        </row>
        <row r="630">
          <cell r="A630">
            <v>1006</v>
          </cell>
          <cell r="B630" t="str">
            <v>Buldozer D6</v>
          </cell>
          <cell r="C630" t="str">
            <v>$/HORA</v>
          </cell>
          <cell r="D630">
            <v>89953</v>
          </cell>
        </row>
        <row r="631">
          <cell r="A631">
            <v>1007</v>
          </cell>
          <cell r="B631" t="str">
            <v>Buldozer D8 (incluido Ripper)</v>
          </cell>
          <cell r="C631" t="str">
            <v>$/HORA</v>
          </cell>
          <cell r="D631">
            <v>112441</v>
          </cell>
        </row>
        <row r="632">
          <cell r="A632">
            <v>1008</v>
          </cell>
          <cell r="B632" t="str">
            <v>Calentador a gas</v>
          </cell>
          <cell r="C632" t="str">
            <v>$/HORA</v>
          </cell>
          <cell r="D632">
            <v>56221</v>
          </cell>
        </row>
        <row r="633">
          <cell r="A633">
            <v>1009</v>
          </cell>
          <cell r="B633" t="str">
            <v>Camion 350</v>
          </cell>
          <cell r="C633" t="str">
            <v>$/HORA</v>
          </cell>
          <cell r="D633">
            <v>33732</v>
          </cell>
        </row>
        <row r="634">
          <cell r="A634">
            <v>1010</v>
          </cell>
          <cell r="B634" t="str">
            <v>Camioneta D-300</v>
          </cell>
          <cell r="C634" t="str">
            <v>$/HORA</v>
          </cell>
          <cell r="D634">
            <v>28111</v>
          </cell>
        </row>
        <row r="635">
          <cell r="A635">
            <v>1011</v>
          </cell>
          <cell r="B635" t="str">
            <v>Camión de Slurry</v>
          </cell>
          <cell r="C635" t="str">
            <v>$/HORA</v>
          </cell>
          <cell r="D635">
            <v>101197</v>
          </cell>
        </row>
        <row r="636">
          <cell r="A636">
            <v>1012</v>
          </cell>
          <cell r="B636" t="str">
            <v>Cargador 920 o equivalente</v>
          </cell>
          <cell r="C636" t="str">
            <v>$/HORA</v>
          </cell>
          <cell r="D636">
            <v>73087</v>
          </cell>
        </row>
        <row r="637">
          <cell r="A637">
            <v>1013</v>
          </cell>
          <cell r="B637" t="str">
            <v>Cargador 930 o equivalente</v>
          </cell>
          <cell r="C637" t="str">
            <v>$/HORA</v>
          </cell>
          <cell r="D637">
            <v>78709</v>
          </cell>
        </row>
        <row r="638">
          <cell r="A638">
            <v>1014</v>
          </cell>
          <cell r="B638" t="str">
            <v>Carrotanque de agua 10000 Litros</v>
          </cell>
          <cell r="C638" t="str">
            <v>$/HORA</v>
          </cell>
          <cell r="D638">
            <v>44977</v>
          </cell>
        </row>
        <row r="639">
          <cell r="A639">
            <v>1015</v>
          </cell>
          <cell r="B639" t="str">
            <v>Carrotanque Irrigador de asfalto</v>
          </cell>
          <cell r="C639" t="str">
            <v>$/HORA</v>
          </cell>
          <cell r="D639">
            <v>56221</v>
          </cell>
        </row>
        <row r="640">
          <cell r="A640">
            <v>1016</v>
          </cell>
          <cell r="B640" t="str">
            <v>Cizalla</v>
          </cell>
          <cell r="C640" t="str">
            <v>$/HORA</v>
          </cell>
          <cell r="D640">
            <v>421</v>
          </cell>
        </row>
        <row r="641">
          <cell r="A641">
            <v>1017</v>
          </cell>
          <cell r="B641" t="str">
            <v>Compactador Benitin</v>
          </cell>
          <cell r="C641" t="str">
            <v>$/HORA</v>
          </cell>
          <cell r="D641">
            <v>35138</v>
          </cell>
        </row>
        <row r="642">
          <cell r="A642">
            <v>1018</v>
          </cell>
          <cell r="B642" t="str">
            <v>Compactador manual (RANA)</v>
          </cell>
          <cell r="C642" t="str">
            <v>$/HORA</v>
          </cell>
          <cell r="D642">
            <v>8125</v>
          </cell>
        </row>
        <row r="643">
          <cell r="A643">
            <v>1019</v>
          </cell>
          <cell r="B643" t="str">
            <v>Compactador manual (SALTARIN)</v>
          </cell>
          <cell r="C643" t="str">
            <v>$/HORA</v>
          </cell>
          <cell r="D643">
            <v>4540</v>
          </cell>
        </row>
        <row r="644">
          <cell r="A644">
            <v>1020</v>
          </cell>
          <cell r="B644" t="str">
            <v>Compactador manual de rodillo</v>
          </cell>
          <cell r="C644" t="str">
            <v>$/HORA</v>
          </cell>
          <cell r="D644">
            <v>4919</v>
          </cell>
        </row>
        <row r="645">
          <cell r="A645">
            <v>1021</v>
          </cell>
          <cell r="B645" t="str">
            <v>Compactador vobratorio tipo DD-20</v>
          </cell>
          <cell r="C645" t="str">
            <v>$/HORA</v>
          </cell>
          <cell r="D645">
            <v>31677</v>
          </cell>
        </row>
        <row r="646">
          <cell r="A646">
            <v>1022</v>
          </cell>
          <cell r="B646" t="str">
            <v>Compactador manual vibratorio (CANGURO) (Apisonadores)</v>
          </cell>
          <cell r="C646" t="str">
            <v>$/HORA</v>
          </cell>
          <cell r="D646">
            <v>4498</v>
          </cell>
        </row>
        <row r="647">
          <cell r="A647">
            <v>1023</v>
          </cell>
          <cell r="B647" t="str">
            <v>Compactador neumatico</v>
          </cell>
          <cell r="C647" t="str">
            <v>$/HORA</v>
          </cell>
          <cell r="D647">
            <v>67465</v>
          </cell>
        </row>
        <row r="648">
          <cell r="A648">
            <v>1024</v>
          </cell>
          <cell r="B648" t="str">
            <v>Compresor 125 pies 3, con martillo</v>
          </cell>
          <cell r="C648" t="str">
            <v>$/HORA</v>
          </cell>
          <cell r="D648">
            <v>61843</v>
          </cell>
        </row>
        <row r="649">
          <cell r="A649">
            <v>1025</v>
          </cell>
          <cell r="B649" t="str">
            <v>Compresor 250 pies 3 con martillo</v>
          </cell>
          <cell r="C649" t="str">
            <v>$/HORA</v>
          </cell>
          <cell r="D649">
            <v>58074</v>
          </cell>
        </row>
        <row r="650">
          <cell r="A650">
            <v>1026</v>
          </cell>
          <cell r="B650" t="str">
            <v>Compresor (barrido y soplado)</v>
          </cell>
          <cell r="C650" t="str">
            <v>$/HORA</v>
          </cell>
          <cell r="D650">
            <v>62000</v>
          </cell>
        </row>
        <row r="651">
          <cell r="A651">
            <v>1027</v>
          </cell>
          <cell r="B651" t="str">
            <v>Cortadora de pavimento</v>
          </cell>
          <cell r="C651" t="str">
            <v>$/HORA</v>
          </cell>
          <cell r="D651">
            <v>13500</v>
          </cell>
        </row>
        <row r="652">
          <cell r="A652">
            <v>1028</v>
          </cell>
          <cell r="B652" t="str">
            <v>Diferencial de 2 ton.</v>
          </cell>
          <cell r="C652" t="str">
            <v>$/HORA</v>
          </cell>
          <cell r="D652">
            <v>3261</v>
          </cell>
        </row>
        <row r="653">
          <cell r="A653">
            <v>1029</v>
          </cell>
          <cell r="B653" t="str">
            <v>Diferencial de 3 ton</v>
          </cell>
          <cell r="C653" t="str">
            <v>$/HORA</v>
          </cell>
          <cell r="D653">
            <v>3300</v>
          </cell>
        </row>
        <row r="654">
          <cell r="A654">
            <v>1030</v>
          </cell>
          <cell r="B654" t="str">
            <v>Equipo de control (bandas sonoras reduce velocidad) (Termohigometros, Termómetros, Galgas)</v>
          </cell>
          <cell r="C654" t="str">
            <v>$/HORA</v>
          </cell>
          <cell r="D654">
            <v>1236</v>
          </cell>
        </row>
        <row r="655">
          <cell r="A655">
            <v>1031</v>
          </cell>
          <cell r="B655" t="str">
            <v>Equipo de oxicorte</v>
          </cell>
          <cell r="C655" t="str">
            <v>$/HORA</v>
          </cell>
          <cell r="D655">
            <v>11244</v>
          </cell>
        </row>
        <row r="656">
          <cell r="A656">
            <v>1032</v>
          </cell>
          <cell r="B656" t="str">
            <v>Equipo de perforación (TRACKDRILL)</v>
          </cell>
          <cell r="C656" t="str">
            <v>$/HORA</v>
          </cell>
          <cell r="D656">
            <v>89953</v>
          </cell>
        </row>
        <row r="657">
          <cell r="A657">
            <v>1033</v>
          </cell>
          <cell r="B657" t="str">
            <v>Equipo de pintura (Compresor)</v>
          </cell>
          <cell r="C657" t="str">
            <v>$/HORA</v>
          </cell>
          <cell r="D657">
            <v>8478</v>
          </cell>
        </row>
        <row r="658">
          <cell r="A658">
            <v>1034</v>
          </cell>
          <cell r="B658" t="str">
            <v>Equipo de soldadura 250 AMP</v>
          </cell>
          <cell r="C658" t="str">
            <v>$/HORA</v>
          </cell>
          <cell r="D658">
            <v>4216</v>
          </cell>
        </row>
        <row r="659">
          <cell r="A659">
            <v>1035</v>
          </cell>
          <cell r="B659" t="str">
            <v>Equipo de soldadura 400</v>
          </cell>
          <cell r="C659" t="str">
            <v>$/HORA</v>
          </cell>
          <cell r="D659">
            <v>8447</v>
          </cell>
        </row>
        <row r="660">
          <cell r="A660">
            <v>1036</v>
          </cell>
          <cell r="B660" t="str">
            <v>Equipo de soldadura 600</v>
          </cell>
          <cell r="C660" t="str">
            <v>$/HORA</v>
          </cell>
          <cell r="D660">
            <v>10559</v>
          </cell>
        </row>
        <row r="661">
          <cell r="A661">
            <v>1037</v>
          </cell>
          <cell r="B661" t="str">
            <v>Equipo de topografía</v>
          </cell>
          <cell r="C661" t="str">
            <v>$/HORA</v>
          </cell>
          <cell r="D661">
            <v>8433</v>
          </cell>
        </row>
        <row r="662">
          <cell r="A662">
            <v>1038</v>
          </cell>
          <cell r="B662" t="str">
            <v>Equipo manual aplicador (bandas sonoras reduce velocidad)</v>
          </cell>
          <cell r="C662" t="str">
            <v>$/HORA</v>
          </cell>
          <cell r="D662">
            <v>22488</v>
          </cell>
        </row>
        <row r="663">
          <cell r="A663">
            <v>1039</v>
          </cell>
          <cell r="B663" t="str">
            <v>Esparcidor de gravilla</v>
          </cell>
          <cell r="C663" t="str">
            <v>$/HORA</v>
          </cell>
          <cell r="D663">
            <v>67465</v>
          </cell>
        </row>
        <row r="664">
          <cell r="A664">
            <v>1040</v>
          </cell>
          <cell r="B664" t="str">
            <v>Estación</v>
          </cell>
          <cell r="C664" t="str">
            <v>$/HORA</v>
          </cell>
          <cell r="D664">
            <v>16867</v>
          </cell>
        </row>
        <row r="665">
          <cell r="A665">
            <v>1041</v>
          </cell>
          <cell r="B665" t="str">
            <v>Formaleta metálica (concreto hidraulico)</v>
          </cell>
          <cell r="C665" t="str">
            <v>$/HORA</v>
          </cell>
          <cell r="D665">
            <v>650</v>
          </cell>
        </row>
        <row r="666">
          <cell r="A666">
            <v>1042</v>
          </cell>
          <cell r="B666" t="str">
            <v>Formaleta metálica (tuberia de concreto reforzado)</v>
          </cell>
          <cell r="C666" t="str">
            <v>$/HORA</v>
          </cell>
          <cell r="D666">
            <v>8995</v>
          </cell>
        </row>
        <row r="667">
          <cell r="A667">
            <v>1043</v>
          </cell>
          <cell r="B667" t="str">
            <v>Formaleta para camisa de pilote</v>
          </cell>
          <cell r="C667" t="str">
            <v>$/HORA</v>
          </cell>
          <cell r="D667">
            <v>11244</v>
          </cell>
        </row>
        <row r="668">
          <cell r="A668">
            <v>1044</v>
          </cell>
          <cell r="B668" t="str">
            <v>Fresadora de pavimento</v>
          </cell>
          <cell r="C668" t="str">
            <v>$/HORA</v>
          </cell>
          <cell r="D668">
            <v>168662</v>
          </cell>
        </row>
        <row r="669">
          <cell r="A669">
            <v>1045</v>
          </cell>
          <cell r="B669" t="str">
            <v>Fresadora y recicladora de pavimento</v>
          </cell>
          <cell r="C669" t="str">
            <v>$/HORA</v>
          </cell>
          <cell r="D669">
            <v>303592</v>
          </cell>
        </row>
        <row r="670">
          <cell r="A670">
            <v>1046</v>
          </cell>
          <cell r="B670" t="str">
            <v>Gato para tensionamiento</v>
          </cell>
          <cell r="C670" t="str">
            <v>$/HORA</v>
          </cell>
          <cell r="D670">
            <v>112441</v>
          </cell>
        </row>
        <row r="671">
          <cell r="A671">
            <v>1047</v>
          </cell>
          <cell r="B671" t="str">
            <v>Grua (Capacidad 15 ton)</v>
          </cell>
          <cell r="C671" t="str">
            <v>$/HORA</v>
          </cell>
          <cell r="D671">
            <v>67465</v>
          </cell>
        </row>
        <row r="672">
          <cell r="A672">
            <v>1048</v>
          </cell>
          <cell r="B672" t="str">
            <v>Grua con torre</v>
          </cell>
          <cell r="C672" t="str">
            <v>$/HORA</v>
          </cell>
          <cell r="D672">
            <v>140552</v>
          </cell>
        </row>
        <row r="673">
          <cell r="A673">
            <v>1049</v>
          </cell>
          <cell r="B673" t="str">
            <v>Grua telescópica</v>
          </cell>
          <cell r="C673" t="str">
            <v>$/HORA</v>
          </cell>
          <cell r="D673">
            <v>168662</v>
          </cell>
        </row>
        <row r="674">
          <cell r="A674">
            <v>1050</v>
          </cell>
          <cell r="B674" t="str">
            <v>Grua 10 ton</v>
          </cell>
          <cell r="C674" t="str">
            <v>$/HORA</v>
          </cell>
          <cell r="D674">
            <v>131986</v>
          </cell>
        </row>
        <row r="675">
          <cell r="A675">
            <v>1051</v>
          </cell>
          <cell r="B675" t="str">
            <v>Guadañadora</v>
          </cell>
          <cell r="C675" t="str">
            <v>$/HORA</v>
          </cell>
          <cell r="D675">
            <v>7871</v>
          </cell>
        </row>
        <row r="676">
          <cell r="A676">
            <v>1052</v>
          </cell>
          <cell r="B676" t="str">
            <v>Maquina térmica pegatachas</v>
          </cell>
          <cell r="C676" t="str">
            <v>$/HORA</v>
          </cell>
          <cell r="D676">
            <v>28111</v>
          </cell>
        </row>
        <row r="677">
          <cell r="A677">
            <v>1053</v>
          </cell>
          <cell r="B677" t="str">
            <v>Mezcladora de concreto 1 BULTO</v>
          </cell>
          <cell r="C677" t="str">
            <v>$/HORA</v>
          </cell>
          <cell r="D677">
            <v>7028</v>
          </cell>
        </row>
        <row r="678">
          <cell r="A678">
            <v>1054</v>
          </cell>
          <cell r="B678" t="str">
            <v>Montacargas</v>
          </cell>
          <cell r="C678" t="str">
            <v>$/HORA</v>
          </cell>
          <cell r="D678">
            <v>46776</v>
          </cell>
        </row>
        <row r="679">
          <cell r="A679">
            <v>1055</v>
          </cell>
          <cell r="B679" t="str">
            <v>Motobomba 3 PULGADAS</v>
          </cell>
          <cell r="C679" t="str">
            <v>$/HORA</v>
          </cell>
          <cell r="D679">
            <v>7611</v>
          </cell>
        </row>
        <row r="680">
          <cell r="A680">
            <v>1056</v>
          </cell>
          <cell r="B680" t="str">
            <v>Motobomba 4 PULGADAS</v>
          </cell>
          <cell r="C680" t="str">
            <v>$/HORA</v>
          </cell>
          <cell r="D680">
            <v>9046</v>
          </cell>
        </row>
        <row r="681">
          <cell r="A681">
            <v>1057</v>
          </cell>
          <cell r="B681" t="str">
            <v>Motobomba 6" DIAMETRO DE BOMBEO DE 2M³/SEG.</v>
          </cell>
          <cell r="C681" t="str">
            <v>$/HORA</v>
          </cell>
          <cell r="D681">
            <v>21118</v>
          </cell>
        </row>
        <row r="682">
          <cell r="A682">
            <v>1058</v>
          </cell>
          <cell r="B682" t="str">
            <v>Motobomba de concreto</v>
          </cell>
          <cell r="C682" t="str">
            <v>$/HORA</v>
          </cell>
          <cell r="D682">
            <v>63514</v>
          </cell>
        </row>
        <row r="683">
          <cell r="A683">
            <v>1059</v>
          </cell>
          <cell r="B683" t="str">
            <v>Motoniveladora</v>
          </cell>
          <cell r="C683" t="str">
            <v>$/HORA</v>
          </cell>
          <cell r="D683">
            <v>89953</v>
          </cell>
        </row>
        <row r="684">
          <cell r="A684">
            <v>1060</v>
          </cell>
          <cell r="B684" t="str">
            <v>Motosierra</v>
          </cell>
          <cell r="C684" t="str">
            <v>$/HORA</v>
          </cell>
          <cell r="D684">
            <v>10120</v>
          </cell>
        </row>
        <row r="685">
          <cell r="A685">
            <v>1061</v>
          </cell>
          <cell r="B685" t="str">
            <v>Pala auxiliar de piloteadora</v>
          </cell>
          <cell r="C685" t="str">
            <v>$/HORA</v>
          </cell>
          <cell r="D685">
            <v>265077</v>
          </cell>
        </row>
        <row r="686">
          <cell r="A686">
            <v>1062</v>
          </cell>
          <cell r="B686" t="str">
            <v>Pala grua con martillo</v>
          </cell>
          <cell r="C686" t="str">
            <v>$/HORA</v>
          </cell>
          <cell r="D686">
            <v>0</v>
          </cell>
        </row>
        <row r="687">
          <cell r="A687">
            <v>1063</v>
          </cell>
          <cell r="B687" t="str">
            <v>Piloteadora</v>
          </cell>
          <cell r="C687" t="str">
            <v>$/HORA</v>
          </cell>
          <cell r="D687">
            <v>423421</v>
          </cell>
        </row>
        <row r="688">
          <cell r="A688">
            <v>1064</v>
          </cell>
          <cell r="B688" t="str">
            <v>Planta de asfalto en caliente</v>
          </cell>
          <cell r="C688" t="str">
            <v>$/HORA</v>
          </cell>
          <cell r="D688">
            <v>393545</v>
          </cell>
        </row>
        <row r="689">
          <cell r="A689">
            <v>1065</v>
          </cell>
          <cell r="B689" t="str">
            <v>Planta de asfalto en frio</v>
          </cell>
          <cell r="C689" t="str">
            <v>$/HORA</v>
          </cell>
          <cell r="D689">
            <v>168662</v>
          </cell>
        </row>
        <row r="690">
          <cell r="A690">
            <v>1066</v>
          </cell>
          <cell r="B690" t="str">
            <v xml:space="preserve">Planta eléctrica </v>
          </cell>
          <cell r="C690" t="str">
            <v>$/HORA</v>
          </cell>
          <cell r="D690">
            <v>12671</v>
          </cell>
        </row>
        <row r="691">
          <cell r="A691">
            <v>1067</v>
          </cell>
          <cell r="B691" t="str">
            <v>Planta trituradora</v>
          </cell>
          <cell r="C691" t="str">
            <v>$/HORA</v>
          </cell>
          <cell r="D691">
            <v>337324</v>
          </cell>
        </row>
        <row r="692">
          <cell r="A692">
            <v>1068</v>
          </cell>
          <cell r="B692" t="str">
            <v>Pluma capacidad 100 kg</v>
          </cell>
          <cell r="C692" t="str">
            <v>$/HORA</v>
          </cell>
          <cell r="D692">
            <v>6124</v>
          </cell>
        </row>
        <row r="693">
          <cell r="A693">
            <v>1069</v>
          </cell>
          <cell r="B693" t="str">
            <v>Pulidora (8500 REV)</v>
          </cell>
          <cell r="C693" t="str">
            <v>$/HORA</v>
          </cell>
          <cell r="D693">
            <v>1630</v>
          </cell>
        </row>
        <row r="694">
          <cell r="A694">
            <v>1070</v>
          </cell>
          <cell r="B694" t="str">
            <v>Pulvimixer</v>
          </cell>
          <cell r="C694" t="str">
            <v>$/HORA</v>
          </cell>
          <cell r="D694">
            <v>0</v>
          </cell>
        </row>
        <row r="695">
          <cell r="A695">
            <v>1071</v>
          </cell>
          <cell r="B695" t="str">
            <v>Regla vibratoria</v>
          </cell>
          <cell r="C695" t="str">
            <v>$/HORA</v>
          </cell>
          <cell r="D695">
            <v>8152</v>
          </cell>
        </row>
        <row r="696">
          <cell r="A696">
            <v>1072</v>
          </cell>
          <cell r="B696" t="str">
            <v>Recicladora RM -350</v>
          </cell>
          <cell r="C696" t="str">
            <v>$/HORA</v>
          </cell>
          <cell r="D696">
            <v>337324</v>
          </cell>
        </row>
        <row r="697">
          <cell r="A697">
            <v>1073</v>
          </cell>
          <cell r="B697" t="str">
            <v>Retrocargador</v>
          </cell>
          <cell r="C697" t="str">
            <v>$/HORA</v>
          </cell>
          <cell r="D697">
            <v>85000</v>
          </cell>
        </row>
        <row r="698">
          <cell r="A698">
            <v>1074</v>
          </cell>
          <cell r="B698" t="str">
            <v>Retroexcavadora  CAT 320</v>
          </cell>
          <cell r="C698" t="str">
            <v>$/HORA</v>
          </cell>
          <cell r="D698">
            <v>134930</v>
          </cell>
        </row>
        <row r="699">
          <cell r="A699">
            <v>1075</v>
          </cell>
          <cell r="B699" t="str">
            <v>Retroexcavadora A25C</v>
          </cell>
          <cell r="C699" t="str">
            <v>$/HORA</v>
          </cell>
          <cell r="D699">
            <v>147213</v>
          </cell>
        </row>
        <row r="700">
          <cell r="A700">
            <v>1076</v>
          </cell>
          <cell r="B700" t="str">
            <v>Retroexcavadora E-200 SOBRE ORUGA</v>
          </cell>
          <cell r="C700" t="str">
            <v>$/HORA</v>
          </cell>
          <cell r="D700">
            <v>134930</v>
          </cell>
        </row>
        <row r="701">
          <cell r="A701">
            <v>1077</v>
          </cell>
          <cell r="B701" t="str">
            <v>Retroexcavadora E-200 con martillo neumatico</v>
          </cell>
          <cell r="C701" t="str">
            <v>$/HORA</v>
          </cell>
          <cell r="D701">
            <v>151796</v>
          </cell>
        </row>
        <row r="702">
          <cell r="A702">
            <v>1078</v>
          </cell>
          <cell r="B702" t="str">
            <v>Retroexcavadora 428 doble transmision</v>
          </cell>
          <cell r="C702" t="str">
            <v>$/HORA</v>
          </cell>
          <cell r="D702">
            <v>67465</v>
          </cell>
        </row>
        <row r="703">
          <cell r="A703">
            <v>1079</v>
          </cell>
          <cell r="B703" t="str">
            <v xml:space="preserve">Retroexcavadora sobre llantas JD 410 </v>
          </cell>
          <cell r="C703" t="str">
            <v>$/HORA</v>
          </cell>
          <cell r="D703">
            <v>78709</v>
          </cell>
        </row>
        <row r="704">
          <cell r="A704">
            <v>1080</v>
          </cell>
          <cell r="B704" t="str">
            <v>Taco metálico (puntal) (escamas en concreto)</v>
          </cell>
          <cell r="C704" t="str">
            <v>$/HORA</v>
          </cell>
          <cell r="D704">
            <v>29</v>
          </cell>
        </row>
        <row r="705">
          <cell r="A705">
            <v>1081</v>
          </cell>
          <cell r="B705" t="str">
            <v>Tarifa de transporte</v>
          </cell>
          <cell r="C705" t="str">
            <v>M3-KM</v>
          </cell>
          <cell r="D705">
            <v>675</v>
          </cell>
        </row>
        <row r="706">
          <cell r="A706">
            <v>1082</v>
          </cell>
          <cell r="B706" t="str">
            <v>Tarifa de transporte para agregados de mezclas</v>
          </cell>
          <cell r="C706" t="str">
            <v>M3-KM</v>
          </cell>
          <cell r="D706">
            <v>900</v>
          </cell>
        </row>
        <row r="707">
          <cell r="A707">
            <v>1083</v>
          </cell>
          <cell r="B707" t="str">
            <v xml:space="preserve">Tarifa de transporte de mezclas para bacheo </v>
          </cell>
          <cell r="C707" t="str">
            <v>M3-KM</v>
          </cell>
          <cell r="D707">
            <v>1012</v>
          </cell>
        </row>
        <row r="708">
          <cell r="A708">
            <v>1084</v>
          </cell>
          <cell r="B708" t="str">
            <v>Tarifa de transporte estructura metálica en obra</v>
          </cell>
          <cell r="C708" t="str">
            <v>KG-KM</v>
          </cell>
          <cell r="D708">
            <v>225</v>
          </cell>
        </row>
        <row r="709">
          <cell r="A709">
            <v>1085</v>
          </cell>
          <cell r="B709" t="str">
            <v xml:space="preserve">Tarifa de transporte de estructuras metálicas </v>
          </cell>
          <cell r="C709" t="str">
            <v>KG-KM</v>
          </cell>
          <cell r="D709">
            <v>1</v>
          </cell>
        </row>
        <row r="710">
          <cell r="A710">
            <v>1086</v>
          </cell>
          <cell r="B710" t="str">
            <v>Terminadora de asfalto (Finisher)</v>
          </cell>
          <cell r="C710" t="str">
            <v>$/HORA</v>
          </cell>
          <cell r="D710">
            <v>106820</v>
          </cell>
        </row>
        <row r="711">
          <cell r="A711">
            <v>1087</v>
          </cell>
          <cell r="B711" t="str">
            <v>Vehiculo delineador</v>
          </cell>
          <cell r="C711" t="str">
            <v>$/HORA</v>
          </cell>
          <cell r="D711">
            <v>101197</v>
          </cell>
        </row>
        <row r="712">
          <cell r="A712">
            <v>1088</v>
          </cell>
          <cell r="B712" t="str">
            <v>Vibrador de concreto</v>
          </cell>
          <cell r="C712" t="str">
            <v>$/HORA</v>
          </cell>
          <cell r="D712">
            <v>6196</v>
          </cell>
        </row>
        <row r="713">
          <cell r="A713">
            <v>1089</v>
          </cell>
          <cell r="B713" t="str">
            <v>Vibrocompatador  Dynapac CA 15 (10 TON)</v>
          </cell>
          <cell r="C713" t="str">
            <v>$/HORA</v>
          </cell>
          <cell r="D713">
            <v>78709</v>
          </cell>
        </row>
        <row r="714">
          <cell r="A714">
            <v>1090</v>
          </cell>
          <cell r="B714" t="str">
            <v>Volqueta 6 m3</v>
          </cell>
          <cell r="C714" t="str">
            <v>$/HORA</v>
          </cell>
          <cell r="D714">
            <v>50000</v>
          </cell>
        </row>
        <row r="715">
          <cell r="A715">
            <v>1091</v>
          </cell>
          <cell r="B715" t="str">
            <v>Vibrocompactador (Rana)</v>
          </cell>
          <cell r="C715" t="str">
            <v>$/HORA</v>
          </cell>
          <cell r="D715">
            <v>8125</v>
          </cell>
        </row>
        <row r="716">
          <cell r="A716">
            <v>1092</v>
          </cell>
          <cell r="B716" t="str">
            <v>Vibrocompactador (Saltarin)</v>
          </cell>
          <cell r="C716" t="str">
            <v>$/HORA</v>
          </cell>
          <cell r="D716">
            <v>8125</v>
          </cell>
        </row>
        <row r="717">
          <cell r="A717">
            <v>1093</v>
          </cell>
          <cell r="B717" t="str">
            <v>Equipo de Termofusión</v>
          </cell>
          <cell r="C717" t="str">
            <v>$/HORA</v>
          </cell>
          <cell r="D717">
            <v>25000</v>
          </cell>
        </row>
        <row r="718">
          <cell r="A718">
            <v>1094</v>
          </cell>
          <cell r="B718" t="str">
            <v>Ensayo proctor</v>
          </cell>
          <cell r="C718" t="str">
            <v>Und</v>
          </cell>
          <cell r="D718">
            <v>85000</v>
          </cell>
        </row>
        <row r="719">
          <cell r="A719">
            <v>1095</v>
          </cell>
          <cell r="B719" t="str">
            <v>Ensayos de densidad</v>
          </cell>
          <cell r="C719" t="str">
            <v>Und</v>
          </cell>
          <cell r="D719">
            <v>22000</v>
          </cell>
        </row>
        <row r="720">
          <cell r="A720">
            <v>1096</v>
          </cell>
        </row>
        <row r="721">
          <cell r="A721">
            <v>1097</v>
          </cell>
        </row>
        <row r="722">
          <cell r="A722">
            <v>1098</v>
          </cell>
        </row>
        <row r="723">
          <cell r="A723">
            <v>1099</v>
          </cell>
        </row>
        <row r="724">
          <cell r="A724">
            <v>1100</v>
          </cell>
          <cell r="B724" t="str">
            <v>Yee PVC alcantarillado, perfilado Φ 200 mm (8") x 160 mm (6")</v>
          </cell>
          <cell r="C724" t="str">
            <v>Und</v>
          </cell>
          <cell r="D724">
            <v>59200</v>
          </cell>
        </row>
        <row r="725">
          <cell r="A725">
            <v>1101</v>
          </cell>
          <cell r="B725" t="str">
            <v>KIT SILLA YEE 200 mm x 110 mm</v>
          </cell>
          <cell r="C725" t="str">
            <v>Und</v>
          </cell>
          <cell r="D725">
            <v>38700</v>
          </cell>
        </row>
        <row r="726">
          <cell r="A726">
            <v>1102</v>
          </cell>
          <cell r="B726" t="str">
            <v>Adoquin concreto</v>
          </cell>
          <cell r="C726" t="str">
            <v>m2</v>
          </cell>
          <cell r="D726">
            <v>45000</v>
          </cell>
        </row>
        <row r="727">
          <cell r="A727">
            <v>1103</v>
          </cell>
          <cell r="B727" t="str">
            <v>Tubería Presión UP RDE 21 de 3"</v>
          </cell>
          <cell r="C727" t="str">
            <v>Ml</v>
          </cell>
          <cell r="D727">
            <v>8450</v>
          </cell>
        </row>
        <row r="728">
          <cell r="A728">
            <v>1104</v>
          </cell>
          <cell r="B728" t="str">
            <v>Tubería Presión UP RDE 21 de 4"</v>
          </cell>
          <cell r="C728" t="str">
            <v>Ml</v>
          </cell>
          <cell r="D728">
            <v>13900</v>
          </cell>
        </row>
        <row r="729">
          <cell r="A729">
            <v>1105</v>
          </cell>
          <cell r="B729" t="str">
            <v>Tee partida acero inoxidable salida bridada Φ 8" x 4" (200 mm x 110 mm)</v>
          </cell>
          <cell r="C729" t="str">
            <v>Und</v>
          </cell>
          <cell r="D729">
            <v>1650000</v>
          </cell>
        </row>
        <row r="730">
          <cell r="A730">
            <v>1106</v>
          </cell>
          <cell r="B730" t="str">
            <v>H.D. extremos bridados Φ 4" x 3"</v>
          </cell>
          <cell r="C730" t="str">
            <v>Und</v>
          </cell>
          <cell r="D730">
            <v>155000</v>
          </cell>
        </row>
        <row r="731">
          <cell r="A731">
            <v>1107</v>
          </cell>
          <cell r="B731" t="str">
            <v xml:space="preserve">Adaptador brida tipo universal para tubería PVC - U MEC Φ 4" </v>
          </cell>
          <cell r="C731" t="str">
            <v>Und</v>
          </cell>
          <cell r="D731">
            <v>56000</v>
          </cell>
        </row>
        <row r="732">
          <cell r="A732">
            <v>1108</v>
          </cell>
          <cell r="B732" t="str">
            <v xml:space="preserve">Válvula de compuerta elástica H.D. extremo bridados Φ 4" </v>
          </cell>
          <cell r="C732" t="str">
            <v>Und</v>
          </cell>
          <cell r="D732">
            <v>340000</v>
          </cell>
        </row>
        <row r="733">
          <cell r="A733">
            <v>1109</v>
          </cell>
          <cell r="B733" t="str">
            <v xml:space="preserve">Hidrante tipo Poste Φ 4" H.D. </v>
          </cell>
          <cell r="C733" t="str">
            <v>Und</v>
          </cell>
          <cell r="D733">
            <v>1598500</v>
          </cell>
        </row>
        <row r="734">
          <cell r="A734">
            <v>1110</v>
          </cell>
          <cell r="B734" t="str">
            <v>Extensión de hidrante Φ 4" extremo bridado</v>
          </cell>
          <cell r="C734" t="str">
            <v>Und</v>
          </cell>
          <cell r="D734">
            <v>528000</v>
          </cell>
        </row>
        <row r="735">
          <cell r="A735">
            <v>1111</v>
          </cell>
          <cell r="B735" t="str">
            <v>Tapa válvula en H.F. Φ 4"</v>
          </cell>
          <cell r="C735" t="str">
            <v>Und</v>
          </cell>
          <cell r="D735">
            <v>53000</v>
          </cell>
        </row>
        <row r="736">
          <cell r="A736">
            <v>1112</v>
          </cell>
          <cell r="B736" t="str">
            <v>Tubo de operación válvula Φ ≤ 4"</v>
          </cell>
          <cell r="C736" t="str">
            <v>Und</v>
          </cell>
          <cell r="D736">
            <v>14000</v>
          </cell>
        </row>
        <row r="737">
          <cell r="A737">
            <v>1113</v>
          </cell>
          <cell r="B737" t="str">
            <v>Codo 90° soldado PVC - P Φ 3"</v>
          </cell>
          <cell r="C737" t="str">
            <v>Und</v>
          </cell>
          <cell r="D737">
            <v>13100</v>
          </cell>
        </row>
        <row r="738">
          <cell r="A738">
            <v>1114</v>
          </cell>
          <cell r="B738" t="str">
            <v>Válvula de compuerta elástica H.D. extremo bridados Φ 3"</v>
          </cell>
          <cell r="C738" t="str">
            <v>Und</v>
          </cell>
          <cell r="D738">
            <v>270300</v>
          </cell>
        </row>
        <row r="739">
          <cell r="A739">
            <v>1115</v>
          </cell>
          <cell r="B739" t="str">
            <v xml:space="preserve">Adaptador brida tipo universal para tubería PVC - U MEC Φ 4" </v>
          </cell>
          <cell r="C739" t="str">
            <v>Und</v>
          </cell>
          <cell r="D739">
            <v>46000</v>
          </cell>
        </row>
        <row r="740">
          <cell r="A740">
            <v>1116</v>
          </cell>
          <cell r="B740" t="str">
            <v>Tubo de operación válvula Φ ≤ 3"</v>
          </cell>
          <cell r="C740" t="str">
            <v>Und</v>
          </cell>
          <cell r="D740">
            <v>23500</v>
          </cell>
        </row>
        <row r="741">
          <cell r="A741">
            <v>1117</v>
          </cell>
          <cell r="B741" t="str">
            <v>Tapa válvula en H.F. Φ 3"</v>
          </cell>
          <cell r="C741" t="str">
            <v>Und</v>
          </cell>
          <cell r="D741">
            <v>23500</v>
          </cell>
        </row>
        <row r="742">
          <cell r="A742">
            <v>1118</v>
          </cell>
          <cell r="B742" t="str">
            <v>Unión de desmontaje extremos bridados Φ 3" HD</v>
          </cell>
          <cell r="C742" t="str">
            <v>Und</v>
          </cell>
          <cell r="D742">
            <v>238000</v>
          </cell>
        </row>
        <row r="743">
          <cell r="A743">
            <v>1119</v>
          </cell>
          <cell r="B743" t="str">
            <v>Tee partida Φ 8 x 4 salida bridada</v>
          </cell>
          <cell r="C743" t="str">
            <v>Und</v>
          </cell>
          <cell r="D743">
            <v>629000</v>
          </cell>
        </row>
        <row r="744">
          <cell r="A744">
            <v>1120</v>
          </cell>
          <cell r="B744" t="str">
            <v>Taladro</v>
          </cell>
          <cell r="C744" t="str">
            <v>Und</v>
          </cell>
          <cell r="D744">
            <v>25000</v>
          </cell>
        </row>
        <row r="745">
          <cell r="A745">
            <v>1121</v>
          </cell>
          <cell r="B745" t="str">
            <v>Disco sierra para perdorar tubo</v>
          </cell>
          <cell r="C745" t="str">
            <v>Und</v>
          </cell>
          <cell r="D745">
            <v>20000</v>
          </cell>
        </row>
        <row r="746">
          <cell r="A746">
            <v>1122</v>
          </cell>
          <cell r="B746" t="str">
            <v>Jabon lubricante</v>
          </cell>
          <cell r="C746" t="str">
            <v>Und</v>
          </cell>
          <cell r="D746">
            <v>1000</v>
          </cell>
        </row>
        <row r="747">
          <cell r="A747">
            <v>1123</v>
          </cell>
          <cell r="B747" t="str">
            <v>Reducción HD extremos bridados Φ 4" x 3"</v>
          </cell>
          <cell r="C747" t="str">
            <v>Und</v>
          </cell>
          <cell r="D747">
            <v>172480.00000000003</v>
          </cell>
        </row>
        <row r="748">
          <cell r="A748">
            <v>1124</v>
          </cell>
          <cell r="B748" t="str">
            <v>Válvula de compuerta elástica H.D. extremo bridados Φ 3"</v>
          </cell>
          <cell r="C748" t="str">
            <v>Und</v>
          </cell>
          <cell r="D748">
            <v>620000</v>
          </cell>
        </row>
        <row r="749">
          <cell r="A749">
            <v>1125</v>
          </cell>
          <cell r="B749" t="str">
            <v xml:space="preserve">Adaptador brida tipo universal para tubería PVC - U MEC Φ 4" </v>
          </cell>
          <cell r="C749" t="str">
            <v>Und</v>
          </cell>
          <cell r="D749">
            <v>48560</v>
          </cell>
        </row>
        <row r="750">
          <cell r="A750">
            <v>1126</v>
          </cell>
          <cell r="B750" t="str">
            <v>Tubería Presión UP RDE 21 de 6"</v>
          </cell>
          <cell r="C750" t="str">
            <v>Ml</v>
          </cell>
          <cell r="D750">
            <v>30500</v>
          </cell>
        </row>
        <row r="751">
          <cell r="A751">
            <v>1127</v>
          </cell>
          <cell r="B751" t="str">
            <v>Tubería Presión UP RDE 21 de 2"</v>
          </cell>
          <cell r="C751" t="str">
            <v>Ml</v>
          </cell>
          <cell r="D751">
            <v>4000</v>
          </cell>
        </row>
        <row r="752">
          <cell r="A752">
            <v>1128</v>
          </cell>
          <cell r="B752" t="str">
            <v>Tee PVC - U MEC C x C clase 200 Φ 6" x 4"</v>
          </cell>
          <cell r="C752" t="str">
            <v>Und</v>
          </cell>
          <cell r="D752">
            <v>292000</v>
          </cell>
        </row>
        <row r="753">
          <cell r="A753">
            <v>1129</v>
          </cell>
          <cell r="B753" t="str">
            <v>Codo 90° PVC - U MEC C x C clase 200 Φ 4"</v>
          </cell>
          <cell r="C753" t="str">
            <v>Und</v>
          </cell>
          <cell r="D753">
            <v>51545</v>
          </cell>
        </row>
        <row r="754">
          <cell r="A754">
            <v>1130</v>
          </cell>
          <cell r="B754" t="str">
            <v>Tee PVC - U MEC C x C clase 200 Φ 4" x 2"</v>
          </cell>
          <cell r="C754" t="str">
            <v>Und</v>
          </cell>
          <cell r="D754">
            <v>130500</v>
          </cell>
        </row>
        <row r="755">
          <cell r="A755">
            <v>1131</v>
          </cell>
          <cell r="B755" t="str">
            <v>Collares de derivación PVC Φ 4" x 3/4"</v>
          </cell>
          <cell r="C755" t="str">
            <v>Und</v>
          </cell>
          <cell r="D755">
            <v>10912</v>
          </cell>
        </row>
        <row r="756">
          <cell r="A756">
            <v>1132</v>
          </cell>
          <cell r="B756" t="str">
            <v>Buje soldado PVC - P Φ 2" x 1 1/2"</v>
          </cell>
          <cell r="C756" t="str">
            <v>Und</v>
          </cell>
          <cell r="D756">
            <v>2837</v>
          </cell>
        </row>
        <row r="757">
          <cell r="A757">
            <v>1133</v>
          </cell>
          <cell r="B757" t="str">
            <v>Buje soldado PVC - P Φ 2" x 1"</v>
          </cell>
          <cell r="C757" t="str">
            <v>Und</v>
          </cell>
          <cell r="D757">
            <v>2837</v>
          </cell>
        </row>
        <row r="758">
          <cell r="A758">
            <v>1134</v>
          </cell>
          <cell r="B758" t="str">
            <v>Reducción PVC C x E clase 200 Φ 4" x 3"</v>
          </cell>
          <cell r="C758" t="str">
            <v>Und</v>
          </cell>
          <cell r="D758">
            <v>87629</v>
          </cell>
        </row>
        <row r="759">
          <cell r="A759">
            <v>1135</v>
          </cell>
          <cell r="B759" t="str">
            <v>Tee PVC - U MEC C x C clase 200 Φ 3" x 2"</v>
          </cell>
          <cell r="C759" t="str">
            <v>Und</v>
          </cell>
          <cell r="D759">
            <v>110564</v>
          </cell>
        </row>
        <row r="760">
          <cell r="A760">
            <v>1136</v>
          </cell>
          <cell r="B760" t="str">
            <v>Reducción C x E clase 200 Φ 3" x 2"</v>
          </cell>
          <cell r="C760" t="str">
            <v>Und</v>
          </cell>
          <cell r="D760">
            <v>72000</v>
          </cell>
        </row>
        <row r="761">
          <cell r="A761">
            <v>1137</v>
          </cell>
          <cell r="B761" t="str">
            <v>Codo 90° PVC - U MEC C x C clase 200 Φ 2"</v>
          </cell>
          <cell r="C761" t="str">
            <v>Und</v>
          </cell>
          <cell r="D761">
            <v>85144</v>
          </cell>
        </row>
        <row r="762">
          <cell r="A762">
            <v>1138</v>
          </cell>
          <cell r="B762" t="str">
            <v>Collar de derivación PVC Φ 2" x 3/4"</v>
          </cell>
          <cell r="C762" t="str">
            <v>Und</v>
          </cell>
          <cell r="D762">
            <v>4820</v>
          </cell>
        </row>
        <row r="763">
          <cell r="A763">
            <v>1139</v>
          </cell>
          <cell r="B763" t="str">
            <v>Unión PVC - U MEC Φ 4"</v>
          </cell>
          <cell r="C763" t="str">
            <v>Und</v>
          </cell>
          <cell r="D763">
            <v>38832</v>
          </cell>
        </row>
        <row r="764">
          <cell r="A764">
            <v>1140</v>
          </cell>
          <cell r="B764" t="str">
            <v>Unión PVC - U MEC Φ 3"</v>
          </cell>
          <cell r="C764" t="str">
            <v>Und</v>
          </cell>
          <cell r="D764">
            <v>23890</v>
          </cell>
        </row>
        <row r="765">
          <cell r="A765">
            <v>1141</v>
          </cell>
          <cell r="B765" t="str">
            <v xml:space="preserve">Estibado Metalico </v>
          </cell>
          <cell r="C765" t="str">
            <v>ML</v>
          </cell>
          <cell r="D765">
            <v>48150</v>
          </cell>
        </row>
        <row r="766">
          <cell r="A766">
            <v>1142</v>
          </cell>
          <cell r="B766" t="str">
            <v>Unión PVC - U MEC Φ 2"</v>
          </cell>
          <cell r="C766" t="str">
            <v>Und</v>
          </cell>
          <cell r="D766">
            <v>13952</v>
          </cell>
        </row>
        <row r="767">
          <cell r="A767">
            <v>1143</v>
          </cell>
          <cell r="B767" t="str">
            <v>Válvula ventosa NPT Φ 1" para expulsión de aire</v>
          </cell>
          <cell r="C767" t="str">
            <v>Und</v>
          </cell>
          <cell r="D767">
            <v>127560</v>
          </cell>
        </row>
        <row r="768">
          <cell r="A768">
            <v>1144</v>
          </cell>
          <cell r="B768" t="str">
            <v>Tubería hierro dúctil Φ = 160 mm (6")</v>
          </cell>
          <cell r="C768" t="str">
            <v>Und</v>
          </cell>
          <cell r="D768">
            <v>528000</v>
          </cell>
        </row>
        <row r="769">
          <cell r="A769">
            <v>1145</v>
          </cell>
          <cell r="B769" t="str">
            <v>Tuberia PVC - RDE 21 Φ 1 1/2"</v>
          </cell>
          <cell r="C769" t="str">
            <v>ML</v>
          </cell>
          <cell r="D769">
            <v>5716</v>
          </cell>
        </row>
        <row r="770">
          <cell r="A770">
            <v>1146</v>
          </cell>
          <cell r="B770" t="str">
            <v>Tuberia PVC - RDE 21 Φ 1 1/4"</v>
          </cell>
          <cell r="C770" t="str">
            <v>ML</v>
          </cell>
          <cell r="D770">
            <v>4738</v>
          </cell>
        </row>
        <row r="771">
          <cell r="A771">
            <v>1147</v>
          </cell>
          <cell r="B771" t="str">
            <v>Codo 45° PVC - U MEC C x C clase 200 Φ 4"</v>
          </cell>
          <cell r="C771" t="str">
            <v>Und</v>
          </cell>
          <cell r="D771">
            <v>133548</v>
          </cell>
        </row>
        <row r="772">
          <cell r="A772">
            <v>1148</v>
          </cell>
          <cell r="B772" t="str">
            <v>Collar de derivacion PVC Φ 4" x 3/4"</v>
          </cell>
          <cell r="C772" t="str">
            <v>Und</v>
          </cell>
          <cell r="D772">
            <v>10912</v>
          </cell>
        </row>
        <row r="773">
          <cell r="A773">
            <v>1149</v>
          </cell>
          <cell r="B773" t="str">
            <v>Codo 45° PVC - U MEC C x C clase 200 Φ 3"</v>
          </cell>
          <cell r="C773" t="str">
            <v>Und</v>
          </cell>
          <cell r="D773">
            <v>77840</v>
          </cell>
        </row>
        <row r="774">
          <cell r="A774">
            <v>1150</v>
          </cell>
          <cell r="B774" t="str">
            <v>Buje soldado PVC - P Φ 2" x 1 1/4"</v>
          </cell>
          <cell r="C774" t="str">
            <v>Und</v>
          </cell>
          <cell r="D774">
            <v>2837</v>
          </cell>
        </row>
        <row r="775">
          <cell r="A775">
            <v>1151</v>
          </cell>
          <cell r="B775" t="str">
            <v>Collares de derivacion PVC - Φ 3" x 3/4"</v>
          </cell>
          <cell r="C775" t="str">
            <v>Und</v>
          </cell>
          <cell r="D775">
            <v>9640</v>
          </cell>
        </row>
        <row r="776">
          <cell r="A776">
            <v>1152</v>
          </cell>
          <cell r="B776" t="str">
            <v>Tee PVC - U MEC clase 200 Φ 2"</v>
          </cell>
          <cell r="C776" t="str">
            <v>Und</v>
          </cell>
          <cell r="D776">
            <v>110000</v>
          </cell>
        </row>
        <row r="777">
          <cell r="A777">
            <v>1153</v>
          </cell>
          <cell r="B777" t="str">
            <v>Collar derivacion PVC Φ 2" x 1/2"</v>
          </cell>
          <cell r="C777" t="str">
            <v>Und</v>
          </cell>
          <cell r="D777">
            <v>4820</v>
          </cell>
        </row>
        <row r="778">
          <cell r="A778">
            <v>1154</v>
          </cell>
          <cell r="B778" t="str">
            <v>Reducción C x E clase 200 Φ 2" x 1 1/2"</v>
          </cell>
          <cell r="C778" t="str">
            <v>Und</v>
          </cell>
          <cell r="D778">
            <v>52600</v>
          </cell>
        </row>
        <row r="779">
          <cell r="A779">
            <v>1155</v>
          </cell>
          <cell r="B779" t="str">
            <v>Buje soldado PVC - P Φ 1 1/2" x 3/4"</v>
          </cell>
          <cell r="C779" t="str">
            <v>Und</v>
          </cell>
          <cell r="D779">
            <v>1855</v>
          </cell>
        </row>
        <row r="780">
          <cell r="A780">
            <v>1156</v>
          </cell>
          <cell r="B780" t="str">
            <v>Codo 45° PVC Φ 1 1/2"</v>
          </cell>
          <cell r="C780" t="str">
            <v>Und</v>
          </cell>
          <cell r="D780">
            <v>3957</v>
          </cell>
        </row>
        <row r="781">
          <cell r="A781">
            <v>1157</v>
          </cell>
          <cell r="B781" t="str">
            <v>Tee PVC - P Φ 1 1/2"</v>
          </cell>
          <cell r="C781" t="str">
            <v>Und</v>
          </cell>
          <cell r="D781">
            <v>3950</v>
          </cell>
        </row>
        <row r="782">
          <cell r="A782">
            <v>1158</v>
          </cell>
          <cell r="B782" t="str">
            <v>Codo 90° PVC - P Φ 1 1/2"</v>
          </cell>
          <cell r="C782" t="str">
            <v>Und</v>
          </cell>
          <cell r="D782">
            <v>3694</v>
          </cell>
        </row>
        <row r="783">
          <cell r="A783">
            <v>1159</v>
          </cell>
          <cell r="B783" t="str">
            <v>Buje PVC - P Φ 1 1/2" x 1 1/4"</v>
          </cell>
          <cell r="C783" t="str">
            <v>Und</v>
          </cell>
          <cell r="D783">
            <v>1855</v>
          </cell>
        </row>
        <row r="784">
          <cell r="A784">
            <v>1160</v>
          </cell>
          <cell r="B784" t="str">
            <v>Union soldada PVC - P Φ 1 1/2"</v>
          </cell>
          <cell r="C784" t="str">
            <v>Und</v>
          </cell>
          <cell r="D784">
            <v>1340</v>
          </cell>
        </row>
        <row r="785">
          <cell r="A785">
            <v>1161</v>
          </cell>
          <cell r="B785" t="str">
            <v>Comision de Topografia</v>
          </cell>
          <cell r="C785" t="str">
            <v>Dia</v>
          </cell>
          <cell r="D785">
            <v>140000</v>
          </cell>
        </row>
        <row r="786">
          <cell r="A786">
            <v>1162</v>
          </cell>
          <cell r="B786" t="str">
            <v>Codo 90° PVC - P Φ 1 1/4"</v>
          </cell>
          <cell r="C786" t="str">
            <v>Und</v>
          </cell>
          <cell r="D786">
            <v>1952</v>
          </cell>
        </row>
        <row r="787">
          <cell r="A787">
            <v>1163</v>
          </cell>
          <cell r="B787" t="str">
            <v>Adaptador macho PVC - P Φ 1 1/4"</v>
          </cell>
          <cell r="C787" t="str">
            <v>Und</v>
          </cell>
          <cell r="D787">
            <v>1783</v>
          </cell>
        </row>
        <row r="788">
          <cell r="A788">
            <v>1164</v>
          </cell>
          <cell r="B788" t="str">
            <v>Union PVC - P Φ 1 1/4"</v>
          </cell>
          <cell r="C788" t="str">
            <v>Und</v>
          </cell>
          <cell r="D788">
            <v>982</v>
          </cell>
        </row>
        <row r="789">
          <cell r="A789">
            <v>1165</v>
          </cell>
          <cell r="B789" t="str">
            <v>Union PVC - U MEC Φ 4"</v>
          </cell>
          <cell r="C789" t="str">
            <v>Und</v>
          </cell>
          <cell r="D789">
            <v>38832</v>
          </cell>
        </row>
        <row r="790">
          <cell r="A790">
            <v>1166</v>
          </cell>
          <cell r="B790" t="str">
            <v>Union PVC - U MEC Φ 3"</v>
          </cell>
          <cell r="C790" t="str">
            <v>Und</v>
          </cell>
          <cell r="D790">
            <v>23890</v>
          </cell>
        </row>
        <row r="791">
          <cell r="A791">
            <v>1167</v>
          </cell>
          <cell r="B791" t="str">
            <v>Tubería GRP FLOWTITE DN350 PN6 SN2500</v>
          </cell>
          <cell r="C791" t="str">
            <v>ML</v>
          </cell>
          <cell r="D791">
            <v>117486</v>
          </cell>
        </row>
        <row r="792">
          <cell r="A792">
            <v>1168</v>
          </cell>
          <cell r="B792" t="str">
            <v>Acople GRP FLOWTITE DN350 PN6</v>
          </cell>
          <cell r="C792" t="str">
            <v>ML</v>
          </cell>
          <cell r="D792">
            <v>166439</v>
          </cell>
        </row>
        <row r="793">
          <cell r="A793">
            <v>1169</v>
          </cell>
          <cell r="B793" t="str">
            <v>Tubería GRP FLOWTITE DN400 PN6 SN2500</v>
          </cell>
          <cell r="C793" t="str">
            <v>ML</v>
          </cell>
          <cell r="D793">
            <v>146858</v>
          </cell>
        </row>
        <row r="794">
          <cell r="A794">
            <v>1170</v>
          </cell>
          <cell r="B794" t="str">
            <v>Acople GRP FLOWTITE DN400 PN6</v>
          </cell>
          <cell r="C794" t="str">
            <v>Und</v>
          </cell>
          <cell r="D794">
            <v>186020</v>
          </cell>
        </row>
        <row r="795">
          <cell r="A795">
            <v>1171</v>
          </cell>
          <cell r="B795" t="str">
            <v>Tubería GRP FLOWTITE DN450 PN6 SN2500</v>
          </cell>
          <cell r="C795" t="str">
            <v>Ml</v>
          </cell>
          <cell r="D795">
            <v>179493</v>
          </cell>
        </row>
        <row r="796">
          <cell r="A796">
            <v>1172</v>
          </cell>
          <cell r="B796" t="str">
            <v>Acople GRP FLOWTITE DN450 PN6</v>
          </cell>
          <cell r="C796" t="str">
            <v>Und</v>
          </cell>
          <cell r="D796">
            <v>202337</v>
          </cell>
        </row>
        <row r="797">
          <cell r="A797">
            <v>1173</v>
          </cell>
          <cell r="B797" t="str">
            <v>Niple GRP FLOWTITE DN450 PN6 SN2500 Extremo Liso Brida</v>
          </cell>
          <cell r="C797" t="str">
            <v>Und</v>
          </cell>
          <cell r="D797">
            <v>1107000</v>
          </cell>
        </row>
        <row r="798">
          <cell r="A798">
            <v>1174</v>
          </cell>
          <cell r="B798" t="str">
            <v>Codo GRP FLOWTITE DN350 PN6 SN2500 (0-30°) Extremos Lisos</v>
          </cell>
          <cell r="C798" t="str">
            <v>Und</v>
          </cell>
          <cell r="D798">
            <v>264575</v>
          </cell>
        </row>
        <row r="799">
          <cell r="A799">
            <v>1175</v>
          </cell>
          <cell r="B799" t="str">
            <v>Codo GRP FLOWTITE DN350 PN6 SN2500 (61-90°) Extremos Lisos</v>
          </cell>
          <cell r="C799" t="str">
            <v>Und</v>
          </cell>
          <cell r="D799">
            <v>621456</v>
          </cell>
        </row>
        <row r="800">
          <cell r="A800">
            <v>1176</v>
          </cell>
          <cell r="B800" t="str">
            <v>Codo GRP FLOWTITE DN400 PN6 SN2500 (0-30°) Extremos Lisos</v>
          </cell>
          <cell r="C800" t="str">
            <v>Und</v>
          </cell>
          <cell r="D800">
            <v>302772</v>
          </cell>
        </row>
        <row r="801">
          <cell r="A801">
            <v>1177</v>
          </cell>
          <cell r="B801" t="str">
            <v>Codo GRP FLOWTITE DN400 PN6 SN2500 (31-60°) Extremos Lisos</v>
          </cell>
          <cell r="C801" t="str">
            <v>Und</v>
          </cell>
          <cell r="D801">
            <v>302772</v>
          </cell>
        </row>
        <row r="802">
          <cell r="A802">
            <v>1178</v>
          </cell>
          <cell r="B802" t="str">
            <v>Codo GRP FLOWTITE DN400 PN6 SN2500 (61-90°) Extremos Lisos</v>
          </cell>
          <cell r="C802" t="str">
            <v>Und</v>
          </cell>
          <cell r="D802">
            <v>510680</v>
          </cell>
        </row>
        <row r="803">
          <cell r="A803">
            <v>1179</v>
          </cell>
          <cell r="B803" t="str">
            <v>Codo GRP FLOWTITE DN4050 PN6 SN2500 (0-30°) Extremos Lisos</v>
          </cell>
          <cell r="C803" t="str">
            <v>Und</v>
          </cell>
          <cell r="D803">
            <v>719000</v>
          </cell>
        </row>
        <row r="804">
          <cell r="A804">
            <v>1180</v>
          </cell>
          <cell r="B804" t="str">
            <v>Reducción GRP FLOWTITE DN450 x DN100 PN6 SN2500 Extremos Lisos</v>
          </cell>
          <cell r="C804" t="str">
            <v>Und</v>
          </cell>
          <cell r="D804">
            <v>523000</v>
          </cell>
        </row>
        <row r="805">
          <cell r="A805">
            <v>1181</v>
          </cell>
          <cell r="B805" t="str">
            <v>Reducción GRP FLOWTITE DN400 x DN350 PN6 SN2500 Extremos Lisos</v>
          </cell>
          <cell r="C805" t="str">
            <v>Und</v>
          </cell>
          <cell r="D805">
            <v>386584</v>
          </cell>
        </row>
        <row r="806">
          <cell r="A806">
            <v>1182</v>
          </cell>
          <cell r="B806" t="str">
            <v>Tee GRP FLOWTITE DN400 x DN100 PN6 SN2500 Extremo Lisos Brida Liso</v>
          </cell>
          <cell r="C806" t="str">
            <v>Und</v>
          </cell>
          <cell r="D806">
            <v>1008666</v>
          </cell>
        </row>
        <row r="807">
          <cell r="A807">
            <v>1183</v>
          </cell>
          <cell r="B807" t="str">
            <v>Tee GRP FLOWTITE DN350 x DN100 PN6 SN2500 Extremo Lisos Brida Liso</v>
          </cell>
          <cell r="C807" t="str">
            <v>Und</v>
          </cell>
          <cell r="D807">
            <v>982666</v>
          </cell>
        </row>
        <row r="808">
          <cell r="A808">
            <v>1184</v>
          </cell>
          <cell r="B808" t="str">
            <v>Codo GRP FLOWTITE DN450 PN6 SN2500 (0-30°) Extremos Lisos</v>
          </cell>
          <cell r="C808" t="str">
            <v>Und</v>
          </cell>
          <cell r="D808">
            <v>367483</v>
          </cell>
        </row>
        <row r="809">
          <cell r="A809">
            <v>1185</v>
          </cell>
          <cell r="B809" t="str">
            <v>Valvula de compuerta elestica vastago no ascendente 50 mm 2" j hidraulica</v>
          </cell>
          <cell r="C809" t="str">
            <v>und</v>
          </cell>
          <cell r="D809">
            <v>221000</v>
          </cell>
        </row>
        <row r="810">
          <cell r="A810">
            <v>1186</v>
          </cell>
          <cell r="B810" t="str">
            <v>Valvula de compuerta elestica vastago no ascendente 75 mm 3" j hidraulica</v>
          </cell>
          <cell r="C810" t="str">
            <v>und</v>
          </cell>
          <cell r="D810">
            <v>321000</v>
          </cell>
        </row>
        <row r="811">
          <cell r="A811">
            <v>1187</v>
          </cell>
          <cell r="B811" t="str">
            <v>Valvula de compuerta elestica vastago no ascendente 100 mm 4" j hidraulica</v>
          </cell>
          <cell r="C811" t="str">
            <v>und</v>
          </cell>
          <cell r="D811">
            <v>416000</v>
          </cell>
        </row>
        <row r="812">
          <cell r="A812">
            <v>1188</v>
          </cell>
          <cell r="B812" t="str">
            <v>Valvula de compuerta elestica vastago no ascendente 150 mm 6" j hidraulica</v>
          </cell>
          <cell r="C812" t="str">
            <v>und</v>
          </cell>
          <cell r="D812">
            <v>751000</v>
          </cell>
        </row>
        <row r="813">
          <cell r="A813">
            <v>1189</v>
          </cell>
          <cell r="B813" t="str">
            <v>Valvula de compuerta elestica vastago no ascendente 200 mm 8" j hidraulica</v>
          </cell>
          <cell r="C813" t="str">
            <v>und</v>
          </cell>
          <cell r="D813">
            <v>1100000</v>
          </cell>
        </row>
        <row r="814">
          <cell r="A814">
            <v>1190</v>
          </cell>
          <cell r="B814" t="str">
            <v>Valvula de compuerta elestica vastago no ascendente 250 mm 10" j hidraulica</v>
          </cell>
          <cell r="C814" t="str">
            <v>und</v>
          </cell>
          <cell r="D814">
            <v>2310000</v>
          </cell>
        </row>
        <row r="815">
          <cell r="A815">
            <v>1191</v>
          </cell>
          <cell r="B815" t="str">
            <v>Valvula de compuerta elestica vastago no ascendente 300 mm 12" j hidraulica</v>
          </cell>
          <cell r="C815" t="str">
            <v>und</v>
          </cell>
          <cell r="D815">
            <v>2888000</v>
          </cell>
        </row>
        <row r="816">
          <cell r="A816">
            <v>1192</v>
          </cell>
          <cell r="B816" t="str">
            <v>Valvula de compuerta elestica vastago no ascendente 50 mm 2" PVC</v>
          </cell>
          <cell r="C816" t="str">
            <v>und</v>
          </cell>
          <cell r="D816">
            <v>221000</v>
          </cell>
        </row>
        <row r="817">
          <cell r="A817">
            <v>1193</v>
          </cell>
          <cell r="B817" t="str">
            <v>Valvula de compuerta elestica vastago no ascendente 75 mm 3" PVC</v>
          </cell>
          <cell r="C817" t="str">
            <v>und</v>
          </cell>
          <cell r="D817">
            <v>321000</v>
          </cell>
        </row>
        <row r="818">
          <cell r="A818">
            <v>1194</v>
          </cell>
          <cell r="B818" t="str">
            <v>Valvula de compuerta elestica vastago no ascendente 100 mm 4" PVC</v>
          </cell>
          <cell r="C818" t="str">
            <v>und</v>
          </cell>
          <cell r="D818">
            <v>416000</v>
          </cell>
        </row>
        <row r="819">
          <cell r="A819">
            <v>1195</v>
          </cell>
          <cell r="B819" t="str">
            <v>Valvula de compuerta elestica vastago no ascendente 150 mm 6" PVC</v>
          </cell>
          <cell r="C819" t="str">
            <v>und</v>
          </cell>
          <cell r="D819">
            <v>751000</v>
          </cell>
        </row>
        <row r="820">
          <cell r="A820">
            <v>1196</v>
          </cell>
          <cell r="B820" t="str">
            <v>Valvula de compuerta elestica vastago no ascendente 200 mm 8"PVC</v>
          </cell>
          <cell r="C820" t="str">
            <v>und</v>
          </cell>
          <cell r="D820">
            <v>1100000</v>
          </cell>
        </row>
        <row r="821">
          <cell r="A821">
            <v>1197</v>
          </cell>
          <cell r="B821" t="str">
            <v>Valvula de compuerta elestica vastago no ascendente 250 mm 10" PVC</v>
          </cell>
          <cell r="C821" t="str">
            <v>und</v>
          </cell>
          <cell r="D821">
            <v>2310000</v>
          </cell>
        </row>
        <row r="822">
          <cell r="A822">
            <v>1198</v>
          </cell>
          <cell r="B822" t="str">
            <v>Valvula de compuerta elestica vastago no ascendente 300 mm 12" PVC</v>
          </cell>
          <cell r="C822" t="str">
            <v>und</v>
          </cell>
          <cell r="D822">
            <v>2888000</v>
          </cell>
        </row>
        <row r="823">
          <cell r="A823">
            <v>1199</v>
          </cell>
          <cell r="B823" t="str">
            <v>Valvula de compuerta elestica vastago no ascendente 50 mm 2" B x B</v>
          </cell>
          <cell r="C823" t="str">
            <v>und</v>
          </cell>
          <cell r="D823">
            <v>250000</v>
          </cell>
        </row>
        <row r="824">
          <cell r="A824">
            <v>1200</v>
          </cell>
          <cell r="B824" t="str">
            <v>Valvula de compuerta elestica vastago no ascendente 75 mm 3"  B x B</v>
          </cell>
          <cell r="C824" t="str">
            <v>und</v>
          </cell>
          <cell r="D824">
            <v>352000</v>
          </cell>
        </row>
        <row r="825">
          <cell r="A825">
            <v>1201</v>
          </cell>
          <cell r="B825" t="str">
            <v>Valvula de compuerta elestica vastago no ascendente 100 mm 4"  B x B</v>
          </cell>
          <cell r="C825" t="str">
            <v>und</v>
          </cell>
          <cell r="D825">
            <v>432000</v>
          </cell>
        </row>
        <row r="826">
          <cell r="A826">
            <v>1202</v>
          </cell>
          <cell r="B826" t="str">
            <v>Valvula de compuerta elestica vastago no ascendente 150 mm 6" B x B</v>
          </cell>
          <cell r="C826" t="str">
            <v>und</v>
          </cell>
          <cell r="D826">
            <v>738000</v>
          </cell>
        </row>
        <row r="827">
          <cell r="A827">
            <v>1203</v>
          </cell>
          <cell r="B827" t="str">
            <v>Valvula de compuerta elestica vastago no ascendente 200 mm 8" B x B</v>
          </cell>
          <cell r="C827" t="str">
            <v>und</v>
          </cell>
          <cell r="D827">
            <v>1155000</v>
          </cell>
        </row>
        <row r="828">
          <cell r="A828">
            <v>1204</v>
          </cell>
          <cell r="B828" t="str">
            <v>Valvula de compuerta elestica vastago no ascendente 250 mm 10"  B x B</v>
          </cell>
          <cell r="C828" t="str">
            <v>und</v>
          </cell>
          <cell r="D828">
            <v>2400000</v>
          </cell>
        </row>
        <row r="829">
          <cell r="A829">
            <v>1205</v>
          </cell>
          <cell r="B829" t="str">
            <v>Valvula de compuerta elestica vastago no ascendente 300 mm 12"  B x B</v>
          </cell>
          <cell r="C829" t="str">
            <v>und</v>
          </cell>
          <cell r="D829">
            <v>2880000</v>
          </cell>
        </row>
        <row r="830">
          <cell r="A830">
            <v>1206</v>
          </cell>
          <cell r="B830" t="str">
            <v>Valvula de compuerta sello de bronce vastago no ascendente 50 mm 2" J hidraulica</v>
          </cell>
          <cell r="C830" t="str">
            <v>und</v>
          </cell>
          <cell r="D830">
            <v>315000</v>
          </cell>
        </row>
        <row r="831">
          <cell r="A831">
            <v>1207</v>
          </cell>
          <cell r="B831" t="str">
            <v>Valvula de compuerta sello de bronce vastago no ascendente 75 mm 3" J hidraulica</v>
          </cell>
          <cell r="C831" t="str">
            <v>und</v>
          </cell>
          <cell r="D831">
            <v>420000</v>
          </cell>
        </row>
        <row r="832">
          <cell r="A832">
            <v>1208</v>
          </cell>
          <cell r="B832" t="str">
            <v>Valvula de compuerta sello de bronce vastago no ascendente 100 mm 4" J hidraulica</v>
          </cell>
          <cell r="C832" t="str">
            <v>und</v>
          </cell>
          <cell r="D832">
            <v>557000</v>
          </cell>
        </row>
        <row r="833">
          <cell r="A833">
            <v>1209</v>
          </cell>
          <cell r="B833" t="str">
            <v>Valvula de compuerta sello de bronce vastago no ascendente 150 mm 6" J hidraulica</v>
          </cell>
          <cell r="C833" t="str">
            <v>und</v>
          </cell>
          <cell r="D833">
            <v>1150000</v>
          </cell>
        </row>
        <row r="834">
          <cell r="A834">
            <v>1210</v>
          </cell>
          <cell r="B834" t="str">
            <v>Valvula de compuerta sello de bronce vastago no ascendente 200 mm 8" J hidraulica</v>
          </cell>
          <cell r="C834" t="str">
            <v>und</v>
          </cell>
          <cell r="D834">
            <v>1575000</v>
          </cell>
        </row>
        <row r="835">
          <cell r="A835">
            <v>1211</v>
          </cell>
          <cell r="B835" t="str">
            <v>Valvula de compuerta sello de bronce vastago no ascendente 250 mm 10" J hidraulica</v>
          </cell>
          <cell r="C835" t="str">
            <v>und</v>
          </cell>
          <cell r="D835">
            <v>2450000</v>
          </cell>
        </row>
        <row r="836">
          <cell r="A836">
            <v>1212</v>
          </cell>
          <cell r="B836" t="str">
            <v>Valvula de compuerta sello de bronce vastago no ascendente 300 mm 12" J hidraulica</v>
          </cell>
          <cell r="C836" t="str">
            <v>und</v>
          </cell>
          <cell r="D836">
            <v>3850000</v>
          </cell>
        </row>
        <row r="837">
          <cell r="A837">
            <v>1213</v>
          </cell>
          <cell r="B837" t="str">
            <v>Valvula de compuerta sello de bronce vastago no ascendente 350 mm 14" J hidraulica</v>
          </cell>
          <cell r="C837" t="str">
            <v>und</v>
          </cell>
          <cell r="D837">
            <v>6890400</v>
          </cell>
        </row>
        <row r="838">
          <cell r="A838">
            <v>1214</v>
          </cell>
          <cell r="B838" t="str">
            <v>Valvula de compuerta sello de bronce vastago no ascendente 400 mm 16" J hidraulica</v>
          </cell>
          <cell r="C838" t="str">
            <v>und</v>
          </cell>
          <cell r="D838">
            <v>10245120</v>
          </cell>
        </row>
        <row r="839">
          <cell r="A839">
            <v>1215</v>
          </cell>
          <cell r="B839" t="str">
            <v>Valvula de compuerta sello de bronce vastago no ascendente 450 mm 18" J hidraulica</v>
          </cell>
          <cell r="C839" t="str">
            <v>und</v>
          </cell>
          <cell r="D839">
            <v>17566000</v>
          </cell>
        </row>
        <row r="840">
          <cell r="A840">
            <v>1216</v>
          </cell>
          <cell r="B840" t="str">
            <v>Valvula de compuerta sello de bronce vastago no ascendente 500 mm 20"  J hidraulica</v>
          </cell>
          <cell r="C840" t="str">
            <v>und</v>
          </cell>
          <cell r="D840">
            <v>20085000</v>
          </cell>
        </row>
        <row r="841">
          <cell r="A841">
            <v>1217</v>
          </cell>
          <cell r="B841" t="str">
            <v>Valvula de compuerta sello de bronce vastago no ascendente 600 mm 24" J hidraulica</v>
          </cell>
          <cell r="C841" t="str">
            <v>und</v>
          </cell>
          <cell r="D841">
            <v>26091000</v>
          </cell>
        </row>
        <row r="842">
          <cell r="A842">
            <v>1218</v>
          </cell>
          <cell r="B842" t="str">
            <v>Valvula de compuerta sello de bronce vastago no ascendente 50 mm 2"  PVC</v>
          </cell>
          <cell r="C842" t="str">
            <v>und</v>
          </cell>
          <cell r="D842">
            <v>315000</v>
          </cell>
        </row>
        <row r="843">
          <cell r="A843">
            <v>1219</v>
          </cell>
          <cell r="B843" t="str">
            <v>Valvula de compuerta sello de bronce vastago no ascendente 75 mm 3" PVC</v>
          </cell>
          <cell r="C843" t="str">
            <v>und</v>
          </cell>
          <cell r="D843">
            <v>420000</v>
          </cell>
        </row>
        <row r="844">
          <cell r="A844">
            <v>1220</v>
          </cell>
          <cell r="B844" t="str">
            <v>Valvula de compuerta sello de bronce vastago no ascendente 100 mm 4" PVC</v>
          </cell>
          <cell r="C844" t="str">
            <v>und</v>
          </cell>
          <cell r="D844">
            <v>557000</v>
          </cell>
        </row>
        <row r="845">
          <cell r="A845">
            <v>1221</v>
          </cell>
          <cell r="B845" t="str">
            <v>Valvula de compuerta sello de bronce vastago no ascendente 150 mm 6"  PVC</v>
          </cell>
          <cell r="C845" t="str">
            <v>und</v>
          </cell>
          <cell r="D845">
            <v>1150000</v>
          </cell>
        </row>
        <row r="846">
          <cell r="A846">
            <v>1222</v>
          </cell>
          <cell r="B846" t="str">
            <v>Valvula de compuerta sello de bronce vastago no ascendente 200 mm 8"  PVC</v>
          </cell>
          <cell r="C846" t="str">
            <v>und</v>
          </cell>
          <cell r="D846">
            <v>1575000</v>
          </cell>
        </row>
        <row r="847">
          <cell r="A847">
            <v>1223</v>
          </cell>
          <cell r="B847" t="str">
            <v>Valvula de compuerta sello de bronce vastago no ascendente 250 mm 10"  PVC</v>
          </cell>
          <cell r="C847" t="str">
            <v>und</v>
          </cell>
          <cell r="D847">
            <v>2450000</v>
          </cell>
        </row>
        <row r="848">
          <cell r="A848">
            <v>1224</v>
          </cell>
          <cell r="B848" t="str">
            <v>Valvula de compuerta sello de bronce vastago no ascendente 300 mm 12"  PVC</v>
          </cell>
          <cell r="C848" t="str">
            <v>und</v>
          </cell>
          <cell r="D848">
            <v>3850000</v>
          </cell>
        </row>
        <row r="849">
          <cell r="A849">
            <v>1225</v>
          </cell>
          <cell r="B849" t="str">
            <v>Valvula de compuerta sello de bronce vastago no ascendente 350 mm 14"  PVC</v>
          </cell>
          <cell r="C849" t="str">
            <v>und</v>
          </cell>
          <cell r="D849">
            <v>5775000</v>
          </cell>
        </row>
        <row r="850">
          <cell r="A850">
            <v>1226</v>
          </cell>
          <cell r="B850" t="str">
            <v>Valvula de compuerta sello de bronce vastago no ascendente 400 mm 16" PVC</v>
          </cell>
          <cell r="C850" t="str">
            <v>und</v>
          </cell>
          <cell r="D850">
            <v>10245120</v>
          </cell>
        </row>
        <row r="851">
          <cell r="A851">
            <v>1227</v>
          </cell>
          <cell r="B851" t="str">
            <v>Valvula de compuerta sello de bronce vastago no ascendente 450 mm 18"  PVC</v>
          </cell>
          <cell r="C851" t="str">
            <v>und</v>
          </cell>
          <cell r="D851">
            <v>17566000</v>
          </cell>
        </row>
        <row r="852">
          <cell r="A852">
            <v>1228</v>
          </cell>
          <cell r="B852" t="str">
            <v>Valvula de compuerta sello de bronce vastago no ascendente 500 mm 20" PVC</v>
          </cell>
          <cell r="C852" t="str">
            <v>und</v>
          </cell>
          <cell r="D852">
            <v>20085000</v>
          </cell>
        </row>
        <row r="853">
          <cell r="A853">
            <v>1229</v>
          </cell>
          <cell r="B853" t="str">
            <v>Valvula de compuerta sello de bronce vastago no ascendente 600 mm 24"  PVC</v>
          </cell>
          <cell r="C853" t="str">
            <v>und</v>
          </cell>
          <cell r="D853">
            <v>26091000</v>
          </cell>
        </row>
        <row r="854">
          <cell r="A854">
            <v>1230</v>
          </cell>
          <cell r="B854" t="str">
            <v xml:space="preserve">Valvula de compuerta sello de bronce vastago no ascendente 50 mm 2"  B X B </v>
          </cell>
          <cell r="C854" t="str">
            <v>und</v>
          </cell>
          <cell r="D854">
            <v>368000</v>
          </cell>
        </row>
        <row r="855">
          <cell r="A855">
            <v>1231</v>
          </cell>
          <cell r="B855" t="str">
            <v xml:space="preserve">Valvula de compuerta sello de bronce vastago no ascendente 75 mm 3" B X B </v>
          </cell>
          <cell r="C855" t="str">
            <v>und</v>
          </cell>
          <cell r="D855">
            <v>473000</v>
          </cell>
        </row>
        <row r="856">
          <cell r="A856">
            <v>1232</v>
          </cell>
          <cell r="B856" t="str">
            <v xml:space="preserve">Valvula de compuerta sello de bronce vastago no ascendente 100 mm 4"  B X B </v>
          </cell>
          <cell r="C856" t="str">
            <v>und</v>
          </cell>
          <cell r="D856">
            <v>620000</v>
          </cell>
        </row>
        <row r="857">
          <cell r="A857">
            <v>1233</v>
          </cell>
          <cell r="B857" t="str">
            <v xml:space="preserve">Valvula de compuerta sello de bronce vastago no ascendente 150 mm 6"   B X B </v>
          </cell>
          <cell r="C857" t="str">
            <v>und</v>
          </cell>
          <cell r="D857">
            <v>1300000</v>
          </cell>
        </row>
        <row r="858">
          <cell r="A858">
            <v>1234</v>
          </cell>
          <cell r="B858" t="str">
            <v xml:space="preserve">Valvula de compuerta sello de bronce vastago no ascendente 200 mm 8"  B X B </v>
          </cell>
          <cell r="C858" t="str">
            <v>und</v>
          </cell>
          <cell r="D858">
            <v>1733000</v>
          </cell>
        </row>
        <row r="859">
          <cell r="A859">
            <v>1235</v>
          </cell>
          <cell r="B859" t="str">
            <v xml:space="preserve">Valvula de compuerta sello de bronce vastago no ascendente 250 mm 10"  B X B </v>
          </cell>
          <cell r="C859" t="str">
            <v>und</v>
          </cell>
          <cell r="D859">
            <v>3045000</v>
          </cell>
        </row>
        <row r="860">
          <cell r="A860">
            <v>1236</v>
          </cell>
          <cell r="B860" t="str">
            <v xml:space="preserve">Valvula de compuerta sello de bronce vastago no ascendente 300 mm 12"   B X B </v>
          </cell>
          <cell r="C860" t="str">
            <v>und</v>
          </cell>
          <cell r="D860">
            <v>4515000</v>
          </cell>
        </row>
        <row r="861">
          <cell r="A861">
            <v>1237</v>
          </cell>
          <cell r="B861" t="str">
            <v xml:space="preserve">Valvula de compuerta sello de bronce vastago no ascendente 350 mm 14"   B X B </v>
          </cell>
          <cell r="C861" t="str">
            <v>und</v>
          </cell>
          <cell r="D861">
            <v>5940000</v>
          </cell>
        </row>
        <row r="862">
          <cell r="A862">
            <v>1238</v>
          </cell>
          <cell r="B862" t="str">
            <v xml:space="preserve">Valvula de compuerta sello de bronce vastago no ascendente 400 mm 16"  B X B </v>
          </cell>
          <cell r="C862" t="str">
            <v>und</v>
          </cell>
          <cell r="D862">
            <v>8832000</v>
          </cell>
        </row>
        <row r="863">
          <cell r="A863">
            <v>1239</v>
          </cell>
          <cell r="B863" t="str">
            <v xml:space="preserve">Valvula de compuerta sello de bronce vastago no ascendente 450 mm 18"   B X B </v>
          </cell>
          <cell r="C863" t="str">
            <v>und</v>
          </cell>
          <cell r="D863">
            <v>18196000</v>
          </cell>
        </row>
        <row r="864">
          <cell r="A864">
            <v>1240</v>
          </cell>
          <cell r="B864" t="str">
            <v xml:space="preserve">Valvula de compuerta sello de bronce vastago no ascendente 500 mm 20"  B X B </v>
          </cell>
          <cell r="C864" t="str">
            <v>und</v>
          </cell>
          <cell r="D864">
            <v>20536000</v>
          </cell>
        </row>
        <row r="865">
          <cell r="A865">
            <v>1241</v>
          </cell>
          <cell r="B865" t="str">
            <v xml:space="preserve">Valvula de compuerta sello de bronce vastago no ascendente 600 mm 24"  B X B </v>
          </cell>
          <cell r="C865" t="str">
            <v>und</v>
          </cell>
          <cell r="D865">
            <v>26765000</v>
          </cell>
        </row>
        <row r="866">
          <cell r="A866">
            <v>1242</v>
          </cell>
          <cell r="B866" t="str">
            <v>Valvula de compuerta vastago ascendente 75 mm 3" B x  B sello bronce</v>
          </cell>
          <cell r="C866" t="str">
            <v>und</v>
          </cell>
          <cell r="D866">
            <v>701200</v>
          </cell>
        </row>
        <row r="867">
          <cell r="A867">
            <v>1243</v>
          </cell>
          <cell r="B867" t="str">
            <v>Valvula de compuerta vastago ascendente 100 mm 4" B x  B sello bronce</v>
          </cell>
          <cell r="C867" t="str">
            <v>und</v>
          </cell>
          <cell r="D867">
            <v>1115000</v>
          </cell>
        </row>
        <row r="868">
          <cell r="A868">
            <v>1244</v>
          </cell>
          <cell r="B868" t="str">
            <v>Valvula de compuerta vastago ascendente 150 mm 6" B x  B sello bronce</v>
          </cell>
          <cell r="C868" t="str">
            <v>und</v>
          </cell>
          <cell r="D868">
            <v>2032000</v>
          </cell>
        </row>
        <row r="869">
          <cell r="A869">
            <v>1245</v>
          </cell>
          <cell r="B869" t="str">
            <v>Valvula de compuerta vastago ascendente 200 mm 8" B x  B sello bronce</v>
          </cell>
          <cell r="C869" t="str">
            <v>und</v>
          </cell>
          <cell r="D869">
            <v>2692000</v>
          </cell>
        </row>
        <row r="870">
          <cell r="A870">
            <v>1246</v>
          </cell>
          <cell r="B870" t="str">
            <v>Valvula de compuerta vastago ascendente 250 mm 10" B x  B sello bronce</v>
          </cell>
          <cell r="C870" t="str">
            <v>und</v>
          </cell>
          <cell r="D870">
            <v>4202000</v>
          </cell>
        </row>
        <row r="871">
          <cell r="A871">
            <v>1247</v>
          </cell>
          <cell r="B871" t="str">
            <v>Valvula de compuerta vastago ascendente 300 mm 12" B x  B sello bronce</v>
          </cell>
          <cell r="C871" t="str">
            <v>und</v>
          </cell>
          <cell r="D871">
            <v>4736000</v>
          </cell>
        </row>
        <row r="872">
          <cell r="A872">
            <v>1248</v>
          </cell>
          <cell r="B872" t="str">
            <v>Valvula de compuerta vastago ascendente 75 mm 3" B x  B compuerta elestica</v>
          </cell>
          <cell r="C872" t="str">
            <v>und</v>
          </cell>
          <cell r="D872">
            <v>522000</v>
          </cell>
        </row>
        <row r="873">
          <cell r="A873">
            <v>1249</v>
          </cell>
          <cell r="B873" t="str">
            <v>Valvula de compuerta vastago ascendente 100 mm 4" B x  B compuerta elestica</v>
          </cell>
          <cell r="C873" t="str">
            <v>und</v>
          </cell>
          <cell r="D873">
            <v>825000</v>
          </cell>
        </row>
        <row r="874">
          <cell r="A874">
            <v>1250</v>
          </cell>
          <cell r="B874" t="str">
            <v>Valvula de compuerta vastago ascendente 150 mm 6" B x  B compuerta elestica</v>
          </cell>
          <cell r="C874" t="str">
            <v>und</v>
          </cell>
          <cell r="D874">
            <v>1239000</v>
          </cell>
        </row>
        <row r="875">
          <cell r="A875">
            <v>1251</v>
          </cell>
          <cell r="B875" t="str">
            <v>Valvula de compuerta vastago ascendente 200 mm 8" B x  B compuerta elestica</v>
          </cell>
          <cell r="C875" t="str">
            <v>und</v>
          </cell>
          <cell r="D875">
            <v>1992000</v>
          </cell>
        </row>
        <row r="876">
          <cell r="A876">
            <v>1252</v>
          </cell>
          <cell r="B876" t="str">
            <v>Valvula de compuerta vastago ascendente 250 mm 10" B x  B compuerta elestica</v>
          </cell>
          <cell r="C876" t="str">
            <v>und</v>
          </cell>
          <cell r="D876">
            <v>3156000</v>
          </cell>
        </row>
        <row r="877">
          <cell r="A877">
            <v>1253</v>
          </cell>
          <cell r="B877" t="str">
            <v>Valvula de compuerta vastago ascendente 300 mm 12" B x  B compuerta elestica</v>
          </cell>
          <cell r="C877" t="str">
            <v>und</v>
          </cell>
          <cell r="D877">
            <v>4417000</v>
          </cell>
        </row>
        <row r="878">
          <cell r="A878">
            <v>1254</v>
          </cell>
          <cell r="B878" t="str">
            <v>Valvula de compuerta para purga B x  B d=  HD 75 mm  3"</v>
          </cell>
          <cell r="C878" t="str">
            <v>und</v>
          </cell>
          <cell r="D878">
            <v>600000</v>
          </cell>
        </row>
        <row r="879">
          <cell r="A879">
            <v>1255</v>
          </cell>
          <cell r="B879" t="str">
            <v>Valvula de compuerta para purga B x  B d=  HD 100 mm 4 "</v>
          </cell>
          <cell r="C879" t="str">
            <v>und</v>
          </cell>
          <cell r="D879">
            <v>900000</v>
          </cell>
        </row>
        <row r="880">
          <cell r="A880">
            <v>1256</v>
          </cell>
          <cell r="B880" t="str">
            <v>Valvula de compuerta para purga B x  B d=  HD 150 mm 6"</v>
          </cell>
          <cell r="C880" t="str">
            <v>und</v>
          </cell>
          <cell r="D880">
            <v>2192000</v>
          </cell>
        </row>
        <row r="881">
          <cell r="A881">
            <v>1257</v>
          </cell>
          <cell r="B881" t="str">
            <v>Valvula de compuerta para purga B x  B d=  HD 200 mm 8"</v>
          </cell>
          <cell r="C881" t="str">
            <v>und</v>
          </cell>
          <cell r="D881">
            <v>4271000</v>
          </cell>
        </row>
        <row r="882">
          <cell r="A882">
            <v>1258</v>
          </cell>
          <cell r="B882" t="str">
            <v>Valvula de compuerta para purga B x  B d=  HD 75 mm  3" doble proposito</v>
          </cell>
          <cell r="C882" t="str">
            <v>und</v>
          </cell>
          <cell r="D882">
            <v>884000</v>
          </cell>
        </row>
        <row r="883">
          <cell r="A883">
            <v>1259</v>
          </cell>
          <cell r="B883" t="str">
            <v>Valvula de compuerta para purga B x  B d=  HD 100 mm 4 " doble proposito</v>
          </cell>
          <cell r="C883" t="str">
            <v>und</v>
          </cell>
          <cell r="D883">
            <v>1221000</v>
          </cell>
        </row>
        <row r="884">
          <cell r="A884">
            <v>1260</v>
          </cell>
          <cell r="B884" t="str">
            <v>Valvula de compuerta para purga B x  B d=  HD 150 mm 6" doble proposito</v>
          </cell>
          <cell r="C884" t="str">
            <v>und</v>
          </cell>
          <cell r="D884">
            <v>2722000</v>
          </cell>
        </row>
        <row r="885">
          <cell r="A885">
            <v>1261</v>
          </cell>
          <cell r="B885" t="str">
            <v>Valvula de compuerta para purga B x  B d=  HD 200 mm 8" doble proposito</v>
          </cell>
          <cell r="C885" t="str">
            <v>und</v>
          </cell>
          <cell r="D885">
            <v>5492000</v>
          </cell>
        </row>
        <row r="886">
          <cell r="A886">
            <v>1262</v>
          </cell>
          <cell r="B886" t="str">
            <v>Valvula de compuerta para purga B x  B d=  HD 200 mm 10" doble proposito</v>
          </cell>
          <cell r="C886" t="str">
            <v>und</v>
          </cell>
          <cell r="D886">
            <v>6600000</v>
          </cell>
        </row>
        <row r="887">
          <cell r="A887">
            <v>1263</v>
          </cell>
          <cell r="B887" t="str">
            <v>Valvula tipo globo 2" 50 mm</v>
          </cell>
          <cell r="C887" t="str">
            <v>und</v>
          </cell>
          <cell r="D887">
            <v>475000</v>
          </cell>
        </row>
        <row r="888">
          <cell r="A888">
            <v>1264</v>
          </cell>
          <cell r="B888" t="str">
            <v>Valvula tipo globo 3" 75 mm</v>
          </cell>
          <cell r="C888" t="str">
            <v>und</v>
          </cell>
          <cell r="D888">
            <v>680000</v>
          </cell>
        </row>
        <row r="889">
          <cell r="A889">
            <v>1265</v>
          </cell>
          <cell r="B889" t="str">
            <v>Valvula tipo globo 4" 100 mm</v>
          </cell>
          <cell r="C889" t="str">
            <v>und</v>
          </cell>
          <cell r="D889">
            <v>930000</v>
          </cell>
        </row>
        <row r="890">
          <cell r="A890">
            <v>1266</v>
          </cell>
          <cell r="B890" t="str">
            <v>Valvula tipo globo 6" 150 mm</v>
          </cell>
          <cell r="C890" t="str">
            <v>und</v>
          </cell>
          <cell r="D890">
            <v>1916000</v>
          </cell>
        </row>
        <row r="891">
          <cell r="A891">
            <v>1267</v>
          </cell>
          <cell r="B891" t="str">
            <v>Valvula tipo globo 8" 200 mm</v>
          </cell>
          <cell r="C891" t="str">
            <v>und</v>
          </cell>
          <cell r="D891">
            <v>3140000</v>
          </cell>
        </row>
        <row r="892">
          <cell r="A892">
            <v>1268</v>
          </cell>
          <cell r="B892" t="str">
            <v>Valvula tipo fondo  3" 75 mm</v>
          </cell>
          <cell r="C892" t="str">
            <v>und</v>
          </cell>
          <cell r="D892">
            <v>503000</v>
          </cell>
        </row>
        <row r="893">
          <cell r="A893">
            <v>1269</v>
          </cell>
          <cell r="B893" t="str">
            <v>Valvula tipo  fondo 4" 100 mm</v>
          </cell>
          <cell r="C893" t="str">
            <v>und</v>
          </cell>
          <cell r="D893">
            <v>672000</v>
          </cell>
        </row>
        <row r="894">
          <cell r="A894">
            <v>1270</v>
          </cell>
          <cell r="B894" t="str">
            <v>Valvula tipo fondo 6" 150 mm</v>
          </cell>
          <cell r="C894" t="str">
            <v>und</v>
          </cell>
          <cell r="D894">
            <v>861000</v>
          </cell>
        </row>
        <row r="895">
          <cell r="A895">
            <v>1271</v>
          </cell>
          <cell r="B895" t="str">
            <v>Valvula tipo  fondo 8" 200 mm</v>
          </cell>
          <cell r="C895" t="str">
            <v>und</v>
          </cell>
          <cell r="D895">
            <v>1342000</v>
          </cell>
        </row>
        <row r="896">
          <cell r="A896">
            <v>1272</v>
          </cell>
          <cell r="B896" t="str">
            <v>Valvula tipo  fondo 10" 250 mm</v>
          </cell>
          <cell r="C896" t="str">
            <v>und</v>
          </cell>
          <cell r="D896">
            <v>1999900</v>
          </cell>
        </row>
        <row r="897">
          <cell r="A897">
            <v>1273</v>
          </cell>
          <cell r="B897" t="str">
            <v>Valvula tipo  fondo 12" 250 mm</v>
          </cell>
          <cell r="C897" t="str">
            <v>und</v>
          </cell>
          <cell r="D897">
            <v>2561000</v>
          </cell>
        </row>
        <row r="898">
          <cell r="A898">
            <v>1274</v>
          </cell>
          <cell r="B898" t="str">
            <v>Union de desmontaje Autoportante Brida ANSI CL 125 2" 50 mm</v>
          </cell>
          <cell r="C898" t="str">
            <v>und</v>
          </cell>
          <cell r="D898">
            <v>188000</v>
          </cell>
        </row>
        <row r="899">
          <cell r="A899">
            <v>1275</v>
          </cell>
          <cell r="B899" t="str">
            <v>Union de desmontaje Autoportante Brida ANSI CL 125 3" 75 mm</v>
          </cell>
          <cell r="C899" t="str">
            <v>und</v>
          </cell>
          <cell r="D899">
            <v>200000</v>
          </cell>
        </row>
        <row r="900">
          <cell r="A900">
            <v>1276</v>
          </cell>
          <cell r="B900" t="str">
            <v>Union de desmontaje Autoportante Brida ANSI CL 125 4" 100 mm</v>
          </cell>
          <cell r="C900" t="str">
            <v>und</v>
          </cell>
          <cell r="D900">
            <v>370000</v>
          </cell>
        </row>
        <row r="901">
          <cell r="A901">
            <v>1277</v>
          </cell>
          <cell r="B901" t="str">
            <v>Union de desmontaje Autoportante Brida ANSI CL 125 6" 150 mm</v>
          </cell>
          <cell r="C901" t="str">
            <v>und</v>
          </cell>
          <cell r="D901">
            <v>458000</v>
          </cell>
        </row>
        <row r="902">
          <cell r="A902">
            <v>1278</v>
          </cell>
          <cell r="B902" t="str">
            <v>Union de desmontaje Autoportante Brida ANSI CL 125 8" 200 mm</v>
          </cell>
          <cell r="C902" t="str">
            <v>und</v>
          </cell>
          <cell r="D902">
            <v>762000</v>
          </cell>
        </row>
        <row r="903">
          <cell r="A903">
            <v>1279</v>
          </cell>
          <cell r="B903" t="str">
            <v>Union de desmontaje Autoportante Brida ANSI CL 125 10" 250 mm</v>
          </cell>
          <cell r="C903" t="str">
            <v>und</v>
          </cell>
          <cell r="D903">
            <v>892000</v>
          </cell>
        </row>
        <row r="904">
          <cell r="A904">
            <v>1280</v>
          </cell>
          <cell r="B904" t="str">
            <v>Union de desmontaje Autoportante Brida ANSI CL 125 12" 300 mm</v>
          </cell>
          <cell r="C904" t="str">
            <v>und</v>
          </cell>
          <cell r="D904">
            <v>1297000</v>
          </cell>
        </row>
        <row r="905">
          <cell r="A905">
            <v>1281</v>
          </cell>
          <cell r="B905" t="str">
            <v>Union de desmontaje Autoportante Brida ANSI CL 125 14" 350 mm</v>
          </cell>
          <cell r="C905" t="str">
            <v>und</v>
          </cell>
          <cell r="D905">
            <v>1336000</v>
          </cell>
        </row>
        <row r="906">
          <cell r="A906">
            <v>1282</v>
          </cell>
          <cell r="B906" t="str">
            <v>Union de desmontaje Autoportante Brida ANSI CL 125 16" 400 mm</v>
          </cell>
          <cell r="C906" t="str">
            <v>und</v>
          </cell>
          <cell r="D906">
            <v>1846000</v>
          </cell>
        </row>
        <row r="907">
          <cell r="A907">
            <v>1283</v>
          </cell>
          <cell r="B907" t="str">
            <v>Union de desmontaje Autoportante Brida ANSI CL 125 18" 450 mm</v>
          </cell>
          <cell r="C907" t="str">
            <v>und</v>
          </cell>
          <cell r="D907">
            <v>2341000</v>
          </cell>
        </row>
        <row r="908">
          <cell r="A908">
            <v>1284</v>
          </cell>
          <cell r="B908" t="str">
            <v>Union de desmontaje Autoportante Brida ANSI CL 125 20" 500 mm</v>
          </cell>
          <cell r="C908" t="str">
            <v>und</v>
          </cell>
          <cell r="D908">
            <v>2768000</v>
          </cell>
        </row>
        <row r="909">
          <cell r="A909">
            <v>1285</v>
          </cell>
          <cell r="B909" t="str">
            <v>Union de desmontaje Autoportante Brida ANSI CL 125 24" 600 mm</v>
          </cell>
          <cell r="C909" t="str">
            <v>und</v>
          </cell>
          <cell r="D909">
            <v>3811000</v>
          </cell>
        </row>
        <row r="910">
          <cell r="A910">
            <v>1286</v>
          </cell>
          <cell r="B910" t="str">
            <v>Union de desmontaje Autoportante Brida ISO PN 10  2" 50 mm</v>
          </cell>
          <cell r="C910" t="str">
            <v>und</v>
          </cell>
          <cell r="D910">
            <v>150000</v>
          </cell>
        </row>
        <row r="911">
          <cell r="A911">
            <v>1287</v>
          </cell>
          <cell r="B911" t="str">
            <v>Union de desmontaje Autoportante Brida ISO PN 10 3" 75 mm</v>
          </cell>
          <cell r="C911" t="str">
            <v>und</v>
          </cell>
          <cell r="D911">
            <v>160000</v>
          </cell>
        </row>
        <row r="912">
          <cell r="A912">
            <v>1288</v>
          </cell>
          <cell r="B912" t="str">
            <v>Union de desmontaje Autoportante Brida ISO PN 10 4" 100 mm</v>
          </cell>
          <cell r="C912" t="str">
            <v>und</v>
          </cell>
          <cell r="D912">
            <v>296000</v>
          </cell>
        </row>
        <row r="913">
          <cell r="A913">
            <v>1289</v>
          </cell>
          <cell r="B913" t="str">
            <v>Union de desmontaje Autoportante Brida ISO PN 10 6" 150 mm</v>
          </cell>
          <cell r="C913" t="str">
            <v>und</v>
          </cell>
          <cell r="D913">
            <v>366000</v>
          </cell>
        </row>
        <row r="914">
          <cell r="A914">
            <v>1290</v>
          </cell>
          <cell r="B914" t="str">
            <v>Union de desmontaje Autoportante Brida ISO PN 10 8" 200 mm</v>
          </cell>
          <cell r="C914" t="str">
            <v>und</v>
          </cell>
          <cell r="D914">
            <v>610000</v>
          </cell>
        </row>
        <row r="915">
          <cell r="A915">
            <v>1291</v>
          </cell>
          <cell r="B915" t="str">
            <v>Union de desmontaje Autoportante Brida ANSI CL 125 10" 250 mm</v>
          </cell>
          <cell r="C915" t="str">
            <v>und</v>
          </cell>
          <cell r="D915">
            <v>714000</v>
          </cell>
        </row>
        <row r="916">
          <cell r="A916">
            <v>1292</v>
          </cell>
          <cell r="B916" t="str">
            <v>Union de desmontaje Autoportante Brida ANSI CL 125 12" 300 mm</v>
          </cell>
          <cell r="C916" t="str">
            <v>und</v>
          </cell>
          <cell r="D916">
            <v>1038000</v>
          </cell>
        </row>
        <row r="917">
          <cell r="A917">
            <v>1293</v>
          </cell>
          <cell r="B917" t="str">
            <v>Union de desmontaje Autoportante Brida ANSI CL 125 14" 350 mm</v>
          </cell>
          <cell r="C917" t="str">
            <v>und</v>
          </cell>
          <cell r="D917">
            <v>1068000</v>
          </cell>
        </row>
        <row r="918">
          <cell r="A918">
            <v>1294</v>
          </cell>
          <cell r="B918" t="str">
            <v>Union de desmontaje Autoportante Brida ISO PN 10 16" 400 mm</v>
          </cell>
          <cell r="C918" t="str">
            <v>und</v>
          </cell>
          <cell r="D918">
            <v>1477000</v>
          </cell>
        </row>
        <row r="919">
          <cell r="A919">
            <v>1295</v>
          </cell>
          <cell r="B919" t="str">
            <v>Union de desmontaje Autoportante Brida ISO PN 10 18" 450 mm</v>
          </cell>
          <cell r="C919" t="str">
            <v>und</v>
          </cell>
          <cell r="D919">
            <v>1873000</v>
          </cell>
        </row>
        <row r="920">
          <cell r="A920">
            <v>1296</v>
          </cell>
          <cell r="B920" t="str">
            <v>Union de desmontaje Autoportante Brida ISO PN 10 20" 500 mm</v>
          </cell>
          <cell r="C920" t="str">
            <v>und</v>
          </cell>
          <cell r="D920">
            <v>2214000</v>
          </cell>
        </row>
        <row r="921">
          <cell r="A921">
            <v>1297</v>
          </cell>
          <cell r="B921" t="str">
            <v>Union de desmontaje Autoportante Brida ISO PN 10 24" 600 mm</v>
          </cell>
          <cell r="C921" t="str">
            <v>und</v>
          </cell>
          <cell r="D921">
            <v>3049000</v>
          </cell>
        </row>
        <row r="922">
          <cell r="A922">
            <v>1298</v>
          </cell>
          <cell r="B922" t="str">
            <v>Brida por acople universal HD 250 mm sumi</v>
          </cell>
          <cell r="C922" t="str">
            <v>und</v>
          </cell>
          <cell r="D922">
            <v>510000</v>
          </cell>
        </row>
        <row r="923">
          <cell r="A923">
            <v>1299</v>
          </cell>
          <cell r="B923" t="str">
            <v>Tee HD DN 250 B X B</v>
          </cell>
          <cell r="C923" t="str">
            <v>und</v>
          </cell>
          <cell r="D923">
            <v>1141000</v>
          </cell>
        </row>
        <row r="924">
          <cell r="A924">
            <v>1300</v>
          </cell>
          <cell r="B924" t="str">
            <v>Tee HD BXB 250 x 75 sumi</v>
          </cell>
          <cell r="C924" t="str">
            <v>und</v>
          </cell>
          <cell r="D924">
            <v>902000</v>
          </cell>
        </row>
        <row r="925">
          <cell r="A925">
            <v>1301</v>
          </cell>
          <cell r="B925" t="str">
            <v>Reduccion centrica HD 250 X 150 B X B</v>
          </cell>
          <cell r="C925" t="str">
            <v>und</v>
          </cell>
          <cell r="D925">
            <v>504000</v>
          </cell>
        </row>
        <row r="926">
          <cell r="A926">
            <v>1302</v>
          </cell>
          <cell r="B926" t="str">
            <v>Reduccion Concentrica HD 400 x 200 mm</v>
          </cell>
          <cell r="C926" t="str">
            <v>und</v>
          </cell>
          <cell r="D926">
            <v>1662280</v>
          </cell>
        </row>
        <row r="927">
          <cell r="A927">
            <v>1303</v>
          </cell>
          <cell r="B927" t="str">
            <v>Reduccion excentrica HD 300 X 200 B X B</v>
          </cell>
          <cell r="C927" t="str">
            <v>und</v>
          </cell>
          <cell r="D927">
            <v>901000</v>
          </cell>
        </row>
        <row r="928">
          <cell r="A928">
            <v>1304</v>
          </cell>
          <cell r="B928" t="str">
            <v>Reduccion GRP 400mm  x 350 mm PN6 SN 2500 sumi</v>
          </cell>
          <cell r="C928" t="str">
            <v>und</v>
          </cell>
          <cell r="D928">
            <v>1150000</v>
          </cell>
        </row>
        <row r="929">
          <cell r="A929">
            <v>1305</v>
          </cell>
          <cell r="B929" t="str">
            <v>Reduccion GRP 450mm  x 400 mm PN6 SN 2500 sumi</v>
          </cell>
          <cell r="C929" t="str">
            <v>und</v>
          </cell>
          <cell r="D929">
            <v>1182000</v>
          </cell>
        </row>
        <row r="930">
          <cell r="A930">
            <v>1306</v>
          </cell>
          <cell r="B930" t="str">
            <v>Codos HD d= 250 mm 90'  estandar sumi</v>
          </cell>
          <cell r="C930" t="str">
            <v>und</v>
          </cell>
          <cell r="D930">
            <v>1286530</v>
          </cell>
        </row>
        <row r="931">
          <cell r="A931">
            <v>1307</v>
          </cell>
          <cell r="B931" t="str">
            <v>Codos HD d= 250 mm 45'  estandar sumi</v>
          </cell>
          <cell r="C931" t="str">
            <v>und</v>
          </cell>
          <cell r="D931">
            <v>1032000</v>
          </cell>
        </row>
        <row r="932">
          <cell r="A932">
            <v>1308</v>
          </cell>
          <cell r="B932" t="str">
            <v>Codos HD d= 250 mm 22' 1/2 estandar sumi</v>
          </cell>
          <cell r="C932" t="str">
            <v>und</v>
          </cell>
          <cell r="D932">
            <v>840000</v>
          </cell>
        </row>
        <row r="933">
          <cell r="A933">
            <v>1309</v>
          </cell>
          <cell r="B933" t="str">
            <v>Codos HD d= 250 mm 11' 1/4 estandar sumi</v>
          </cell>
          <cell r="C933" t="str">
            <v>und</v>
          </cell>
          <cell r="D933">
            <v>810000</v>
          </cell>
        </row>
        <row r="934">
          <cell r="A934">
            <v>1310</v>
          </cell>
          <cell r="B934" t="str">
            <v>Codo 90' HD DN250 B X B sumi</v>
          </cell>
          <cell r="C934" t="str">
            <v>und</v>
          </cell>
          <cell r="D934">
            <v>1083000</v>
          </cell>
        </row>
        <row r="935">
          <cell r="A935">
            <v>1311</v>
          </cell>
          <cell r="B935" t="str">
            <v>Valvula Ventosa HD d= 75 mm doble accion sumi</v>
          </cell>
          <cell r="C935" t="str">
            <v>und</v>
          </cell>
          <cell r="D935">
            <v>884000</v>
          </cell>
        </row>
        <row r="936">
          <cell r="A936">
            <v>1312</v>
          </cell>
          <cell r="B936" t="str">
            <v>Tee HD BXB 250 x 75 sumi</v>
          </cell>
          <cell r="C936" t="str">
            <v>und</v>
          </cell>
          <cell r="D936">
            <v>1046320</v>
          </cell>
        </row>
        <row r="937">
          <cell r="A937">
            <v>1313</v>
          </cell>
          <cell r="B937" t="str">
            <v>Tee HD BXB 250 x 250 sumi</v>
          </cell>
          <cell r="C937" t="str">
            <v>und</v>
          </cell>
          <cell r="D937">
            <v>1871560</v>
          </cell>
        </row>
        <row r="938">
          <cell r="A938">
            <v>1314</v>
          </cell>
          <cell r="B938" t="str">
            <v>Tee HD BXB 200 x 75 sumi</v>
          </cell>
          <cell r="C938" t="str">
            <v>und</v>
          </cell>
          <cell r="D938">
            <v>605000</v>
          </cell>
        </row>
        <row r="939">
          <cell r="A939">
            <v>1315</v>
          </cell>
          <cell r="B939" t="str">
            <v>Tee HD BXB 200 x 200 sumi</v>
          </cell>
          <cell r="C939" t="str">
            <v>und</v>
          </cell>
          <cell r="D939">
            <v>809000</v>
          </cell>
        </row>
        <row r="940">
          <cell r="A940">
            <v>1316</v>
          </cell>
          <cell r="B940" t="str">
            <v>Brida de Polietileno 200 mm (incluye Flanche y Portaflanche)</v>
          </cell>
          <cell r="C940" t="str">
            <v>und</v>
          </cell>
          <cell r="D940">
            <v>376806</v>
          </cell>
        </row>
        <row r="941">
          <cell r="A941">
            <v>1317</v>
          </cell>
          <cell r="B941" t="str">
            <v xml:space="preserve">Niple HD DN 200 B X B  L= 1 M B X B </v>
          </cell>
          <cell r="C941" t="str">
            <v>ML</v>
          </cell>
          <cell r="D941">
            <v>1514000</v>
          </cell>
        </row>
        <row r="942">
          <cell r="A942">
            <v>1318</v>
          </cell>
          <cell r="B942" t="str">
            <v xml:space="preserve">Niple HD DN 200 B X B  L= 0.6 M B X B </v>
          </cell>
          <cell r="C942" t="str">
            <v>ML</v>
          </cell>
          <cell r="D942">
            <v>1455000</v>
          </cell>
        </row>
        <row r="943">
          <cell r="A943">
            <v>1319</v>
          </cell>
          <cell r="B943" t="str">
            <v>Pasamuros HD DN200 B X B L= 1.2 m  B X B</v>
          </cell>
          <cell r="C943" t="str">
            <v>ML</v>
          </cell>
          <cell r="D943">
            <v>1539000</v>
          </cell>
        </row>
        <row r="944">
          <cell r="A944">
            <v>1320</v>
          </cell>
          <cell r="B944" t="str">
            <v xml:space="preserve">Niple HD DN 200 B X B  L= 3 M B X B </v>
          </cell>
          <cell r="C944" t="str">
            <v>ML</v>
          </cell>
          <cell r="D944">
            <v>1939000</v>
          </cell>
        </row>
        <row r="945">
          <cell r="A945">
            <v>1321</v>
          </cell>
          <cell r="B945" t="str">
            <v>Pasamuros HD DN200 B X B L= 0.6 m  B X B</v>
          </cell>
          <cell r="C945" t="str">
            <v>ML</v>
          </cell>
          <cell r="D945">
            <v>769666</v>
          </cell>
        </row>
        <row r="946">
          <cell r="A946">
            <v>1322</v>
          </cell>
          <cell r="B946" t="str">
            <v>Codo 200 mm HD B X B 90'</v>
          </cell>
          <cell r="C946" t="str">
            <v>Und</v>
          </cell>
          <cell r="D946">
            <v>687000</v>
          </cell>
        </row>
        <row r="947">
          <cell r="A947">
            <v>1323</v>
          </cell>
          <cell r="B947" t="str">
            <v>Valvula de compuerta B X B HD d= 200 mm sumi</v>
          </cell>
          <cell r="C947" t="str">
            <v>Und</v>
          </cell>
          <cell r="D947">
            <v>2470000</v>
          </cell>
        </row>
        <row r="948">
          <cell r="A948">
            <v>1324</v>
          </cell>
          <cell r="B948" t="str">
            <v>Valvula Ventosa HD d= 100 mm  doble accion sumi</v>
          </cell>
          <cell r="C948" t="str">
            <v>Und</v>
          </cell>
          <cell r="D948">
            <v>1829320</v>
          </cell>
        </row>
        <row r="949">
          <cell r="A949">
            <v>1325</v>
          </cell>
          <cell r="B949" t="str">
            <v>Filtro y 200 mm sumi</v>
          </cell>
          <cell r="C949" t="str">
            <v>Und</v>
          </cell>
          <cell r="D949">
            <v>1548600</v>
          </cell>
        </row>
        <row r="950">
          <cell r="A950">
            <v>1326</v>
          </cell>
          <cell r="B950" t="str">
            <v>Valvula de Purga HD d= 100 mm</v>
          </cell>
          <cell r="C950" t="str">
            <v>Und</v>
          </cell>
          <cell r="D950">
            <v>501000</v>
          </cell>
        </row>
        <row r="951">
          <cell r="A951">
            <v>1327</v>
          </cell>
          <cell r="B951" t="str">
            <v>Codos HD d= 200 mm 90'  estandar sumi</v>
          </cell>
          <cell r="C951" t="str">
            <v>Und</v>
          </cell>
          <cell r="D951">
            <v>687880</v>
          </cell>
        </row>
        <row r="952">
          <cell r="A952">
            <v>1328</v>
          </cell>
          <cell r="B952" t="str">
            <v>Pasamuros HD DN200 B X B L= 0.58 m  B X B</v>
          </cell>
          <cell r="C952" t="str">
            <v>Und</v>
          </cell>
          <cell r="D952">
            <v>767230</v>
          </cell>
        </row>
        <row r="953">
          <cell r="A953">
            <v>1329</v>
          </cell>
          <cell r="B953" t="str">
            <v>Pasamuros HD DN200 B X B L= 0.38 m  B X B</v>
          </cell>
          <cell r="C953" t="str">
            <v>Und</v>
          </cell>
          <cell r="D953">
            <v>742688</v>
          </cell>
        </row>
        <row r="954">
          <cell r="A954">
            <v>1330</v>
          </cell>
          <cell r="B954" t="str">
            <v>Pasamuros HD DN200 B X B L= 0.54 m  B X B</v>
          </cell>
          <cell r="C954" t="str">
            <v>Und</v>
          </cell>
          <cell r="D954">
            <v>762318</v>
          </cell>
        </row>
        <row r="955">
          <cell r="A955">
            <v>1331</v>
          </cell>
          <cell r="B955" t="str">
            <v>Pasamuros HD DN200 B X B L= 0.55 m  B X B</v>
          </cell>
          <cell r="C955" t="str">
            <v>Und</v>
          </cell>
          <cell r="D955">
            <v>763546</v>
          </cell>
        </row>
        <row r="956">
          <cell r="A956">
            <v>1332</v>
          </cell>
          <cell r="B956" t="str">
            <v xml:space="preserve">Niple HD DN 200 B X B  L= 2.44 M B X B </v>
          </cell>
          <cell r="C956" t="str">
            <v>ML</v>
          </cell>
          <cell r="D956">
            <v>1691657</v>
          </cell>
        </row>
        <row r="957">
          <cell r="A957">
            <v>1333</v>
          </cell>
          <cell r="B957" t="str">
            <v>Tubo conduit galvanizado de 3 x 3 m</v>
          </cell>
          <cell r="C957" t="str">
            <v>UND</v>
          </cell>
          <cell r="D957">
            <v>180000</v>
          </cell>
        </row>
        <row r="958">
          <cell r="A958">
            <v>1334</v>
          </cell>
          <cell r="B958" t="str">
            <v>Tuberia conduit PVC de 3"</v>
          </cell>
          <cell r="C958" t="str">
            <v>ML</v>
          </cell>
          <cell r="D958">
            <v>12000</v>
          </cell>
        </row>
        <row r="959">
          <cell r="A959">
            <v>1335</v>
          </cell>
          <cell r="B959" t="str">
            <v>Curva conduit PVC de 3'</v>
          </cell>
          <cell r="C959" t="str">
            <v>UND</v>
          </cell>
          <cell r="D959">
            <v>35000</v>
          </cell>
        </row>
        <row r="960">
          <cell r="A960">
            <v>1336</v>
          </cell>
          <cell r="B960" t="str">
            <v>Capacete metalico de 3' de diametro</v>
          </cell>
          <cell r="C960" t="str">
            <v>UND</v>
          </cell>
          <cell r="D960">
            <v>25000</v>
          </cell>
        </row>
        <row r="961">
          <cell r="A961">
            <v>1337</v>
          </cell>
          <cell r="B961" t="str">
            <v>Suministro de celda de proteccion de   2.0 x1.9 x1.5 mts</v>
          </cell>
          <cell r="C961" t="str">
            <v>UND</v>
          </cell>
          <cell r="D961">
            <v>7740000</v>
          </cell>
        </row>
        <row r="962">
          <cell r="A962">
            <v>1338</v>
          </cell>
          <cell r="B962" t="str">
            <v>Suministro de celda de proteccion de  2.2 x1.1 x1.2 mts</v>
          </cell>
          <cell r="C962" t="str">
            <v>UND</v>
          </cell>
          <cell r="D962">
            <v>3420000</v>
          </cell>
        </row>
        <row r="963">
          <cell r="A963">
            <v>1339</v>
          </cell>
          <cell r="B963" t="str">
            <v>Suministro de celda de proteccion de   2.2 x1.1 x1.5 mts</v>
          </cell>
          <cell r="C963" t="str">
            <v>UND</v>
          </cell>
          <cell r="D963">
            <v>5160000</v>
          </cell>
        </row>
        <row r="964">
          <cell r="A964">
            <v>1340</v>
          </cell>
          <cell r="B964" t="str">
            <v>Tuberia conduit galvanizada de 3" y accesorios tipo Colmena</v>
          </cell>
          <cell r="C964" t="str">
            <v>ML</v>
          </cell>
          <cell r="D964">
            <v>145000</v>
          </cell>
        </row>
        <row r="965">
          <cell r="A965">
            <v>1341</v>
          </cell>
          <cell r="B965" t="str">
            <v xml:space="preserve">Estibado Metalico </v>
          </cell>
          <cell r="C965" t="str">
            <v>ML</v>
          </cell>
          <cell r="D965">
            <v>48150</v>
          </cell>
        </row>
      </sheetData>
      <sheetData sheetId="8" refreshError="1"/>
      <sheetData sheetId="9" refreshError="1"/>
      <sheetData sheetId="10" refreshError="1"/>
      <sheetData sheetId="11" refreshError="1"/>
      <sheetData sheetId="12"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354">
          <cell r="D354">
            <v>66000</v>
          </cell>
        </row>
      </sheetData>
      <sheetData sheetId="5"/>
      <sheetData sheetId="6"/>
      <sheetData sheetId="7"/>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RIÑO"/>
      <sheetName val="municipios"/>
      <sheetName val="capitales"/>
      <sheetName val="Hoja3"/>
      <sheetName val="Cost Ledger 30-6-99"/>
    </sheetNames>
    <sheetDataSet>
      <sheetData sheetId="0">
        <row r="6">
          <cell r="R6">
            <v>0</v>
          </cell>
        </row>
      </sheetData>
      <sheetData sheetId="1">
        <row r="411">
          <cell r="B411" t="str">
            <v>Pasto</v>
          </cell>
        </row>
      </sheetData>
      <sheetData sheetId="2" refreshError="1"/>
      <sheetData sheetId="3" refreshError="1"/>
      <sheetData sheetId="4"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nicipios"/>
    </sheetNames>
    <sheetDataSet>
      <sheetData sheetId="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STOS DIRECTOS"/>
      <sheetName val="1.A. TERRENO"/>
      <sheetName val=" 2,BQUILLA"/>
      <sheetName val="3.SUM SEDIM PTO"/>
      <sheetName val="4.O.C SEDIM BQUILLA "/>
      <sheetName val="5.O.C SEDIM PTO"/>
      <sheetName val="6. EST SEDIMENT BQUILLA"/>
      <sheetName val="7,EST SEDIMENT PTO"/>
      <sheetName val="8.SUM FILTROS BQUILA"/>
      <sheetName val="9,SUMI FILTROS PTO"/>
      <sheetName val="10. O.C FILTROS BQUILLA "/>
      <sheetName val="11,O.C FILTROS PTO"/>
      <sheetName val="12. EST FILTROS BQUILLA"/>
      <sheetName val="13.EST FILTROS PTO"/>
      <sheetName val="14,SUMI TANQUE BQUILLA"/>
      <sheetName val="15,SUMI TANQUE PTO"/>
      <sheetName val="16,O.C TANQUE BQUILLA"/>
      <sheetName val="17,O.C TANQUE PTO"/>
      <sheetName val="18,EST TANQUE BQUILLA"/>
      <sheetName val="19,0EST TANQUE PTO"/>
      <sheetName val="20.O.C  SIST CLORACION"/>
      <sheetName val="21. EST. EDIF CLORACION "/>
      <sheetName val="22.EQUIP CLORACION"/>
      <sheetName val="23.O.C  EDIF Y TTO DE LODOS"/>
      <sheetName val="24. EST.EDIF. LODOS"/>
      <sheetName val="25. SUM TTO LODOS"/>
      <sheetName val="26.O.C  BOD Y DOSIF"/>
      <sheetName val="27. EST. BODEGA Y DOS"/>
      <sheetName val="28.EQUIP DOS QUIMICOS"/>
      <sheetName val="29. EB LODOS SED"/>
      <sheetName val="30. EST. LODOS SED"/>
      <sheetName val="31. O.C E.B LODOS"/>
      <sheetName val="32. SUMI EB AGUA LAV FILTROS"/>
      <sheetName val="33. EST E.B LAV FILTROS"/>
      <sheetName val="34. O.C AGUA LAV FILTROS "/>
      <sheetName val="35,ESTRUC  CASETA ELE"/>
      <sheetName val="36. ESTRUC  CELDAS ELE"/>
      <sheetName val="37,OC CASETA ELEC"/>
      <sheetName val="38.O.C  CUART CELDAS"/>
      <sheetName val="39. ESTRUC VIGIL "/>
      <sheetName val="40.O.C CAS VIGILANCIA"/>
      <sheetName val="41. ESTRUC CASMED"/>
      <sheetName val="42.O.C  CASPARLINEA"/>
      <sheetName val="43. O.C MED LINEA"/>
      <sheetName val="44.EQUIP CAUDAL Y MED LINEA"/>
      <sheetName val="45. ESTR ED. SOPLADOR QUILLA"/>
      <sheetName val="46,ESTR ED, SOPLADOR PTO"/>
      <sheetName val="47.O.C EDIF LAB Y SOPLA BQUI"/>
      <sheetName val="48,O.C. EDF LAB Y SOPLA PTO"/>
      <sheetName val="49.DOT LABORAT QUIL"/>
      <sheetName val="50,DOT LABORATPTO"/>
      <sheetName val="51. CERRAMIENTO"/>
      <sheetName val="52. SUM OBRAS COMP"/>
      <sheetName val="53. O.C OBRAS COMP "/>
      <sheetName val="54. ESTRUC SERV GRALES"/>
      <sheetName val="55.O.C  SERV GRALES"/>
      <sheetName val="56.SUMI ELECT COMPLEM"/>
      <sheetName val="57,SUMI ELEC BQUILLA"/>
      <sheetName val="58.SUMI ELECT PTO"/>
      <sheetName val="59,OC ELECT COMPLE"/>
      <sheetName val="60,OC ELECT BQUILLA"/>
      <sheetName val="61,OC ELECT PTO"/>
      <sheetName val="APU 11,1,01"/>
      <sheetName val="APU 11,1,02"/>
      <sheetName val="APU 11,1,03"/>
      <sheetName val="APU 11,1,04"/>
      <sheetName val="APU 11,1,05"/>
      <sheetName val="APU 11,1,06"/>
      <sheetName val="APU 11,1,07"/>
      <sheetName val="APU 11,1,08"/>
      <sheetName val="APU 11,1,09"/>
      <sheetName val="APU 11,1,10"/>
      <sheetName val="APU 11,1,11"/>
      <sheetName val="APU 11,1,12"/>
      <sheetName val="APU 11,1,13"/>
      <sheetName val="APU 11,2,1"/>
      <sheetName val="APU 11,2,2"/>
      <sheetName val="APU 11,2,3"/>
      <sheetName val="APU 11,2,4"/>
      <sheetName val="APU 11,2,5"/>
      <sheetName val="APU 11,2,6"/>
      <sheetName val="APU 11,2,7"/>
      <sheetName val="APU 11,2,8"/>
      <sheetName val="APU 11,2,9"/>
      <sheetName val="APU 11,2,10"/>
      <sheetName val="APU 11,2,11"/>
      <sheetName val="APU 11,2,12"/>
      <sheetName val="APU 11,2,13"/>
      <sheetName val="APU 11,2,14"/>
      <sheetName val="APU 11,2,15"/>
      <sheetName val="APU 11,2,16"/>
      <sheetName val="APU 11,2,17"/>
      <sheetName val="APU 11,2,18"/>
      <sheetName val="APU 11,2,19"/>
      <sheetName val="APU 11,3,01"/>
      <sheetName val="APU 11,3,02"/>
      <sheetName val="APU 11,3,03"/>
      <sheetName val="APU 11,3,04"/>
      <sheetName val="APU 11,3,05"/>
      <sheetName val="APU 11,3,06"/>
      <sheetName val="APU 11,4,01"/>
      <sheetName val="APU 11,4,02"/>
      <sheetName val="APU 11,4,03"/>
      <sheetName val="APU 11,4,04"/>
      <sheetName val="APU 11,4,05"/>
      <sheetName val="APU 11,4,06"/>
      <sheetName val="APU 11,4,07"/>
      <sheetName val="APU 11,4,08"/>
      <sheetName val="APU 11,4,09"/>
      <sheetName val="APU 11,4,10"/>
      <sheetName val="APU 11,4,11"/>
      <sheetName val="APU 11,4,12"/>
      <sheetName val="APU 11,4,13"/>
      <sheetName val="APU 11,4,14"/>
      <sheetName val="APU 11,4,15"/>
      <sheetName val="APU 11,4,16"/>
      <sheetName val="APU 11,4,17"/>
      <sheetName val="APU 11,4,18"/>
      <sheetName val="APU 11,4,19"/>
      <sheetName val="APU 11,4,20"/>
      <sheetName val="APU 11,4,21"/>
      <sheetName val="APU 11,4,22"/>
      <sheetName val="APU 11,4,23"/>
      <sheetName val="APU 11,4,24"/>
      <sheetName val="APU 11,4,25"/>
      <sheetName val="APU 11,4,26"/>
      <sheetName val="APU 11,4,27"/>
      <sheetName val="APU 11,5,01"/>
      <sheetName val="APU 11,5,02"/>
      <sheetName val="APU 11,5,03"/>
      <sheetName val="APU 11,5,04"/>
      <sheetName val="APU 11,5,05"/>
      <sheetName val="APU 11,5,06"/>
      <sheetName val="APU 11,5,07"/>
      <sheetName val="APU 11,5,08"/>
      <sheetName val="APU 11,5,09"/>
      <sheetName val="APU 11,5,10"/>
      <sheetName val="APU 11,5,11"/>
      <sheetName val="APU 11,5,12"/>
      <sheetName val="APU 11,5,13"/>
      <sheetName val="APU 11,5,14"/>
      <sheetName val="APU 11,5,15"/>
      <sheetName val="APU 11,5,16"/>
      <sheetName val="APU 11,5,17"/>
      <sheetName val="APU 11,5,18"/>
      <sheetName val="APU 11,5,19"/>
      <sheetName val="APU 11,5,20"/>
      <sheetName val="APU 11,5,21"/>
      <sheetName val="APU 11,5,22"/>
      <sheetName val="APU 11,5,23"/>
      <sheetName val="APU 11,5,24"/>
      <sheetName val="APU 11,5,25"/>
      <sheetName val="APU 11,5,26"/>
      <sheetName val="APU 11,5,27"/>
      <sheetName val="APU 11,5,28"/>
      <sheetName val="APU 11,5,29"/>
      <sheetName val="APU 11,6,01"/>
      <sheetName val="APU 11,6,02"/>
      <sheetName val="APU 11,6,03"/>
      <sheetName val="APU 11,6,04"/>
      <sheetName val="APU 11,6,05"/>
      <sheetName val="APU 11,6,06"/>
      <sheetName val="APU 11,6,07"/>
      <sheetName val="APU 11,6,08"/>
      <sheetName val="APU 11,6,09"/>
      <sheetName val="APU 11,6,10"/>
      <sheetName val="APU 11,6,11"/>
      <sheetName val="APU 11,6,12"/>
      <sheetName val="APU 11,6,13"/>
      <sheetName val="APU 11,6,14"/>
      <sheetName val="APU 11,6,15"/>
      <sheetName val="APU 11,6,16"/>
      <sheetName val="APU 11,6,17"/>
      <sheetName val="APU 11,6,18"/>
      <sheetName val="APU 11,6,19"/>
      <sheetName val="APU 11,6,20"/>
      <sheetName val="APU 11,6,20A"/>
      <sheetName val="APU 11,6,20B"/>
      <sheetName val="APU 11,6,21"/>
      <sheetName val="APU 11,6,22"/>
      <sheetName val="APU 11,6,23"/>
      <sheetName val="APU 11,6,24"/>
      <sheetName val="APU 11,6,25"/>
      <sheetName val="APU 11,6,26"/>
      <sheetName val="APU 11,6,27"/>
      <sheetName val="APU 11,6,28"/>
      <sheetName val="APU 11,6,29"/>
      <sheetName val="APU 11,6,29A"/>
      <sheetName val="APU 11,6,29B"/>
      <sheetName val="APU 11,7,01"/>
      <sheetName val="APU 11,7,02"/>
      <sheetName val="APU 11,7,03"/>
      <sheetName val="APU 11,7,04"/>
      <sheetName val="APU 11,7,05"/>
      <sheetName val="APU 11,7,06"/>
      <sheetName val="APU 11,7,07"/>
      <sheetName val="APU 11,7,08"/>
      <sheetName val="APU 11,08,01"/>
      <sheetName val="APU 11,08,02"/>
      <sheetName val="APU 11,08,03"/>
      <sheetName val="APU 11,08,04"/>
      <sheetName val="APU 11,08,05"/>
      <sheetName val="APU 11,09,01"/>
      <sheetName val="APU 11,09,02"/>
      <sheetName val="APU 11,09,03"/>
      <sheetName val="APU 11,09,04"/>
      <sheetName val="APU 11,09,05"/>
      <sheetName val="APU 11,09,06"/>
      <sheetName val="APU 11,09,07"/>
      <sheetName val="APU 11,09,08"/>
      <sheetName val="APU 11,10,01"/>
      <sheetName val="APU 11,10,02"/>
      <sheetName val="APU 11,10,03"/>
      <sheetName val="APU 11,10,04"/>
      <sheetName val="APU 11,10,05"/>
      <sheetName val="APU 11,10,06"/>
      <sheetName val="APU 11,10,07"/>
      <sheetName val="APU 11,10,08"/>
      <sheetName val="APU 11,10,09"/>
      <sheetName val="APU 11,10,10"/>
      <sheetName val="APU 11,10,11"/>
      <sheetName val="APU 11,10,11A"/>
      <sheetName val="APU 11,10,11B"/>
      <sheetName val="APU 11,10,11C"/>
      <sheetName val="APU 11,11,01"/>
      <sheetName val="APU 11,11,02"/>
      <sheetName val="APU 11,11,03"/>
      <sheetName val="APU 11,11,04"/>
      <sheetName val="APU 11,11,05"/>
      <sheetName val="APU 11,11,06"/>
      <sheetName val="APU 11,11,07"/>
      <sheetName val="APU 11,12,01"/>
      <sheetName val="APU 11,12,02"/>
      <sheetName val="APU 11,12,03"/>
      <sheetName val="APU 11,12,04"/>
      <sheetName val="APU 11,12,05"/>
      <sheetName val="APU 11,12,05A"/>
      <sheetName val="APU 11,12,06"/>
      <sheetName val="APU 11,12,07"/>
      <sheetName val="APU 11,12,08"/>
      <sheetName val="APU 11,12,09"/>
      <sheetName val="APU 11,12,09A"/>
      <sheetName val="APU 11,13,01"/>
      <sheetName val="APU 11,13,02"/>
      <sheetName val="APU 11,13,03"/>
      <sheetName val="APU 11,13,04"/>
      <sheetName val="APU 11,13,05"/>
      <sheetName val="APU 11,13,06"/>
      <sheetName val="APU 11,13,07"/>
      <sheetName val="APU 11,13,08"/>
      <sheetName val="APU 11,13,09"/>
      <sheetName val="APU 11,13,10"/>
      <sheetName val="APU 11,13,11"/>
      <sheetName val="APU 11,13,12"/>
      <sheetName val="APU 11,13,13"/>
      <sheetName val="APU 11,13,14"/>
      <sheetName val="APU 11,13,15"/>
      <sheetName val="APU 11,13,16"/>
      <sheetName val="APU 11,13,17"/>
      <sheetName val="APU 11,13,18"/>
      <sheetName val="APU 11,13,19"/>
      <sheetName val="APU 11,13,20"/>
      <sheetName val="APU 11,13,21"/>
      <sheetName val="APU 11,14,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12">
          <cell r="B12">
            <v>0</v>
          </cell>
          <cell r="C12" t="str">
            <v xml:space="preserve">OBRAS ELECTRICAS MEDIA TENSION </v>
          </cell>
          <cell r="D12">
            <v>0</v>
          </cell>
          <cell r="E12">
            <v>0</v>
          </cell>
          <cell r="F12">
            <v>0</v>
          </cell>
          <cell r="G12">
            <v>0</v>
          </cell>
        </row>
        <row r="13">
          <cell r="B13">
            <v>11.1</v>
          </cell>
          <cell r="C13" t="str">
            <v>INSTALACIÓN DE ELEMENTOS PARA PUNTO DE CONEXIÓN Y NUEVA SUBESTACION PTAP EXISTENTE</v>
          </cell>
          <cell r="D13">
            <v>12.1</v>
          </cell>
          <cell r="E13" t="str">
            <v>INSTALACIÓN DE ELEMENTOS PARA PUNTO DE CONEXIÓN Y NUEVA SUBESTACION PTAP EXISTENTE</v>
          </cell>
          <cell r="F13">
            <v>13.1</v>
          </cell>
          <cell r="G13" t="str">
            <v>INSTALACIÓN DE ELEMENTOS PARA PUNTO DE CONEXIÓN Y NUEVA SUBESTACION PTAP EXISTENTE</v>
          </cell>
        </row>
        <row r="14">
          <cell r="B14">
            <v>0</v>
          </cell>
          <cell r="C14" t="str">
            <v>ACOMETIDA Y PUNTO DE CONEXIÓN</v>
          </cell>
          <cell r="D14">
            <v>0</v>
          </cell>
          <cell r="E14">
            <v>0</v>
          </cell>
          <cell r="F14">
            <v>0</v>
          </cell>
          <cell r="G14">
            <v>0</v>
          </cell>
        </row>
        <row r="15">
          <cell r="B15" t="str">
            <v>11,1,01</v>
          </cell>
          <cell r="C15" t="str">
            <v>RECONECTADOR TRIPOLAR, MONTAJE EN POSTE,U27, 630A, 12,5KA, 27KV, CONTROLADOR, 3TC+2CVT</v>
          </cell>
          <cell r="D15" t="str">
            <v>UND</v>
          </cell>
          <cell r="E15">
            <v>1</v>
          </cell>
          <cell r="F15">
            <v>5962856</v>
          </cell>
          <cell r="G15">
            <v>5962856</v>
          </cell>
        </row>
        <row r="16">
          <cell r="B16" t="str">
            <v>11,1,02</v>
          </cell>
          <cell r="C16" t="str">
            <v>POSTE DE CONCRETO DE 14 MTS -1250 DAN, INCLUIDA CIMENTACION</v>
          </cell>
          <cell r="D16" t="str">
            <v>UND</v>
          </cell>
          <cell r="E16">
            <v>2</v>
          </cell>
          <cell r="F16">
            <v>1614361.9999999993</v>
          </cell>
          <cell r="G16">
            <v>3228723.9999999986</v>
          </cell>
        </row>
        <row r="17">
          <cell r="B17" t="str">
            <v>11,1,03</v>
          </cell>
          <cell r="C17" t="str">
            <v>ESTRUCTURA PRIMARIA PARA PROTECCIONES, INCLUYE, CRUCET, HERRAJES, AISLADORES DE SUSPENSIÓN Y TIPO PIN, AMMARES Y RETENIDAS ( CRUCETA ANGULAR METALICA 2400 MM, TORNILLO AC.GALVANIZ.C/T 5/8X12, ABRAZADERA DOBLE DE 220 mm (8 A 9"), TORNILLO AC.GALVANIZ.C.T.5/8"X3", PERNO CORTO AC.GALVANIZ.3/4-3/4X3, PERNO ROSCA CORRIDA AC.GALVANIZADO 5/8"X12", TUERCA DE OJO ACERO GALVANIZADO 5/8, ARANDELA PLANA REDONDA 5/8", GRILLETE LARGO RECTO 5/8 11 300, AISLADOR PORCELANA TIPO POSTE 13,2KV(ANSI-57-1), AISLADOR POIMERO TIPO SUSPENSION 13,2 KV,  GRAPA AMARRE ALUMINIO PARA COND. AWG 1/0(RAVEN, HERRAJES VARIOS, CONSUMIBLES)</v>
          </cell>
          <cell r="D17" t="str">
            <v>GL</v>
          </cell>
          <cell r="E17">
            <v>2</v>
          </cell>
          <cell r="F17">
            <v>534000</v>
          </cell>
          <cell r="G17">
            <v>1068000</v>
          </cell>
        </row>
        <row r="18">
          <cell r="B18" t="str">
            <v>11,1,04</v>
          </cell>
          <cell r="C18" t="str">
            <v>DESCARGADORES DE SOBRETENSIÓN 15 KV - 10 KA Y  PRUEBAS</v>
          </cell>
          <cell r="D18" t="str">
            <v>UND</v>
          </cell>
          <cell r="E18">
            <v>9</v>
          </cell>
          <cell r="F18">
            <v>111558.99999999994</v>
          </cell>
          <cell r="G18">
            <v>1004030.9999999995</v>
          </cell>
        </row>
        <row r="19">
          <cell r="B19" t="str">
            <v>11,1,05</v>
          </cell>
          <cell r="C19" t="str">
            <v>BAJANTE EN MEDIA TENSIÓN, TUBERIA 4" IMC,INLUYE: HERRAJES Y CAPACETES</v>
          </cell>
          <cell r="D19" t="str">
            <v>UND</v>
          </cell>
          <cell r="E19">
            <v>2</v>
          </cell>
          <cell r="F19">
            <v>154962</v>
          </cell>
          <cell r="G19">
            <v>309924</v>
          </cell>
        </row>
        <row r="20">
          <cell r="B20" t="str">
            <v>11,1,06</v>
          </cell>
          <cell r="C20" t="str">
            <v xml:space="preserve">JUEGO DE PREMOLDEADOS TRIFASICOS, 7692-S-4 TERMINAL ENCOGIBLE EN FRÍO QTIII EXTERIOR 15KV PARA CABLE NO 1/0 CON PANTALLA DE CINTA </v>
          </cell>
          <cell r="D20" t="str">
            <v>JGO</v>
          </cell>
          <cell r="E20">
            <v>3</v>
          </cell>
          <cell r="F20">
            <v>383462.99999999994</v>
          </cell>
          <cell r="G20">
            <v>1150388.9999999998</v>
          </cell>
        </row>
        <row r="21">
          <cell r="B21" t="str">
            <v>11,1,07</v>
          </cell>
          <cell r="C21" t="str">
            <v>CABLE RAVEN 2/0</v>
          </cell>
          <cell r="D21" t="str">
            <v>ML</v>
          </cell>
          <cell r="E21">
            <v>210</v>
          </cell>
          <cell r="F21">
            <v>23544.378000000001</v>
          </cell>
          <cell r="G21">
            <v>4944319.38</v>
          </cell>
        </row>
        <row r="22">
          <cell r="B22" t="str">
            <v>11,1,08</v>
          </cell>
          <cell r="C22" t="str">
            <v>JUEGO DE PREMOLDEADOS TIPO INTERIOR REFERENCIA 7622-T-110 TERMINAL ENCOGIBLE EN FRÍO QTIII 15 KV PARA CABLE MONOPOLAR N° 2 CON PANTALLA DE HILO</v>
          </cell>
          <cell r="D22" t="str">
            <v>JGO</v>
          </cell>
          <cell r="E22">
            <v>4</v>
          </cell>
          <cell r="F22">
            <v>383462.99999999994</v>
          </cell>
          <cell r="G22">
            <v>1533851.9999999998</v>
          </cell>
        </row>
        <row r="23">
          <cell r="B23" t="str">
            <v>11,1,09</v>
          </cell>
          <cell r="C23" t="str">
            <v>DUCTOS MEDIA TENSIÓN EN 2XPVC DE 4"x3MTS, CUBIERTO EN CONCRETO, SEPARADORES DE TUBO Y SEÑALIZADO SEGÚN NORMA.</v>
          </cell>
          <cell r="D23" t="str">
            <v>UND</v>
          </cell>
          <cell r="E23">
            <v>50</v>
          </cell>
          <cell r="F23">
            <v>78432</v>
          </cell>
          <cell r="G23">
            <v>3921600</v>
          </cell>
        </row>
        <row r="24">
          <cell r="B24" t="str">
            <v>11,1,10</v>
          </cell>
          <cell r="C24" t="str">
            <v>EXCAVACION RELLENO Y COMPACTACION DE ZANJA DE 50X90 CMS</v>
          </cell>
          <cell r="D24" t="str">
            <v>MTS</v>
          </cell>
          <cell r="E24">
            <v>50</v>
          </cell>
          <cell r="F24">
            <v>18616.999999999996</v>
          </cell>
          <cell r="G24">
            <v>930849.99999999977</v>
          </cell>
        </row>
        <row r="25">
          <cell r="B25" t="str">
            <v>11,1,11</v>
          </cell>
          <cell r="C25" t="str">
            <v>REGISTRO EN MAMPOSTERIA DE 1,00X1,00X1,00 MT. INTERNO CON TAPA Y REGISTRO MARCO EN ACERO</v>
          </cell>
          <cell r="D25" t="str">
            <v>UND</v>
          </cell>
          <cell r="E25">
            <v>3</v>
          </cell>
          <cell r="F25">
            <v>585000</v>
          </cell>
          <cell r="G25">
            <v>1755000</v>
          </cell>
        </row>
        <row r="26">
          <cell r="B26" t="str">
            <v>11,1,12</v>
          </cell>
          <cell r="C26" t="str">
            <v>PUENTES PRIMARIOS EN CALIENTE (CABLE Cu DESNUDO #2 AWG, CONECTOR CUÑA A PRESION AWG 2-AWG 2)</v>
          </cell>
          <cell r="D26" t="str">
            <v>JGO</v>
          </cell>
          <cell r="E26">
            <v>6</v>
          </cell>
          <cell r="F26">
            <v>1103916.8</v>
          </cell>
          <cell r="G26">
            <v>6623500.8000000007</v>
          </cell>
        </row>
        <row r="27">
          <cell r="B27" t="str">
            <v>11,1,13</v>
          </cell>
          <cell r="C27" t="str">
            <v>CABLE DE COBRE DESNUDO No.2 AWG</v>
          </cell>
          <cell r="D27" t="str">
            <v>MTS</v>
          </cell>
          <cell r="E27">
            <v>50</v>
          </cell>
          <cell r="F27">
            <v>23386.999999999996</v>
          </cell>
          <cell r="G27">
            <v>1169349.9999999998</v>
          </cell>
        </row>
        <row r="28">
          <cell r="B28" t="str">
            <v>11,2</v>
          </cell>
          <cell r="C28" t="str">
            <v>INSTALACIÓNSUBESTACIÓN 630 KVA</v>
          </cell>
          <cell r="D28">
            <v>0</v>
          </cell>
          <cell r="E28">
            <v>0</v>
          </cell>
          <cell r="F28">
            <v>0</v>
          </cell>
          <cell r="G28">
            <v>0</v>
          </cell>
        </row>
        <row r="29">
          <cell r="B29" t="str">
            <v>11,2,1</v>
          </cell>
          <cell r="C29" t="str">
            <v>CELDA DE MEDIDA TIPO INTERIOR DE TRES ELEMENTOS ACORDE CON EXIGENCIAS DE ECA. INCLUYE CERTIFICADOS DE PRUEBA DE TC Y TP</v>
          </cell>
          <cell r="D29" t="str">
            <v>UND</v>
          </cell>
          <cell r="E29">
            <v>1</v>
          </cell>
          <cell r="F29">
            <v>6607252</v>
          </cell>
          <cell r="G29">
            <v>6607252</v>
          </cell>
        </row>
        <row r="30">
          <cell r="B30" t="str">
            <v>11,2,2</v>
          </cell>
          <cell r="C30" t="str">
            <v>CELDA DE INTERRUPTOR CON SECCIONADOR EN VACIO Y FUSIBLES, TIPO XIRIA, CON RELE DE PROTECCIÓN50/51N, 51N, DE FASE.</v>
          </cell>
          <cell r="D30" t="str">
            <v>UND</v>
          </cell>
          <cell r="E30">
            <v>4</v>
          </cell>
          <cell r="F30">
            <v>3387199.5</v>
          </cell>
          <cell r="G30">
            <v>13548798</v>
          </cell>
        </row>
        <row r="31">
          <cell r="B31" t="str">
            <v>11,2,3</v>
          </cell>
          <cell r="C31" t="str">
            <v xml:space="preserve">CELDA REMONTE DE CABLES </v>
          </cell>
          <cell r="D31" t="str">
            <v>UND</v>
          </cell>
          <cell r="E31">
            <v>4</v>
          </cell>
          <cell r="F31">
            <v>4655076</v>
          </cell>
          <cell r="G31">
            <v>18620304</v>
          </cell>
        </row>
        <row r="32">
          <cell r="B32" t="str">
            <v>11,2,4</v>
          </cell>
          <cell r="C32" t="str">
            <v>CELDA DE INTERRUPTOR CON SECCIONADOR EN VACIO 630A, TIPO XIRIA, CON RELE DE PROTECCIÓN50/51N, 51N, DE FASE.20KA, 60HZ, CON CALSIFICACION DE ARCO ELECTRICO AFLR, CON RELE EDR5000. VER ESPECIFICACIONES.</v>
          </cell>
          <cell r="D32" t="str">
            <v>UND</v>
          </cell>
          <cell r="E32">
            <v>1</v>
          </cell>
          <cell r="F32">
            <v>6401558</v>
          </cell>
          <cell r="G32">
            <v>6401558</v>
          </cell>
        </row>
        <row r="33">
          <cell r="B33" t="str">
            <v>11,2,5</v>
          </cell>
          <cell r="C33" t="str">
            <v>TRANSFORMADOR TIPO ACEITE DE 630 KVA, COM BOBINAS EN CU, RELE DE TEMPERATURA, LLANTAS Y DEMAMS ACCESORIOS, 3F, 13200/460/275V</v>
          </cell>
          <cell r="D33" t="str">
            <v>UND</v>
          </cell>
          <cell r="E33">
            <v>1</v>
          </cell>
          <cell r="F33">
            <v>7668835</v>
          </cell>
          <cell r="G33">
            <v>7668835</v>
          </cell>
        </row>
        <row r="34">
          <cell r="B34" t="str">
            <v>11,2,6</v>
          </cell>
          <cell r="C34" t="str">
            <v>PUENTES PRIMARIOS 3F ENTRE SECCIONADOR Y TRANSFORMADOR, EN XLPE 3xNo.2 15KV Y  PREMOLDEADOS TIPO INTERIOR REFERENCIA 7622-T-110 TERMINAL ENCOGIBLE EN FRÍO QTIII 15 KV PARA CABLE MONOPOLAR N° 2 CON PANTALLA DE HILO Y TERMINALES PARA PONCHAR 1/0</v>
          </cell>
          <cell r="D34" t="str">
            <v>GLB</v>
          </cell>
          <cell r="E34">
            <v>1</v>
          </cell>
          <cell r="F34">
            <v>1155000</v>
          </cell>
          <cell r="G34">
            <v>1155000</v>
          </cell>
        </row>
        <row r="35">
          <cell r="B35" t="str">
            <v>11,2,7</v>
          </cell>
          <cell r="C35" t="str">
            <v xml:space="preserve">KIT DE CODOS PREMOLDEADOS PARA CELDAS DE MEDIA TENSIÓN 15KV </v>
          </cell>
          <cell r="D35" t="str">
            <v>UND</v>
          </cell>
          <cell r="E35">
            <v>4</v>
          </cell>
          <cell r="F35">
            <v>956800.00000000012</v>
          </cell>
          <cell r="G35">
            <v>3827200.0000000005</v>
          </cell>
        </row>
        <row r="36">
          <cell r="B36" t="str">
            <v>11,2,8</v>
          </cell>
          <cell r="C36" t="str">
            <v>TABLERO GENERAL DE BAJA TENSIÓN TG460V SEGÚN PLANO. UNIFILAR, Y DE ACUERDO A LEVANTAMIENTO DE CARGAS EXISTENTE EN SITIO. CON CADA PROTECCIÓN COMO LO EXIJA CADA CARGA.-AUTOSOPORTADO DE ACUERDO A MEDIDAD DE LA TRANSFERENCIA- EL INTERRUPTOR PPAL EXTRAIBLE CON RELE DE PROTECCIONES</v>
          </cell>
          <cell r="D36" t="str">
            <v>UND</v>
          </cell>
          <cell r="E36">
            <v>1</v>
          </cell>
          <cell r="F36">
            <v>8500000</v>
          </cell>
          <cell r="G36">
            <v>8500000</v>
          </cell>
        </row>
        <row r="37">
          <cell r="B37" t="str">
            <v>11,2,9</v>
          </cell>
          <cell r="C37" t="str">
            <v xml:space="preserve">ACOMETIDA GENERAL DE BAJA TENSIÓN EN 12x300MCM AISLAMIENTO 1000V A 105° +2/0T EN CÁRCAMO DESDE TTA HASTA TTM, INCLUYE TERMINALES PONCHABLE DE 300 Y 2/0 Y CINTA (CABLE 300 MCM  1000V A 105°, CABLE 2/0 THHN/THWN ) </v>
          </cell>
          <cell r="D37" t="str">
            <v>ML</v>
          </cell>
          <cell r="E37">
            <v>80</v>
          </cell>
          <cell r="F37">
            <v>360000</v>
          </cell>
          <cell r="G37">
            <v>28000000</v>
          </cell>
        </row>
        <row r="38">
          <cell r="B38" t="str">
            <v>11,2,10</v>
          </cell>
          <cell r="C38" t="str">
            <v>ACOMETIDA GENERAL DE BAJA TENSIÓN EN 14x500MCM AISLAMIENTO 1000V A 105° +2/0T EN CÁRCAMO DESDE PLANTA HASTA TTM, INCLUYE TERMINALES PONCHABLE Y CINTA (CABLE 500 MCM  1000V A 105°, CABLE 2/0 THHN/THWN, TERMINALES PONCHABLES 500 Y 2/0)</v>
          </cell>
          <cell r="D38" t="str">
            <v>ML</v>
          </cell>
          <cell r="E38">
            <v>80</v>
          </cell>
          <cell r="F38">
            <v>465300</v>
          </cell>
          <cell r="G38">
            <v>36424000</v>
          </cell>
        </row>
        <row r="39">
          <cell r="B39" t="str">
            <v>11,2,11</v>
          </cell>
          <cell r="C39" t="str">
            <v>REUBICACIÓN DE ACOMETIDAS EXISTENTES EN 8x4/0(F) + 4/0(T) INCLUY EMPALMES, TERMINALES Y CINTA</v>
          </cell>
          <cell r="D39" t="str">
            <v>ML</v>
          </cell>
          <cell r="E39">
            <v>50</v>
          </cell>
          <cell r="F39">
            <v>385142.00000000006</v>
          </cell>
          <cell r="G39">
            <v>13716350.000000004</v>
          </cell>
        </row>
        <row r="40">
          <cell r="B40" t="str">
            <v>11,2,12</v>
          </cell>
          <cell r="C40" t="str">
            <v xml:space="preserve">CONDUIT PVC DE 4X3" CON ACCESORIOS, SEPARDORES, CONCRETO Y SOPORTES. </v>
          </cell>
          <cell r="D40" t="str">
            <v>ML</v>
          </cell>
          <cell r="E40">
            <v>200</v>
          </cell>
          <cell r="F40">
            <v>33149.000000000036</v>
          </cell>
          <cell r="G40">
            <v>6629800.0000000075</v>
          </cell>
        </row>
        <row r="41">
          <cell r="B41" t="str">
            <v>11,2,13</v>
          </cell>
          <cell r="C41" t="str">
            <v>EXCAVACION RELLENO Y COMPACTACION DE ZANJA DE 50X90 CMS</v>
          </cell>
          <cell r="D41" t="str">
            <v>ML</v>
          </cell>
          <cell r="E41">
            <v>25</v>
          </cell>
          <cell r="F41">
            <v>18616.999999999996</v>
          </cell>
          <cell r="G41">
            <v>465435.56712931197</v>
          </cell>
        </row>
        <row r="42">
          <cell r="B42" t="str">
            <v>11,2,14</v>
          </cell>
          <cell r="C42" t="str">
            <v>SISTEMA DE PUESTA A TIERRA DE SUBESTACION, SE DEBE REALIZAR MEDIDA Y CERTIFICACIÓN ( CABLE Cu DESNUDO #2/0 AWG, SOLDADURA EXOTÉRMICA EXOWELD 90 GR, VARILLA COPPERWELD 5/8 X 2 .4MT, BARRAJE Cu EQUPOTENCIAL)</v>
          </cell>
          <cell r="D42" t="str">
            <v>GLB</v>
          </cell>
          <cell r="E42">
            <v>1</v>
          </cell>
          <cell r="F42">
            <v>4639076</v>
          </cell>
          <cell r="G42">
            <v>3796285.8575999998</v>
          </cell>
        </row>
        <row r="43">
          <cell r="B43" t="str">
            <v>11,2,15</v>
          </cell>
          <cell r="C43" t="str">
            <v>DESMONTAJE DE EQUIPOS Y CABLEADO DE SUBESTACIÓN ELÉCTRICA EXISTENTE Y PROTECCIONES Y CABLEADO DE MEDIA TENSIÓN EN PUNTO DE CONEXIÓN (CABLE THHN/THWN #2 AWG )</v>
          </cell>
          <cell r="D43" t="str">
            <v>GLB</v>
          </cell>
          <cell r="E43">
            <v>1</v>
          </cell>
          <cell r="F43">
            <v>7534234</v>
          </cell>
          <cell r="G43">
            <v>2372710.4663999998</v>
          </cell>
        </row>
        <row r="44">
          <cell r="B44" t="str">
            <v>11,2,16</v>
          </cell>
          <cell r="C44" t="str">
            <v>TRANSFERENCIA CON INTERRUPTORRES EXTRAIBLE DE 3X1000A - TTA CON RELE DE TRANFERENCIA, BOTONES DE MADO LOCAL Y REMOTO, MULTIMETRO DIGITL, BARRAJE DE ACOPLE CON TABLERO GENERAL DE 460V, AUTOSOPORTADO.</v>
          </cell>
          <cell r="D44" t="str">
            <v>UND</v>
          </cell>
          <cell r="E44">
            <v>1</v>
          </cell>
          <cell r="F44">
            <v>10100000.000000007</v>
          </cell>
          <cell r="G44">
            <v>9800000.0000000037</v>
          </cell>
        </row>
        <row r="45">
          <cell r="B45" t="str">
            <v>11,2,17</v>
          </cell>
          <cell r="C45" t="str">
            <v>TRANSFORMADOR TIPO SECO CLASE F DE 500 KVA, COM BOBINAS EN CU, RELE DE TEMPERATURA, LLANTAS, CELDA DE ENCAPSULADO Y DEMAMS ACCESORIOS, 3F, 4160/460/275V</v>
          </cell>
          <cell r="D45" t="str">
            <v>UND</v>
          </cell>
          <cell r="E45">
            <v>1</v>
          </cell>
          <cell r="F45">
            <v>8861210</v>
          </cell>
          <cell r="G45">
            <v>8561210</v>
          </cell>
        </row>
        <row r="46">
          <cell r="B46" t="str">
            <v>11,2,18</v>
          </cell>
          <cell r="C46" t="str">
            <v xml:space="preserve">ACOMETIDA GENERAL DE BAJA TENSIÓN EN 12x300MCM AISLAMIENTO 1000V A 105° +2/0T EN CÁRCAMO DESDE TRAFO DE 500KVA HASTA TTM, INCLUYE TERMINALES PONCHABLE 300 Y 2/0 Y CINTA (CABLE 300 MCM  1000V A 105°, CABLE 2/0 THHN/THWN ) </v>
          </cell>
          <cell r="D46" t="str">
            <v>ML</v>
          </cell>
          <cell r="E46">
            <v>50</v>
          </cell>
          <cell r="F46">
            <v>391999.99999999988</v>
          </cell>
          <cell r="G46">
            <v>19099999.999999993</v>
          </cell>
        </row>
        <row r="47">
          <cell r="B47" t="str">
            <v>11,2,19</v>
          </cell>
          <cell r="C47" t="str">
            <v>CABLE XLPE No.4Fx1/0, 15 KV, 133%</v>
          </cell>
          <cell r="D47" t="str">
            <v>ML</v>
          </cell>
          <cell r="E47">
            <v>100</v>
          </cell>
          <cell r="F47">
            <v>55600.000000000015</v>
          </cell>
          <cell r="G47">
            <v>4560000.0000000019</v>
          </cell>
        </row>
        <row r="48">
          <cell r="B48">
            <v>11.3</v>
          </cell>
          <cell r="C48" t="str">
            <v>INSTALACIÓN DE ELEMENTOS PARA ALIMENTADOR EN MT HACIA SUBESTACIÓN 3000KVA PROYECTADA</v>
          </cell>
          <cell r="D48">
            <v>0</v>
          </cell>
          <cell r="E48">
            <v>0</v>
          </cell>
          <cell r="F48">
            <v>0</v>
          </cell>
          <cell r="G48">
            <v>0</v>
          </cell>
        </row>
        <row r="49">
          <cell r="B49" t="str">
            <v>11,3,01</v>
          </cell>
          <cell r="C49" t="str">
            <v>CABLE XLPE No.4Fx1/0, 15 KV, 133%</v>
          </cell>
          <cell r="D49" t="str">
            <v>ML</v>
          </cell>
          <cell r="E49">
            <v>100</v>
          </cell>
          <cell r="F49">
            <v>55600.000000000015</v>
          </cell>
          <cell r="G49">
            <v>5560000.0000000019</v>
          </cell>
        </row>
        <row r="50">
          <cell r="B50" t="str">
            <v>11,3,02</v>
          </cell>
          <cell r="C50" t="str">
            <v>TERMINALES PREMOLDEADOS DE USO INTERIOR</v>
          </cell>
          <cell r="D50" t="str">
            <v>Jgo</v>
          </cell>
          <cell r="E50">
            <v>8</v>
          </cell>
          <cell r="F50">
            <v>356018.99999999994</v>
          </cell>
          <cell r="G50">
            <v>2848151.9999999995</v>
          </cell>
        </row>
        <row r="51">
          <cell r="B51" t="str">
            <v>11,3,03</v>
          </cell>
          <cell r="C51" t="str">
            <v xml:space="preserve">KIT DE CODOS PREMOLDEADOS PARA CELDAS DE MEDIA TENSIÓN 15KV </v>
          </cell>
          <cell r="D51" t="str">
            <v>UND</v>
          </cell>
          <cell r="E51">
            <v>6</v>
          </cell>
          <cell r="F51">
            <v>956800.00000000012</v>
          </cell>
          <cell r="G51">
            <v>5740800.0000000009</v>
          </cell>
        </row>
        <row r="52">
          <cell r="B52" t="str">
            <v>11,3,04</v>
          </cell>
          <cell r="C52" t="str">
            <v>DUCTOS MEDIA TENSIÓN EN 2XPVC DE 4"</v>
          </cell>
          <cell r="D52" t="str">
            <v>ML</v>
          </cell>
          <cell r="E52">
            <v>100</v>
          </cell>
          <cell r="F52">
            <v>58016</v>
          </cell>
          <cell r="G52">
            <v>5801600</v>
          </cell>
        </row>
        <row r="53">
          <cell r="B53" t="str">
            <v>11,3,05</v>
          </cell>
          <cell r="C53" t="str">
            <v>EXCAVACION RELLENO Y COMPACTACION DE ZANJA DE 50X90 CMS</v>
          </cell>
          <cell r="D53" t="str">
            <v>ML</v>
          </cell>
          <cell r="E53">
            <v>100</v>
          </cell>
          <cell r="F53">
            <v>31617.422685172485</v>
          </cell>
          <cell r="G53">
            <v>3161742.2685172483</v>
          </cell>
        </row>
        <row r="54">
          <cell r="B54" t="str">
            <v>11,3,06</v>
          </cell>
          <cell r="C54" t="str">
            <v>REGISTRO EN MAMPOSTERIA DE 1,00X1,00X1,00 MT. INTERNO CON TAPA Y REGISTRO MARCO EN ACERO</v>
          </cell>
          <cell r="D54" t="str">
            <v>UND</v>
          </cell>
          <cell r="E54">
            <v>3</v>
          </cell>
          <cell r="F54">
            <v>457296.32831196289</v>
          </cell>
          <cell r="G54">
            <v>1371888.9849358886</v>
          </cell>
        </row>
        <row r="55">
          <cell r="B55">
            <v>11.4</v>
          </cell>
          <cell r="C55" t="str">
            <v>INSTALACIÓN DE ELEMENTOS PARA SUBESTACION ELECTRICA 3000 KVA Y GRUPO ELECTRÓGENO</v>
          </cell>
          <cell r="D55">
            <v>0</v>
          </cell>
          <cell r="E55">
            <v>0</v>
          </cell>
          <cell r="F55">
            <v>0</v>
          </cell>
          <cell r="G55">
            <v>0</v>
          </cell>
        </row>
        <row r="56">
          <cell r="B56" t="str">
            <v>11,4,01</v>
          </cell>
          <cell r="C56" t="str">
            <v>CELDA DE MEDIDA TIPO INTERIOR DE TRES ELEMENTOS ACORDE CON EXIGENCIAS DE ECA. INCLUYE CERTIFICADOS DE PRUEBA DE TC Y TP</v>
          </cell>
          <cell r="D56" t="str">
            <v>UND</v>
          </cell>
          <cell r="E56">
            <v>1</v>
          </cell>
          <cell r="F56">
            <v>6508251.0000000009</v>
          </cell>
          <cell r="G56">
            <v>6508251.0000000009</v>
          </cell>
        </row>
        <row r="57">
          <cell r="B57" t="str">
            <v>11,4,02</v>
          </cell>
          <cell r="C57" t="str">
            <v>CELDA DE INTERRUPTOR CON SECCIONADOR EN VACIO DE 200A, TIPO XIRIA, CON RELE DE PROTECCIÓN50/51N, 51N. 20KA, 60HZ, CON CALSIFICACION DE ARCO ELECTRICO AFLR,. VER ESPECIFICACIONES.</v>
          </cell>
          <cell r="D57" t="str">
            <v>UND</v>
          </cell>
          <cell r="E57">
            <v>4</v>
          </cell>
          <cell r="F57">
            <v>3387199.5</v>
          </cell>
          <cell r="G57">
            <v>13548798</v>
          </cell>
        </row>
        <row r="58">
          <cell r="B58" t="str">
            <v>11,4,03</v>
          </cell>
          <cell r="C58" t="str">
            <v>CELDA DE INTERRUPTOR CON SECCIONADOR EN VACIO 630A, TIPO XIRIA, CON RELE DE PROTECCIÓN50/51N, 51N, DE FASE.20KA, 60HZ, CON CALSIFICACION DE ARCO ELECTRICO AFLR, CON RELE EDR5000. VER ESPECIFICACIONES.</v>
          </cell>
          <cell r="D58" t="str">
            <v>UND</v>
          </cell>
          <cell r="E58">
            <v>1</v>
          </cell>
          <cell r="F58">
            <v>3387199.5</v>
          </cell>
          <cell r="G58">
            <v>3387199.5</v>
          </cell>
        </row>
        <row r="59">
          <cell r="B59" t="str">
            <v>11,4,04</v>
          </cell>
          <cell r="C59" t="str">
            <v xml:space="preserve">CELDA REMONTE DE CABLES </v>
          </cell>
          <cell r="D59" t="str">
            <v>UND</v>
          </cell>
          <cell r="E59">
            <v>5</v>
          </cell>
          <cell r="F59">
            <v>3519999.9999999995</v>
          </cell>
          <cell r="G59">
            <v>17599999.999999996</v>
          </cell>
        </row>
        <row r="60">
          <cell r="B60" t="str">
            <v>11,4,05</v>
          </cell>
          <cell r="C60" t="str">
            <v>TRANSFORMADOR TIPO CONVENCIONAL CON RELÉ BUCHOLZ, TANQUE EXPANSIVO, RELÉ DE TEMPERATURA, DEPÓSITO DE SILICA, RUEDAS Y BOBINAS EN COBRE. DE 3000 KVA, 3F, 13200/4160V, SEGÚN ESPECIFICACIONES</v>
          </cell>
          <cell r="D60" t="str">
            <v>UN</v>
          </cell>
          <cell r="E60">
            <v>1</v>
          </cell>
          <cell r="F60">
            <v>12813920</v>
          </cell>
          <cell r="G60">
            <v>12813920</v>
          </cell>
        </row>
        <row r="61">
          <cell r="B61" t="str">
            <v>11,4,06</v>
          </cell>
          <cell r="C61" t="str">
            <v>PUENTES PRIMARIOS 3F ENTRE INTERRUPTOR Y TRANSFORMADOR 3000KVA, EN 3XLPE No.1/0 15KV Y PREMOLDEADOS</v>
          </cell>
          <cell r="D61" t="str">
            <v>GLB</v>
          </cell>
          <cell r="E61">
            <v>4</v>
          </cell>
          <cell r="F61">
            <v>1278000</v>
          </cell>
          <cell r="G61">
            <v>5112000</v>
          </cell>
        </row>
        <row r="62">
          <cell r="B62" t="str">
            <v>11,4,07</v>
          </cell>
          <cell r="C62" t="str">
            <v>TRANSFERENCIA AUTOMATICA, TREN DE CELDAS XIRIA-E 17.5KV, 20KA, 630A, 60HZ. INCLUYE: - DOS (2) CELDAS LBS DE ENTRADA CON SECCIONADOR DE OPERACIÓN BAJO CARGA FIJO MOTORIZADO 630A, UN (1) JUEGO DE PT´S Y BOBINA DE MÍNIMA TENSIÓN, TODO CABLEADO A BORNERAS EN LA CAJA DE BAJA TENSIÓN. - UNA (1) CELDAS VCB DE SALIDA CON INTERRUPTOR FIJO DE OPERACIÓN MANUAL 630A, UN (1) JUEGO DE CT´S Y RELÉ EDR 3000 CON COMUNICACIÓN MODBUS RTU.</v>
          </cell>
          <cell r="D62" t="str">
            <v>UN</v>
          </cell>
          <cell r="E62">
            <v>1</v>
          </cell>
          <cell r="F62">
            <v>8975900.0000000019</v>
          </cell>
          <cell r="G62">
            <v>8975900.0000000019</v>
          </cell>
        </row>
        <row r="63">
          <cell r="B63" t="str">
            <v>11,4,08</v>
          </cell>
          <cell r="C63" t="str">
            <v>TABLERO GENERAL DE BAJA TENSIÓN TG460V SEGÚN PLANO. UNIFILAR,AUTOSOPORTADO DE ACUERDO A MEDIDAD DEL CCM DE 460  Y TABLERO GENERAL DE 230V- EL INTERRUPTOR PPAL EXTRAIBLE CON RELE DE PROTECCIONES</v>
          </cell>
          <cell r="D63" t="str">
            <v>UN</v>
          </cell>
          <cell r="E63">
            <v>1</v>
          </cell>
          <cell r="F63">
            <v>3501000.0000000009</v>
          </cell>
          <cell r="G63">
            <v>3501000.0000000009</v>
          </cell>
        </row>
        <row r="64">
          <cell r="B64" t="str">
            <v>11,4,09</v>
          </cell>
          <cell r="C64" t="str">
            <v>TRANFORMADOR BT, 500 KVA, 4160/460-275V EN CU Y TANQUE EN ACEITE, LIBRE DE PCB´S</v>
          </cell>
          <cell r="D64" t="str">
            <v>UN</v>
          </cell>
          <cell r="E64">
            <v>1</v>
          </cell>
          <cell r="F64">
            <v>6599999.9999999981</v>
          </cell>
          <cell r="G64">
            <v>6599999.9999999981</v>
          </cell>
        </row>
        <row r="65">
          <cell r="B65" t="str">
            <v>11,4,10</v>
          </cell>
          <cell r="C65" t="str">
            <v>TRANFORMADOR BT, 225 KVA, 460/230-125V EN CU Y TANQUE EN ACEITE, LIBRE DE PCB´S</v>
          </cell>
          <cell r="D65" t="str">
            <v>UN</v>
          </cell>
          <cell r="E65">
            <v>2</v>
          </cell>
          <cell r="F65">
            <v>3545575</v>
          </cell>
          <cell r="G65">
            <v>7091150</v>
          </cell>
        </row>
        <row r="66">
          <cell r="B66" t="str">
            <v>11,4,11</v>
          </cell>
          <cell r="C66" t="str">
            <v>ALIMENTACIÓN DESDE TRANSFERENCIA HASTA TG4160V EN CABLE XLPE CU AL 133% PANTALLA EN HILO 3F X (2 x 400) MCM +1NoX (2X400) MCM + 1xT. 2/0MCMT, INCLUYE TERMINALES PARA PONCHAR, CINTAS Y MARCACIÓN DE ACUERDO AL RETIE</v>
          </cell>
          <cell r="D66" t="str">
            <v>ML</v>
          </cell>
          <cell r="E66">
            <v>30</v>
          </cell>
          <cell r="F66">
            <v>448858</v>
          </cell>
          <cell r="G66">
            <v>13465740</v>
          </cell>
        </row>
        <row r="67">
          <cell r="B67" t="str">
            <v>11,4,12</v>
          </cell>
          <cell r="C67" t="str">
            <v>ALIMENTACIÓN DESDE TRANSFORMADOR 3000 KVA Y PLANTA DE EMERGENCIA  HASTA TRANSFERENCIA EN CABLE XLPE CU AL 133% PANTALLA EN HILO 3F X (2 x 400) MCM +1NoX (2X400) MCM + 1xT. 2/0MCMT, INCLUYE TERMINALES PARA PONCHAR, CINTAS Y MARCACIÓN DE ACUERDO AL RETIE</v>
          </cell>
          <cell r="D67" t="str">
            <v>ML</v>
          </cell>
          <cell r="E67">
            <v>110</v>
          </cell>
          <cell r="F67">
            <v>448858</v>
          </cell>
          <cell r="G67">
            <v>49374380</v>
          </cell>
        </row>
        <row r="68">
          <cell r="B68" t="str">
            <v>11,4,13</v>
          </cell>
          <cell r="C68" t="str">
            <v>SISTEMA DE PUESTA A TIERRA DE SUBESTACION, SE DEBE REALIZAR MEDIDA,  CERTIFICACIÓN Y REGISTROS DE INSPECCIÓN</v>
          </cell>
          <cell r="D68" t="str">
            <v>GLB</v>
          </cell>
          <cell r="E68">
            <v>1</v>
          </cell>
          <cell r="F68">
            <v>4789585.9999999991</v>
          </cell>
          <cell r="G68">
            <v>4789585.9999999991</v>
          </cell>
        </row>
        <row r="69">
          <cell r="B69" t="str">
            <v>11,4,14</v>
          </cell>
          <cell r="C69" t="str">
            <v xml:space="preserve">INSTALACIÓN DE PLANTA ELECTRICA  POWER GENERATION DE 3000KW NOMINALES (STANDBY) MODELO C3000D6 4160VAC CON MOTOR KSK95 - ALTERNADOR STAMFORD - DEBE INCLUIR: CUARTO INSONORO(SISTEMA DE INSONORIZACIÓN),ACCESORIOS GENERADOR - CARGADOR/BATERIAS/AMORTIGUADORES,SISTEMA COMBUSTIBLE TUBERIA(INCLUYE EL TANQUE Y TUBERIAS),SISTEMA ESCAPE ACCESORIOS,SISTEMA ESCAPE TUBERIA Y PUESTA EN FUNCIONAMIENTO Y PRUEBAS, DESCARGUE. VER ESPECIFICACIONES </v>
          </cell>
          <cell r="D69" t="str">
            <v>UND</v>
          </cell>
          <cell r="E69">
            <v>1</v>
          </cell>
          <cell r="F69">
            <v>410720170</v>
          </cell>
          <cell r="G69">
            <v>410720170</v>
          </cell>
        </row>
        <row r="70">
          <cell r="B70" t="str">
            <v>11,4,15</v>
          </cell>
          <cell r="C70" t="str">
            <v>TABLERO GENERAL DE BAJA TENSIÓN TG220V, DE ACUERDO A CARGAS EN DIAGRAMA UNIFILAR, ESTE TABLERO DEBE TENER MULTIMETRO DE MEDIDA Y VISUALIZACIÓN, CON DPS, VER UNIFILAR</v>
          </cell>
          <cell r="D70" t="str">
            <v>UN</v>
          </cell>
          <cell r="E70">
            <v>1</v>
          </cell>
          <cell r="F70">
            <v>3865000.0000000005</v>
          </cell>
          <cell r="G70">
            <v>3865000.0000000005</v>
          </cell>
        </row>
        <row r="71">
          <cell r="B71" t="str">
            <v>11,4,16</v>
          </cell>
          <cell r="C71" t="str">
            <v xml:space="preserve">ALIMENTACIÓN DESDE INTERRUPTOR EN VACIO HASTA TRAFO 750KVA EN 3 x N°1/0 (F) XLPE AL 133% </v>
          </cell>
          <cell r="D71" t="str">
            <v>ML</v>
          </cell>
          <cell r="E71">
            <v>50</v>
          </cell>
          <cell r="F71">
            <v>100157</v>
          </cell>
          <cell r="G71">
            <v>5007850</v>
          </cell>
        </row>
        <row r="72">
          <cell r="B72" t="str">
            <v>11,4,17</v>
          </cell>
          <cell r="C72" t="str">
            <v xml:space="preserve">ALIMENTACIÓN DESDE TG 4160V HASTA CCM4160 EN 6x N°2/0(F) + 2CU DESNUDO  (F) XLPE AL 133% </v>
          </cell>
          <cell r="D72" t="str">
            <v>ML</v>
          </cell>
          <cell r="E72">
            <v>100</v>
          </cell>
          <cell r="F72">
            <v>355617</v>
          </cell>
          <cell r="G72">
            <v>35561700</v>
          </cell>
        </row>
        <row r="73">
          <cell r="B73" t="str">
            <v>11,4,18</v>
          </cell>
          <cell r="C73" t="str">
            <v>ALIMENTACIÓN DESDE TG460V  HASTA TRAFO 225KVA EN 2 x 4/0 MCM (F) +2No.4/0 MCM (N) 600V, INCLUYE TERMINALES Y CINTA.</v>
          </cell>
          <cell r="D73" t="str">
            <v>ML</v>
          </cell>
          <cell r="E73">
            <v>50</v>
          </cell>
          <cell r="F73">
            <v>266978</v>
          </cell>
          <cell r="G73">
            <v>13348900</v>
          </cell>
        </row>
        <row r="74">
          <cell r="B74" t="str">
            <v>11,4,19</v>
          </cell>
          <cell r="C74" t="str">
            <v>ALIMENTACIÓN DESDE TRAFO 225 KVA HASTA TG220V EN 6 x 300 MCM (F) +2No.300 MCM (N) AILAMIENTO DE 1000V 105°, INCLUYE TERMIANLES Y CINTA</v>
          </cell>
          <cell r="D74" t="str">
            <v>ML</v>
          </cell>
          <cell r="E74">
            <v>50</v>
          </cell>
          <cell r="F74">
            <v>510000</v>
          </cell>
          <cell r="G74">
            <v>25500000</v>
          </cell>
        </row>
        <row r="75">
          <cell r="B75" t="str">
            <v>11,4,20</v>
          </cell>
          <cell r="C75" t="str">
            <v>ALIMENTACIÓN DESDE TRAFO 750 KVA   HASTA TG460V EN 12 x 350 MCM (F) +4No.350 MCM(N) DE 1000V   + 1#1/0(TCU) INCLUYE TERMINALES Y CINTA</v>
          </cell>
          <cell r="D75" t="str">
            <v>ML</v>
          </cell>
          <cell r="E75">
            <v>100</v>
          </cell>
          <cell r="F75">
            <v>355000</v>
          </cell>
          <cell r="G75">
            <v>35500000</v>
          </cell>
        </row>
        <row r="76">
          <cell r="B76" t="str">
            <v>11,4,21</v>
          </cell>
          <cell r="C76" t="str">
            <v>ALIMENTACIÓN DESDE TG460V  HASTA TG-TM460 EN 3 x 4/0 MCM (F) +2No.4/0 MCM (N)+1N°2(T) 600V, INCLUYE TERMINALES Y CINTA.</v>
          </cell>
          <cell r="D76" t="str">
            <v>ML</v>
          </cell>
          <cell r="E76">
            <v>50</v>
          </cell>
          <cell r="F76">
            <v>195000</v>
          </cell>
          <cell r="G76">
            <v>9750000</v>
          </cell>
        </row>
        <row r="77">
          <cell r="B77" t="str">
            <v>11,4,22</v>
          </cell>
          <cell r="C77" t="str">
            <v>ALIMENTACIÓN DESDE TG460V  HASTA TCCM-BAJA TENSIÓN 460V(CCM BOMBA DE LAVADO)EN 1 x 2/0 MCM (F) +1No.2/0 MCM (N)+1N°8(T) 600V, INCLUYE TERMINALES Y CINTA.</v>
          </cell>
          <cell r="D77" t="str">
            <v>ML</v>
          </cell>
          <cell r="E77">
            <v>52</v>
          </cell>
          <cell r="F77">
            <v>90617.999999999985</v>
          </cell>
          <cell r="G77">
            <v>4712135.9999999991</v>
          </cell>
        </row>
        <row r="78">
          <cell r="B78" t="str">
            <v>11,4,23</v>
          </cell>
          <cell r="C78" t="str">
            <v xml:space="preserve">INSTALACION DE MEDIDOR DE ENERGIA TRIFASICO CON TELEMETRIA DE ACUERDO A ESPECIFICACIONES DEL COMERCIALIZADOR </v>
          </cell>
          <cell r="D78" t="str">
            <v>UN</v>
          </cell>
          <cell r="E78">
            <v>2</v>
          </cell>
          <cell r="F78">
            <v>2009200</v>
          </cell>
          <cell r="G78">
            <v>4018400</v>
          </cell>
        </row>
        <row r="79">
          <cell r="B79">
            <v>0</v>
          </cell>
          <cell r="C79" t="str">
            <v xml:space="preserve">SUMINISTRO DE ELEMENTOS PARA TABLEROS DE FUERZA Y ALIMENTACION DE FUERZA Y CONTROL A MOTORES </v>
          </cell>
          <cell r="D79">
            <v>0</v>
          </cell>
          <cell r="E79" t="str">
            <v xml:space="preserve">            </v>
          </cell>
          <cell r="F79">
            <v>0</v>
          </cell>
          <cell r="G79">
            <v>0</v>
          </cell>
        </row>
        <row r="80">
          <cell r="B80" t="str">
            <v>11,4,24</v>
          </cell>
          <cell r="C80" t="str">
            <v xml:space="preserve">CELDA DE DE PROTECCION 4160V TIPO SECOGEAR 17,5KV PARA OPERAR A 4,16KV, ICC 31,5KA, EQUIPADA CON INTERRUPTOR EN VACÍO DE 1250 AMPS. CON RELE DE PROTECCIÓN GE MULTILIN 350, INCLUE TRANSICIÓN, TCS Y TPS + CUCHILLA DE PUESTA A TIERRA </v>
          </cell>
          <cell r="D80" t="str">
            <v xml:space="preserve">UN   </v>
          </cell>
          <cell r="E80">
            <v>1</v>
          </cell>
          <cell r="F80">
            <v>10520640</v>
          </cell>
          <cell r="G80">
            <v>10520640</v>
          </cell>
        </row>
        <row r="81">
          <cell r="B81" t="str">
            <v>11,4,25</v>
          </cell>
          <cell r="C81" t="str">
            <v>CCM MEDIA TENSIÓN CON ARRANCADOR DE MOTORES CON AUTO TRANSFORMADOR TIPO LIMITAMP PARA MOTOR DE 300HP, 4160V, 60HZ; INCLUYE RELE DE PROTECCIÓN PARA EL MOTOR DE 1200A, ICC 50KA. NORMA NEMA 12, ANSI 61, DE ACUERDO A LAS ESPECIFICACIONES.</v>
          </cell>
          <cell r="D81" t="str">
            <v xml:space="preserve">UN   </v>
          </cell>
          <cell r="E81">
            <v>1</v>
          </cell>
          <cell r="F81">
            <v>10520640</v>
          </cell>
          <cell r="G81">
            <v>10520640</v>
          </cell>
        </row>
        <row r="82">
          <cell r="B82" t="str">
            <v>11,4,26</v>
          </cell>
          <cell r="C82" t="str">
            <v>CENTRO DE CONTROL DE MOTORES  PARA 2 BOMBAS DE LAVADO DE 50HP, CON BARRAJE, SEÑALIZACIÓN, MULTIMETRO, ARRANCADORES SUAVE, PULSADORES Y CABLEADO, PROTECCIONES Y EQUIPOS ELECTRICOS SEGÚN ESPECIFICACIONES Y PLANOS</v>
          </cell>
          <cell r="D82" t="str">
            <v xml:space="preserve">UN   </v>
          </cell>
          <cell r="E82">
            <v>1</v>
          </cell>
          <cell r="F82">
            <v>10719640</v>
          </cell>
          <cell r="G82">
            <v>10719640</v>
          </cell>
        </row>
        <row r="83">
          <cell r="B83" t="str">
            <v>11,4,27</v>
          </cell>
          <cell r="C83" t="str">
            <v>TABLERO GENERAL DE BAJA TENSIÓN TG-TM460V SEGÚN UNIFILAR CON CADA PROTECCIÓN TERMOMAGNETICA PARA CARGAS ROTATIVAS COMO SE ENCUENTRA EN EL DIAGRAMA.-AUTOSOPORTADO DE ACUERDO A MEDIDAD DEL TG460</v>
          </cell>
          <cell r="D83" t="str">
            <v xml:space="preserve">UN   </v>
          </cell>
          <cell r="E83">
            <v>1</v>
          </cell>
          <cell r="F83">
            <v>13349550</v>
          </cell>
          <cell r="G83">
            <v>13349550</v>
          </cell>
        </row>
        <row r="84">
          <cell r="B84">
            <v>11.5</v>
          </cell>
          <cell r="C84" t="str">
            <v>INSTALACIÓN DE ELEMENTOS PARA ALIMENTACION DE FUERZA 4160V Y 460V</v>
          </cell>
          <cell r="D84">
            <v>0</v>
          </cell>
          <cell r="E84" t="str">
            <v xml:space="preserve">            </v>
          </cell>
          <cell r="F84">
            <v>0</v>
          </cell>
          <cell r="G84">
            <v>0</v>
          </cell>
        </row>
        <row r="85">
          <cell r="B85" t="str">
            <v>11,5,01</v>
          </cell>
          <cell r="C85" t="str">
            <v>ALIMENTACION DESDE CCM 4160 A MOTORES 300 HP EN 3F XNo.2 XLPE AL 100% + N°2T DESNUDO + (4x14 + 20 CABLE DE CONTROL THHN/THHW SR TC PARA CALEFACCIÓN) INLUYE CINTA AISLANTE DE MEDIA TENSIÓN 2350, 23 Y TERMINALES</v>
          </cell>
          <cell r="D85" t="str">
            <v>ML</v>
          </cell>
          <cell r="E85">
            <v>130</v>
          </cell>
          <cell r="F85">
            <v>82274</v>
          </cell>
          <cell r="G85">
            <v>10695620</v>
          </cell>
        </row>
        <row r="86">
          <cell r="B86" t="str">
            <v>11,5,02</v>
          </cell>
          <cell r="C86" t="str">
            <v xml:space="preserve">ALIMENTACION DESDE CCM 460 A MOTORES LAVADO 50 HP EN 3No.4 + 6T EN CABLE THHN 600V + (4x14 + 20 CABLE DE CONTROL THHN/THHW SR TC) </v>
          </cell>
          <cell r="D86" t="str">
            <v>ML</v>
          </cell>
          <cell r="E86">
            <v>50</v>
          </cell>
          <cell r="F86">
            <v>37250</v>
          </cell>
          <cell r="G86">
            <v>1862500</v>
          </cell>
        </row>
        <row r="87">
          <cell r="B87" t="str">
            <v>11,5,05</v>
          </cell>
          <cell r="C87" t="str">
            <v xml:space="preserve">ALIMENTACION DESDE CCM2 A TABLERO POLIPASTO 5 TON., 7,2 KVA EN IMC DE 3/4" CON 3No.10 + 12T  </v>
          </cell>
          <cell r="D87" t="str">
            <v>ML</v>
          </cell>
          <cell r="E87">
            <v>30</v>
          </cell>
          <cell r="F87">
            <v>44592</v>
          </cell>
          <cell r="G87">
            <v>1337760</v>
          </cell>
        </row>
        <row r="88">
          <cell r="B88" t="str">
            <v>11,5,06</v>
          </cell>
          <cell r="C88" t="str">
            <v>ALIMENTACION DESDE TABLERO TG-TM460 HASTA CCM DE BOMBAS ESTACIÓN DE BOMBEO AGUAS DE LAVADO DE FILTROS 3No.3/0 + 1N6T EN CABLE THHN 600V, INCLUYE TERMINAALES Y CINTA</v>
          </cell>
          <cell r="D88" t="str">
            <v>ML</v>
          </cell>
          <cell r="E88">
            <v>100</v>
          </cell>
          <cell r="F88">
            <v>86526</v>
          </cell>
          <cell r="G88">
            <v>8652600</v>
          </cell>
        </row>
        <row r="89">
          <cell r="B89" t="str">
            <v>11,5,07</v>
          </cell>
          <cell r="C89" t="str">
            <v>ALIMENTACION DESDE  CCM DE BOMBAS ESTACIÓN DE BOMBEO AGUAS DE LAVADO DE FILTROS HASTA BOMBAS 3No.4 + 1N6T EN CABLE THHN 600V, INCLUYE TERMINAALES Y CINTA</v>
          </cell>
          <cell r="D89" t="str">
            <v>ML</v>
          </cell>
          <cell r="E89">
            <v>100</v>
          </cell>
          <cell r="F89">
            <v>35165.999999999985</v>
          </cell>
          <cell r="G89">
            <v>3516599.9999999986</v>
          </cell>
        </row>
        <row r="90">
          <cell r="B90" t="str">
            <v>11,5,10</v>
          </cell>
          <cell r="C90" t="str">
            <v>ALIMENTACION DESDE TABLERO TG-TM460 HASTA CCM DE ZONA TRATAMIENTO DE LODOS EN CABLE 3No.300MCM(F)+ 1N300MCM + 1N2T EN CABLE THHN 600V, INCLUYE TERMINALES Y CINTA</v>
          </cell>
          <cell r="D90" t="str">
            <v>ML</v>
          </cell>
          <cell r="E90">
            <v>100</v>
          </cell>
          <cell r="F90">
            <v>252227</v>
          </cell>
          <cell r="G90">
            <v>25222700</v>
          </cell>
        </row>
        <row r="91">
          <cell r="B91" t="str">
            <v>11,5,11</v>
          </cell>
          <cell r="C91" t="str">
            <v>ALIMENTACION DESDE CCM DE ZONA TRATAMIENTO DE LODOS HASTA CENTRO CONTROL DE EQUIPOS DE SECADO DE LODOS EN CABLE 3No.8M(F)+ 1N8 + 1N10T EN CABLE THHN 600V, INCLUYE TERMINALES Y CINTA</v>
          </cell>
          <cell r="D91" t="str">
            <v>ML</v>
          </cell>
          <cell r="E91">
            <v>100</v>
          </cell>
          <cell r="F91">
            <v>17034</v>
          </cell>
          <cell r="G91">
            <v>1703400</v>
          </cell>
        </row>
        <row r="92">
          <cell r="B92" t="str">
            <v>11,5,12</v>
          </cell>
          <cell r="C92" t="str">
            <v>ALIMENTACION DESDE CCM DE ZONA TRATAMIENTO DE LODOS HASTA TABLERO DE POLIPATSO DE 3TON EN CABLE 3No.10(F)+1N12T EN CABLE THHN 600V, INCLUYE TERMINALES Y CINTA</v>
          </cell>
          <cell r="D92" t="str">
            <v>ML</v>
          </cell>
          <cell r="E92">
            <v>50</v>
          </cell>
          <cell r="F92">
            <v>15330</v>
          </cell>
          <cell r="G92">
            <v>766500</v>
          </cell>
        </row>
        <row r="93">
          <cell r="B93" t="str">
            <v>11,5,13</v>
          </cell>
          <cell r="C93" t="str">
            <v>ALIMENTACION DESDE CCM DE ZONA TRATAMIENTO DE LODOS HASTA TABLERO DE CONTROL DE ACTUADORES EN CABLE 3No.1/0(F)+1N2T EN CABLE THHN 600V, INCLUYE TERMINAALES Y CINTA</v>
          </cell>
          <cell r="D93" t="str">
            <v>ML</v>
          </cell>
          <cell r="E93">
            <v>50</v>
          </cell>
          <cell r="F93">
            <v>69512</v>
          </cell>
          <cell r="G93">
            <v>3475600</v>
          </cell>
        </row>
        <row r="94">
          <cell r="B94" t="str">
            <v>11,5,14</v>
          </cell>
          <cell r="C94" t="str">
            <v>ALIMENTACION DESDE CCM DE ZONA TRATAMIENTO DE LODOS HASTA TABLEROS DE CONTROL DE BOMBAS SUMERGIBLES POZO DE LODOS DE SEDIMENTADORES Y AGITADORES DE TANQUES DDE ESPESADOS 3No.10(F)+1N12T EN CABLE THHN 600V, INCLUYE TERMINALES Y CINTA</v>
          </cell>
          <cell r="D94" t="str">
            <v>ML</v>
          </cell>
          <cell r="E94">
            <v>100</v>
          </cell>
          <cell r="F94">
            <v>8758</v>
          </cell>
          <cell r="G94">
            <v>875800</v>
          </cell>
        </row>
        <row r="95">
          <cell r="B95" t="str">
            <v>11,5,15</v>
          </cell>
          <cell r="C95" t="str">
            <v>ALIMENTACION DESDE CCM DE ZONA TRATAMIENTO DE LODOS HASTA ACTUADORES, BOMBAS SUMERGIBLES, AGITADORES Y SEÑAL DE NIVEL EN  3No.12(F)+1N12T CABLE ENCAUCHETEADO TC -SR  600V, INCLUYE TERMINALES Y CINTA</v>
          </cell>
          <cell r="D95" t="str">
            <v>ML</v>
          </cell>
          <cell r="E95">
            <v>400</v>
          </cell>
          <cell r="F95">
            <v>8758</v>
          </cell>
          <cell r="G95">
            <v>3503200</v>
          </cell>
        </row>
        <row r="96">
          <cell r="B96" t="str">
            <v>11,5,16</v>
          </cell>
          <cell r="C96" t="str">
            <v>ALIMENTACION DESDE TG-TM460V L EN  3No.12(F)+1N12T CABLE ENCAUCHETEADO TC -SR  600V, INCLUYE TERMINALES Y CINTA</v>
          </cell>
          <cell r="D96" t="str">
            <v>ML</v>
          </cell>
          <cell r="E96">
            <v>100</v>
          </cell>
          <cell r="F96">
            <v>8758</v>
          </cell>
          <cell r="G96">
            <v>875800</v>
          </cell>
        </row>
        <row r="97">
          <cell r="B97" t="str">
            <v>11,5,17</v>
          </cell>
          <cell r="C97" t="str">
            <v>ALIMENTACION DESDE TG-TM460V EN CABLE 3No.8M(F)+ 1N8 + 1N10T EN CABLE THHN 600V, INCLUYE TERMINALES Y CINTA</v>
          </cell>
          <cell r="D97" t="str">
            <v>ML</v>
          </cell>
          <cell r="E97">
            <v>100</v>
          </cell>
          <cell r="F97">
            <v>11673.000000000002</v>
          </cell>
          <cell r="G97">
            <v>1167300.0000000002</v>
          </cell>
        </row>
        <row r="98">
          <cell r="B98">
            <v>0</v>
          </cell>
          <cell r="C98" t="str">
            <v>SUMINISTRO DE ELEMENTOS PARA CANALIZACIONES PARA ALIMENTACIONES FUERZA 460V</v>
          </cell>
          <cell r="D98">
            <v>0</v>
          </cell>
          <cell r="E98">
            <v>0</v>
          </cell>
          <cell r="F98">
            <v>0</v>
          </cell>
          <cell r="G98">
            <v>0</v>
          </cell>
        </row>
        <row r="99">
          <cell r="B99" t="str">
            <v>11,5,18</v>
          </cell>
          <cell r="C99" t="str">
            <v>DUCTO CONDUIT PVC DE 4"X3 CON ACCESORIOS. DE TG460V A TG-TM460 O CCM</v>
          </cell>
          <cell r="D99" t="str">
            <v>ML</v>
          </cell>
          <cell r="E99">
            <v>100</v>
          </cell>
          <cell r="F99">
            <v>87879</v>
          </cell>
          <cell r="G99">
            <v>8787900</v>
          </cell>
        </row>
        <row r="100">
          <cell r="B100" t="str">
            <v>11,5,19</v>
          </cell>
          <cell r="C100" t="str">
            <v>DUCTO CERRADO RECTANGULAR METALICO (BANDEJA CON TAPA) DE 30x10 cms. CON SOPORTERÍA. CCM A BOMBAS DE 4160V</v>
          </cell>
          <cell r="D100" t="str">
            <v>ML</v>
          </cell>
          <cell r="E100">
            <v>50</v>
          </cell>
          <cell r="F100">
            <v>95000</v>
          </cell>
          <cell r="G100">
            <v>4750000</v>
          </cell>
        </row>
        <row r="101">
          <cell r="B101" t="str">
            <v>11,5,20</v>
          </cell>
          <cell r="C101" t="str">
            <v>DUCTO CERRADO RECTANGULAR METALICO (BANEEJA CON TAPA) DE 10x10 cms. CON SOPORTERÍA. CCM A BOMBAS Y ACTUADORES. DE 460V</v>
          </cell>
          <cell r="D101" t="str">
            <v>ML</v>
          </cell>
          <cell r="E101">
            <v>100</v>
          </cell>
          <cell r="F101">
            <v>84600</v>
          </cell>
          <cell r="G101">
            <v>8460000</v>
          </cell>
        </row>
        <row r="102">
          <cell r="B102" t="str">
            <v>11,5,21</v>
          </cell>
          <cell r="C102" t="str">
            <v>DUCTO CONDUIT PVC DE 1" CON ACCESORIOS. CCM  A MOTORES 460V</v>
          </cell>
          <cell r="D102" t="str">
            <v>ML</v>
          </cell>
          <cell r="E102">
            <v>700</v>
          </cell>
          <cell r="F102">
            <v>23501</v>
          </cell>
          <cell r="G102">
            <v>16450700</v>
          </cell>
        </row>
        <row r="103">
          <cell r="B103" t="str">
            <v>11,5,22</v>
          </cell>
          <cell r="C103" t="str">
            <v>DUCTO CONDUIT PVC DE 3" CON ACCESORIOS DE ANCLAJE TG-TM460 A SECADO DE LODOS</v>
          </cell>
          <cell r="D103" t="str">
            <v>ML</v>
          </cell>
          <cell r="E103">
            <v>100</v>
          </cell>
          <cell r="F103">
            <v>22392.98</v>
          </cell>
          <cell r="G103">
            <v>2239298</v>
          </cell>
        </row>
        <row r="104">
          <cell r="B104" t="str">
            <v>11,5,23</v>
          </cell>
          <cell r="C104" t="str">
            <v>DUCTO CONDUIT IMC DE 3/4" CON ACCESORIOS DE ANCLAJE. PARA TRAMO DE TUBERÍA A LA VISTA DE LA ALIMENTACION DE POLIPASTOS CUARTO DE BOMBAS Y SECADO DE LODOS</v>
          </cell>
          <cell r="D104" t="str">
            <v>ML</v>
          </cell>
          <cell r="E104">
            <v>60</v>
          </cell>
          <cell r="F104">
            <v>18100</v>
          </cell>
          <cell r="G104">
            <v>1086000</v>
          </cell>
        </row>
        <row r="105">
          <cell r="B105" t="str">
            <v>11,5,25</v>
          </cell>
          <cell r="C105" t="str">
            <v>DUCTO CONDUIT PVC DE 2" CON ACCESORIOS DE ANCLAJE DESDE TG-TM460 A BOMBAS SUMERGIBLES DE DESCARGUE DE LODOS DE FILTROS.</v>
          </cell>
          <cell r="D105" t="str">
            <v>ML</v>
          </cell>
          <cell r="E105">
            <v>200</v>
          </cell>
          <cell r="F105">
            <v>18100</v>
          </cell>
          <cell r="G105">
            <v>3620000</v>
          </cell>
        </row>
        <row r="106">
          <cell r="B106" t="str">
            <v>11,5,26</v>
          </cell>
          <cell r="C106" t="str">
            <v>DUCTO CONDUIT IMC DE 3/4" CON ACCESORIOS DE ANCALAJE PARA TRAMO DE TUBERÍA A LA VISTA DE LA ALIMENTACION DE ACTUADORES EN SECADO DE LODOS Y DECANTADORES</v>
          </cell>
          <cell r="D106" t="str">
            <v>ML</v>
          </cell>
          <cell r="E106">
            <v>600</v>
          </cell>
          <cell r="F106">
            <v>18100</v>
          </cell>
          <cell r="G106">
            <v>10860000</v>
          </cell>
        </row>
        <row r="107">
          <cell r="B107" t="str">
            <v>11,5,27</v>
          </cell>
          <cell r="C107" t="str">
            <v>DUCTO CONDUIT IMC DE 1/2" CON ACCESORIOS DE ANCALAJE PARA TRAMO DE TUBERÍA A LA VISTA DE LA ALIMENTACION DE ACTUADORES EN SECADO DE LODOS Y DECANTADORES</v>
          </cell>
          <cell r="D107" t="str">
            <v>ML</v>
          </cell>
          <cell r="E107">
            <v>400</v>
          </cell>
          <cell r="F107">
            <v>24100</v>
          </cell>
          <cell r="G107">
            <v>9640000</v>
          </cell>
        </row>
        <row r="108">
          <cell r="B108" t="str">
            <v>11,5,28</v>
          </cell>
          <cell r="C108" t="str">
            <v>REGISTRO EN MAMPOSTERÍA DE 80x80x80 CMS, INTERNO, CON TAPA EN CONCRETO MARCO EN ACERO DE LA TAPA Y DEL REGISTRO. SEÑALIZADO CON EL VOLTAJE DE OPERACIÓN</v>
          </cell>
          <cell r="D108" t="str">
            <v xml:space="preserve">UN   </v>
          </cell>
          <cell r="E108">
            <v>9</v>
          </cell>
          <cell r="F108">
            <v>667868.91999999993</v>
          </cell>
          <cell r="G108">
            <v>6010820.2799999993</v>
          </cell>
        </row>
        <row r="109">
          <cell r="B109" t="str">
            <v>11,5,29</v>
          </cell>
          <cell r="C109" t="str">
            <v xml:space="preserve">DUCTO CONDUIT PVC DE 1/2" CON ACCESORIOS DE ANCLAJE TG-TM460 A </v>
          </cell>
          <cell r="D109" t="str">
            <v>ML</v>
          </cell>
          <cell r="E109">
            <v>200</v>
          </cell>
          <cell r="F109">
            <v>16800</v>
          </cell>
          <cell r="G109">
            <v>3360000</v>
          </cell>
        </row>
        <row r="110">
          <cell r="B110">
            <v>11.6</v>
          </cell>
          <cell r="C110" t="str">
            <v>INSTALACIÓN DE ELEMENTOS PARA ALIMENTACION DE FUERZA 220V</v>
          </cell>
          <cell r="D110">
            <v>0</v>
          </cell>
          <cell r="E110" t="str">
            <v xml:space="preserve">            </v>
          </cell>
          <cell r="F110">
            <v>0</v>
          </cell>
          <cell r="G110">
            <v>0</v>
          </cell>
        </row>
        <row r="111">
          <cell r="B111" t="str">
            <v>11,6,01</v>
          </cell>
          <cell r="C111" t="str">
            <v>ALIMENTACION DESDE TABLERO TG220V HASTA TABLERO DE FUERZA COMPRESOR Y COAGULANTES - TFCC - EN 3No.4 + No.4(N) + 1N8T .INCLUYE TERMINALES Y CINTA.</v>
          </cell>
          <cell r="D111" t="str">
            <v>ML</v>
          </cell>
          <cell r="E111">
            <v>100</v>
          </cell>
          <cell r="F111">
            <v>15519.34</v>
          </cell>
          <cell r="G111">
            <v>1551934</v>
          </cell>
        </row>
        <row r="112">
          <cell r="B112" t="str">
            <v>11,6,02</v>
          </cell>
          <cell r="C112" t="str">
            <v xml:space="preserve">ALIMENTACION DESDE TABLERO TFCC HASTA BOMBA DOSIFICADORA DE MEMBRANA PARA COAGULANTE EN 1No.12(F) + 1No.12(N) +  1N12(T) EN IMC DE 3/4"  </v>
          </cell>
          <cell r="D112" t="str">
            <v>ML</v>
          </cell>
          <cell r="E112">
            <v>16</v>
          </cell>
          <cell r="F112">
            <v>17076</v>
          </cell>
          <cell r="G112">
            <v>273216</v>
          </cell>
        </row>
        <row r="113">
          <cell r="B113" t="str">
            <v>11,6,03</v>
          </cell>
          <cell r="C113" t="str">
            <v xml:space="preserve">ALIMENTACION DESDE TABLERO TFCC HASTA BOMBA DOSIFICADORA DE MEMBRANA PARA POLIMERO EN 1No.12(F) + 1No.12(N) +  1N12(T) EN IMC DE 3/4"  </v>
          </cell>
          <cell r="D113" t="str">
            <v>ML</v>
          </cell>
          <cell r="E113">
            <v>10</v>
          </cell>
          <cell r="F113">
            <v>18326</v>
          </cell>
          <cell r="G113">
            <v>183260</v>
          </cell>
        </row>
        <row r="114">
          <cell r="B114" t="str">
            <v>11,6,04</v>
          </cell>
          <cell r="C114" t="str">
            <v xml:space="preserve">ALIMENTACION DESDE TABLERO TFCC HASTA MOTOR MEZCLADOR PARA COAGULACION EN 1No.12(F) + 1No.12(N) +  1N12(T) EN IMC DE 3/4"  </v>
          </cell>
          <cell r="D114" t="str">
            <v>ML</v>
          </cell>
          <cell r="E114">
            <v>10</v>
          </cell>
          <cell r="F114">
            <v>18326</v>
          </cell>
          <cell r="G114">
            <v>183260</v>
          </cell>
        </row>
        <row r="115">
          <cell r="B115" t="str">
            <v>11,6,05</v>
          </cell>
          <cell r="C115" t="str">
            <v xml:space="preserve">ALIMENTACION DESDE TABLERO TFCC HASTA BOMBA CENTRIFUGA PARA SULFATO LIQUIDO EN 2No.8(F) + 1N10(T) EN PVC DE 3/4"  </v>
          </cell>
          <cell r="D115" t="str">
            <v>ML</v>
          </cell>
          <cell r="E115">
            <v>22</v>
          </cell>
          <cell r="F115">
            <v>20326</v>
          </cell>
          <cell r="G115">
            <v>447172</v>
          </cell>
        </row>
        <row r="116">
          <cell r="B116" t="str">
            <v>11,6,09</v>
          </cell>
          <cell r="C116" t="str">
            <v xml:space="preserve">ALIMENTACION DESDE TABLERO TG220V HASTA TABLERO TDCL EDIFICIO CLORACIÓN EN 4No.2 + 1N8T  </v>
          </cell>
          <cell r="D116" t="str">
            <v>ML</v>
          </cell>
          <cell r="E116">
            <v>51</v>
          </cell>
          <cell r="F116">
            <v>41537</v>
          </cell>
          <cell r="G116">
            <v>2118387</v>
          </cell>
        </row>
        <row r="117">
          <cell r="B117" t="str">
            <v>11,6,10</v>
          </cell>
          <cell r="C117" t="str">
            <v xml:space="preserve">ALIMENTACION DESDE TABLERO TDCL 220V HASTA TABLERO NEUTRALIZACIÓN DE CLORO EDIFICIO CLORACIÓN EN 4No.4 + 1N8T  </v>
          </cell>
          <cell r="D117" t="str">
            <v>ML</v>
          </cell>
          <cell r="E117">
            <v>52</v>
          </cell>
          <cell r="F117">
            <v>25958.000000000004</v>
          </cell>
          <cell r="G117">
            <v>1349816.0000000002</v>
          </cell>
        </row>
        <row r="118">
          <cell r="B118" t="str">
            <v>11,6,11</v>
          </cell>
          <cell r="C118" t="str">
            <v xml:space="preserve">ALIMENTACION DESDE TABLERO TDCL 220V HASTA TABLEROS DE POLIPASTOS DE 2 TON EN 4No.10 + 1N12T  </v>
          </cell>
          <cell r="D118" t="str">
            <v>ML</v>
          </cell>
          <cell r="E118">
            <v>53</v>
          </cell>
          <cell r="F118">
            <v>9300</v>
          </cell>
          <cell r="G118">
            <v>492900</v>
          </cell>
        </row>
        <row r="119">
          <cell r="B119" t="str">
            <v>11,6,12</v>
          </cell>
          <cell r="C119" t="str">
            <v xml:space="preserve">ALIMENTACION DESDE TABLERO TG220V HASTA TABLERO TDCL EDIFICIO CLORACIÓN EN 4No.2 + 1N8T  </v>
          </cell>
          <cell r="D119" t="str">
            <v>ML</v>
          </cell>
          <cell r="E119">
            <v>54</v>
          </cell>
          <cell r="F119">
            <v>41537</v>
          </cell>
          <cell r="G119">
            <v>2242998</v>
          </cell>
        </row>
        <row r="120">
          <cell r="B120">
            <v>0</v>
          </cell>
          <cell r="C120" t="str">
            <v xml:space="preserve"> INSTALACION DE ELEMENTOS PARA CANALIZACIONES PARA ALIMENTACIONES FUERZA 220V</v>
          </cell>
          <cell r="D120">
            <v>0</v>
          </cell>
          <cell r="E120">
            <v>0</v>
          </cell>
          <cell r="F120">
            <v>0</v>
          </cell>
          <cell r="G120">
            <v>0</v>
          </cell>
        </row>
        <row r="121">
          <cell r="B121" t="str">
            <v>11,6,13</v>
          </cell>
          <cell r="C121" t="str">
            <v>DUCTO CONDUIT PVC DE 1 1/2" CON ACCESORIOS. TG220V A TFCC</v>
          </cell>
          <cell r="D121" t="str">
            <v>ML</v>
          </cell>
          <cell r="E121">
            <v>100</v>
          </cell>
          <cell r="F121">
            <v>18100</v>
          </cell>
          <cell r="G121">
            <v>1810000</v>
          </cell>
        </row>
        <row r="122">
          <cell r="B122" t="str">
            <v>11,6,14</v>
          </cell>
          <cell r="C122" t="str">
            <v>DUCTO CONDUIT IMC DE 3/4" CON ACCESORIOS. TFSC A: BOMBAS DOSIFICADORAS, COMPRESOR VALVULAS Y MEZCLADOR PARA COAGULACIÓN</v>
          </cell>
          <cell r="D122" t="str">
            <v>ML</v>
          </cell>
          <cell r="E122">
            <v>200</v>
          </cell>
          <cell r="F122">
            <v>18100</v>
          </cell>
          <cell r="G122">
            <v>3620000</v>
          </cell>
        </row>
        <row r="123">
          <cell r="B123" t="str">
            <v>11,6,15</v>
          </cell>
          <cell r="C123" t="str">
            <v>DUCTO CONDUIT PVC DE 1" CON ACCESORIOS. TFCC A BOMBAS CENTRIFUGAS PARA SULFATO LIQUIDO</v>
          </cell>
          <cell r="D123" t="str">
            <v>ML</v>
          </cell>
          <cell r="E123">
            <v>300</v>
          </cell>
          <cell r="F123">
            <v>23501</v>
          </cell>
          <cell r="G123">
            <v>7050300</v>
          </cell>
        </row>
        <row r="124">
          <cell r="B124" t="str">
            <v>11,6,16</v>
          </cell>
          <cell r="C124" t="str">
            <v>DUCTO CONDUIT PVC DE 3/4" CON ACCESORIOS.</v>
          </cell>
          <cell r="D124" t="str">
            <v>ML</v>
          </cell>
          <cell r="E124">
            <v>400</v>
          </cell>
          <cell r="F124">
            <v>18100</v>
          </cell>
          <cell r="G124">
            <v>7240000</v>
          </cell>
        </row>
        <row r="125">
          <cell r="B125" t="str">
            <v>11,6,17</v>
          </cell>
          <cell r="C125" t="str">
            <v>DUCTO CONDUIT PVC DE 2" CON ACCESORIOS. DE TG220V A TDCL</v>
          </cell>
          <cell r="D125" t="str">
            <v>ML</v>
          </cell>
          <cell r="E125">
            <v>300</v>
          </cell>
          <cell r="F125">
            <v>18100</v>
          </cell>
          <cell r="G125">
            <v>5430000</v>
          </cell>
        </row>
        <row r="126">
          <cell r="B126" t="str">
            <v>11,6,19</v>
          </cell>
          <cell r="C126" t="str">
            <v>DUCTO CONDUIT IMC DE 3/4" CON ACCESORIOS. TDCL A POLIPASTOS.</v>
          </cell>
          <cell r="D126" t="str">
            <v>ML</v>
          </cell>
          <cell r="E126">
            <v>200</v>
          </cell>
          <cell r="F126">
            <v>18100</v>
          </cell>
          <cell r="G126">
            <v>3620000</v>
          </cell>
        </row>
        <row r="127">
          <cell r="B127" t="str">
            <v>11,6,20</v>
          </cell>
          <cell r="C127" t="str">
            <v>DUCTO CONDUIT IMC DE 1" CON ACCESORIOS. TDCL A POLIPASTOS.</v>
          </cell>
          <cell r="D127" t="str">
            <v>ML</v>
          </cell>
          <cell r="E127">
            <v>100</v>
          </cell>
          <cell r="F127">
            <v>24250</v>
          </cell>
          <cell r="G127">
            <v>2425000</v>
          </cell>
        </row>
        <row r="128">
          <cell r="B128" t="str">
            <v>11,6,20A</v>
          </cell>
          <cell r="C128" t="str">
            <v>REGISTRO EN MAMPOSTERÍA DE 60x60x60 CMS, INTERNO, CON TAPA EN CONCRETO en marco de acero</v>
          </cell>
          <cell r="D128" t="str">
            <v xml:space="preserve">UN   </v>
          </cell>
          <cell r="E128">
            <v>15</v>
          </cell>
          <cell r="F128">
            <v>516668.10799999995</v>
          </cell>
          <cell r="G128">
            <v>7750021.6199999992</v>
          </cell>
        </row>
        <row r="129">
          <cell r="B129" t="str">
            <v>11,6,20B</v>
          </cell>
          <cell r="C129" t="str">
            <v>REGISTRO EN MAMPOSTERÍA DE 40x40x50 CMS, INTERNO, CON TAPA EN CONCRETO en marco en acero</v>
          </cell>
          <cell r="D129" t="str">
            <v xml:space="preserve">UN   </v>
          </cell>
          <cell r="E129">
            <v>10</v>
          </cell>
          <cell r="F129">
            <v>407866.02</v>
          </cell>
          <cell r="G129">
            <v>4078660.2</v>
          </cell>
        </row>
        <row r="130">
          <cell r="B130">
            <v>0</v>
          </cell>
          <cell r="C130" t="str">
            <v>INSTALACIÓN DE ELEMENTOS PARA ALIMENTACION DE FUERZA TABLEROS DE DISTRIBUCIÓN 220V</v>
          </cell>
          <cell r="D130">
            <v>0</v>
          </cell>
          <cell r="E130" t="str">
            <v xml:space="preserve">            </v>
          </cell>
          <cell r="F130">
            <v>0</v>
          </cell>
          <cell r="G130">
            <v>0</v>
          </cell>
        </row>
        <row r="131">
          <cell r="B131" t="str">
            <v>11,6,21</v>
          </cell>
          <cell r="C131" t="str">
            <v xml:space="preserve">ALIMENTACION DESDE TABLERO TG220V HASTATABLERO SUBESTACION ELECTRICA TDS - EN 3No.8 + No.8(N) + 1N10T  </v>
          </cell>
          <cell r="D131" t="str">
            <v>ML</v>
          </cell>
          <cell r="E131">
            <v>30</v>
          </cell>
          <cell r="F131">
            <v>29534</v>
          </cell>
          <cell r="G131">
            <v>886020</v>
          </cell>
        </row>
        <row r="132">
          <cell r="B132" t="str">
            <v>11,6,22</v>
          </cell>
          <cell r="C132" t="str">
            <v xml:space="preserve">ALIMENTACION DESDE TABLERO TG220V HASTA TABLERO CUARTO DE MAQUINAS TDM - EN 3No.8 + No.8(N) + 1N10T  </v>
          </cell>
          <cell r="D132" t="str">
            <v>ML</v>
          </cell>
          <cell r="E132">
            <v>100</v>
          </cell>
          <cell r="F132">
            <v>29534</v>
          </cell>
          <cell r="G132">
            <v>2953400</v>
          </cell>
        </row>
        <row r="133">
          <cell r="B133" t="str">
            <v>11,6,23</v>
          </cell>
          <cell r="C133" t="str">
            <v xml:space="preserve">ALIMENTACION DESDE TABLERO TG220V HASTA TABLERO LABORATORIOS TDL - EN 3No.8 + No.8(N) + 1N10T  </v>
          </cell>
          <cell r="D133" t="str">
            <v>ML</v>
          </cell>
          <cell r="E133">
            <v>100</v>
          </cell>
          <cell r="F133">
            <v>29534</v>
          </cell>
          <cell r="G133">
            <v>2953400</v>
          </cell>
        </row>
        <row r="134">
          <cell r="B134" t="str">
            <v>11,6,25</v>
          </cell>
          <cell r="C134" t="str">
            <v xml:space="preserve">ALIMENTACION DESDE TABLERO TG220V HASTA TABLERO ALUMBRADO EXTERIOR TAE, AL TDCD  Y TD-MED EN 3No.8 + No.8(N) + 1N10T  </v>
          </cell>
          <cell r="D134" t="str">
            <v>ML</v>
          </cell>
          <cell r="E134">
            <v>200</v>
          </cell>
          <cell r="F134">
            <v>29534</v>
          </cell>
          <cell r="G134">
            <v>5906800</v>
          </cell>
        </row>
        <row r="135">
          <cell r="B135" t="str">
            <v>11,6,26</v>
          </cell>
          <cell r="C135" t="str">
            <v xml:space="preserve">ALIMENTACION DESDE TABLERO TG220V HASTA TABLERO GARITA  EN 3No.8 + No.8(N) + 1N10T  </v>
          </cell>
          <cell r="D135" t="str">
            <v>ML</v>
          </cell>
          <cell r="E135">
            <v>50</v>
          </cell>
          <cell r="F135">
            <v>29534</v>
          </cell>
          <cell r="G135">
            <v>1476700</v>
          </cell>
        </row>
        <row r="136">
          <cell r="B136" t="str">
            <v>11,6,27</v>
          </cell>
          <cell r="C136" t="str">
            <v xml:space="preserve">ALIMENTACION DESDE TABLERO TG220V HASTA TABLERO td-medición EN 3No.8 + No.8(N) + 1N10T  </v>
          </cell>
          <cell r="D136" t="str">
            <v>ML</v>
          </cell>
          <cell r="E136">
            <v>150</v>
          </cell>
          <cell r="F136">
            <v>29534</v>
          </cell>
          <cell r="G136">
            <v>4430100</v>
          </cell>
        </row>
        <row r="137">
          <cell r="B137">
            <v>0</v>
          </cell>
          <cell r="C137" t="str">
            <v>INSTALACION DE ELEMENTOS PARA CANALIZACIONES PARA ALIMENTACIONES TABLEROS 220V</v>
          </cell>
          <cell r="D137">
            <v>0</v>
          </cell>
          <cell r="E137">
            <v>0</v>
          </cell>
          <cell r="F137">
            <v>0</v>
          </cell>
          <cell r="G137">
            <v>0</v>
          </cell>
        </row>
        <row r="138">
          <cell r="B138" t="str">
            <v>11,6,28</v>
          </cell>
          <cell r="C138" t="str">
            <v>DUCTO CONDUIT PVC DE 1" CON ACCESORIOS. A TDS, TDCL, TDM, TDL,  TDG, TD-MEDICIÓN, TDCD, TDG</v>
          </cell>
          <cell r="D138" t="str">
            <v>ML</v>
          </cell>
          <cell r="E138">
            <v>950</v>
          </cell>
          <cell r="F138">
            <v>23501</v>
          </cell>
          <cell r="G138">
            <v>22325950</v>
          </cell>
        </row>
        <row r="139">
          <cell r="B139" t="str">
            <v>11,6,29</v>
          </cell>
          <cell r="C139" t="str">
            <v xml:space="preserve">DUCTO CONDUIT PVC DE 1 1/2" CON ACCESORIOS. </v>
          </cell>
          <cell r="D139" t="str">
            <v>ML</v>
          </cell>
          <cell r="E139">
            <v>100</v>
          </cell>
          <cell r="F139">
            <v>18100</v>
          </cell>
          <cell r="G139">
            <v>1810000</v>
          </cell>
        </row>
        <row r="140">
          <cell r="B140">
            <v>0</v>
          </cell>
          <cell r="C140" t="str">
            <v>ZANJAS</v>
          </cell>
          <cell r="D140">
            <v>0</v>
          </cell>
          <cell r="E140">
            <v>0</v>
          </cell>
          <cell r="F140">
            <v>0</v>
          </cell>
          <cell r="G140">
            <v>0</v>
          </cell>
        </row>
        <row r="141">
          <cell r="B141" t="str">
            <v>11,6,29A</v>
          </cell>
          <cell r="C141" t="str">
            <v>EXCAVACION, RELLENO Y COMPACTACIÓN DE ZANJA PARA BANCOS DE DUCTOS DE BAJA TENSION DE 50x80 cms</v>
          </cell>
          <cell r="D141" t="str">
            <v>ML</v>
          </cell>
          <cell r="E141">
            <v>950</v>
          </cell>
          <cell r="F141">
            <v>27926.134027758722</v>
          </cell>
          <cell r="G141">
            <v>26529827.326370787</v>
          </cell>
        </row>
        <row r="142">
          <cell r="B142" t="str">
            <v>11,6,29B</v>
          </cell>
          <cell r="C142" t="str">
            <v>EXCAVACION, RELLENO Y COMPACTACIÓN DE ZANJA PARA BANCOS DE DUCTOS DE BAJA TENSION DE 40x60 cms</v>
          </cell>
          <cell r="D142" t="str">
            <v>ML</v>
          </cell>
          <cell r="E142">
            <v>100</v>
          </cell>
          <cell r="F142">
            <v>24772.400595221756</v>
          </cell>
          <cell r="G142">
            <v>2477240.0595221757</v>
          </cell>
        </row>
        <row r="143">
          <cell r="B143">
            <v>11.7</v>
          </cell>
          <cell r="C143" t="str">
            <v xml:space="preserve">INSTALACION DE ELEMENTOS PARA TABLEROS DE FUERZA Y DISTRIBUCION </v>
          </cell>
          <cell r="D143">
            <v>0</v>
          </cell>
          <cell r="E143" t="str">
            <v xml:space="preserve">            </v>
          </cell>
          <cell r="F143">
            <v>0</v>
          </cell>
          <cell r="G143">
            <v>0</v>
          </cell>
        </row>
        <row r="144">
          <cell r="B144" t="str">
            <v>11,7,01</v>
          </cell>
          <cell r="C144" t="str">
            <v>TABLERO DISTRIBUCION DE 12 CIRCUITOS, 3F + N + T, PARA:  TDCD, TDM, TD1</v>
          </cell>
          <cell r="D144" t="str">
            <v>UN</v>
          </cell>
          <cell r="E144">
            <v>3</v>
          </cell>
          <cell r="F144">
            <v>469076</v>
          </cell>
          <cell r="G144">
            <v>1407228</v>
          </cell>
        </row>
        <row r="145">
          <cell r="B145" t="str">
            <v>11,7,02</v>
          </cell>
          <cell r="C145" t="str">
            <v>TABLERO DISTRIBUCION DE 18 CIRCUITOS, 3F + N + T, PARA: TAE, TDCL, TDO, TDV</v>
          </cell>
          <cell r="D145" t="str">
            <v>UN</v>
          </cell>
          <cell r="E145">
            <v>4</v>
          </cell>
          <cell r="F145">
            <v>469076</v>
          </cell>
          <cell r="G145">
            <v>1876304</v>
          </cell>
        </row>
        <row r="146">
          <cell r="B146" t="str">
            <v>11,7,03</v>
          </cell>
          <cell r="C146" t="str">
            <v>TABLERO DISTRIBUCION DE 8 CIRCUITOS, 2F + N + T, PARA: TDG</v>
          </cell>
          <cell r="D146" t="str">
            <v>UN</v>
          </cell>
          <cell r="E146">
            <v>2</v>
          </cell>
          <cell r="F146">
            <v>357051</v>
          </cell>
          <cell r="G146">
            <v>714102</v>
          </cell>
        </row>
        <row r="147">
          <cell r="B147" t="str">
            <v>11,7,05</v>
          </cell>
          <cell r="C147" t="str">
            <v>TABLERO AUTOSOPORTADO PARA EDIFICIO DE SECADO DE LODOS A 460V  DE ACUERDO UNIFILAR.</v>
          </cell>
          <cell r="D147" t="str">
            <v>UN</v>
          </cell>
          <cell r="E147">
            <v>1</v>
          </cell>
          <cell r="F147">
            <v>3250000</v>
          </cell>
          <cell r="G147">
            <v>3250000</v>
          </cell>
        </row>
        <row r="148">
          <cell r="B148" t="str">
            <v>11,7,06</v>
          </cell>
          <cell r="C148" t="str">
            <v>TABLERO AUTOSOPORTADO CCM CON ARRANCADORES SUAVES DE 60HP PARA ESTACIÓN DE BOMBEO AGUA DE LABADO DE FILTROS A 460V Y BOMBAS DE LAVADO DE 50HP CON VARAIADOR DE VELOCIDAD DE ACUERDO UNIFILAR.</v>
          </cell>
          <cell r="D148" t="str">
            <v>UN</v>
          </cell>
          <cell r="E148">
            <v>2</v>
          </cell>
          <cell r="F148">
            <v>6527690</v>
          </cell>
          <cell r="G148">
            <v>13055380</v>
          </cell>
        </row>
        <row r="149">
          <cell r="B149" t="str">
            <v>11,7,07</v>
          </cell>
          <cell r="C149" t="str">
            <v>GABINETE TIPO INTEMPERIE EN ACERO INXIDABLE DE 1,5X0,8X0,20 MTS INCLUYENDO ARRANCADORES Y BREAKER Y DPS NIVEL 3, PARA TABLERO DE AGITADORES Y VALVULAS DE COMPUERTAS TSG-1 Y TSG-2</v>
          </cell>
          <cell r="D149" t="str">
            <v>UN</v>
          </cell>
          <cell r="E149">
            <v>1</v>
          </cell>
          <cell r="F149">
            <v>3851000</v>
          </cell>
          <cell r="G149">
            <v>3851000</v>
          </cell>
        </row>
        <row r="150">
          <cell r="B150" t="str">
            <v>11,7,08</v>
          </cell>
          <cell r="C150" t="str">
            <v>GABINETE TIPO INTEMPERIE EN ACERO INXIDABLE DE 1,0X0,8X0,20 MTS INCLUYENDO BREAKERS Y DPS 220V NIVEL 3, PARA TABLERO DE SEDIMENTADORES Y VALVULAS DE COMPUERTAS TSG-2</v>
          </cell>
          <cell r="D150" t="str">
            <v>UN</v>
          </cell>
          <cell r="E150">
            <v>1</v>
          </cell>
          <cell r="F150">
            <v>1976000</v>
          </cell>
          <cell r="G150">
            <v>1976000</v>
          </cell>
        </row>
        <row r="151">
          <cell r="B151">
            <v>11.8</v>
          </cell>
          <cell r="C151" t="str">
            <v>INSTALACION DE ELEMENTOS PARA SALIDAS A MOTORES 460V</v>
          </cell>
          <cell r="D151">
            <v>0</v>
          </cell>
          <cell r="E151" t="str">
            <v xml:space="preserve">            </v>
          </cell>
          <cell r="F151">
            <v>0</v>
          </cell>
          <cell r="G151">
            <v>0</v>
          </cell>
        </row>
        <row r="152">
          <cell r="B152" t="str">
            <v>11,08,01</v>
          </cell>
          <cell r="C152" t="str">
            <v>SALIDA A MOTORES BOMBEO DE 300 HP 4160, INCLUYE CORAZA LIQUID TIGTH DE 3", CONECTORES, Y ACCESORIOS</v>
          </cell>
          <cell r="D152" t="str">
            <v>UN</v>
          </cell>
          <cell r="E152">
            <v>2</v>
          </cell>
          <cell r="F152">
            <v>705000</v>
          </cell>
          <cell r="G152">
            <v>1410000</v>
          </cell>
        </row>
        <row r="153">
          <cell r="B153" t="str">
            <v>11,08,02</v>
          </cell>
          <cell r="C153" t="str">
            <v>SALIDA A MOTORES BOMBAS LAVADO DE 50 HP Y MOTOR SOPLADOR 60 HP, INCLUYE CORAZA LIQUID TIGTH DE 2", CONECTORES, Y ACCESORIOS</v>
          </cell>
          <cell r="D153" t="str">
            <v>UN</v>
          </cell>
          <cell r="E153">
            <v>2</v>
          </cell>
          <cell r="F153">
            <v>369999.99999999988</v>
          </cell>
          <cell r="G153">
            <v>739999.99999999977</v>
          </cell>
        </row>
        <row r="154">
          <cell r="B154" t="str">
            <v>11,08,03</v>
          </cell>
          <cell r="C154" t="str">
            <v>SALIDA A MOTOR POLIPASTO TRIFÁSICO DE 7,2 KVA, 460V EN CONDUIT IMC DE 3/4" CON 3No.10(F) + No.10(T)</v>
          </cell>
          <cell r="D154" t="str">
            <v>UN</v>
          </cell>
          <cell r="E154">
            <v>1</v>
          </cell>
          <cell r="F154">
            <v>90000</v>
          </cell>
          <cell r="G154">
            <v>90000</v>
          </cell>
        </row>
        <row r="155">
          <cell r="B155" t="str">
            <v>11,08,04</v>
          </cell>
          <cell r="C155" t="str">
            <v>SALIDA A MOTOR AGITADORES DE ACELATOR TRIFÁSICO DE 5HP, 460V EN CONDUIT IMC DE 3/4" CON 3No.10(F) + No.10(T)</v>
          </cell>
          <cell r="D155" t="str">
            <v>UN</v>
          </cell>
          <cell r="E155">
            <v>1</v>
          </cell>
          <cell r="F155">
            <v>90000</v>
          </cell>
          <cell r="G155">
            <v>90000</v>
          </cell>
        </row>
        <row r="156">
          <cell r="B156" t="str">
            <v>11,08,05</v>
          </cell>
          <cell r="C156" t="str">
            <v>SISTEMA DE CALEFACCIÓN DESDE CCM4160  Y CCM460V HASTA RESISTENCIA DE CALEFACCIÓN DE MOTORES ELECTROBOMBAS VERTICALES EN DOS CABLES SILICONADOS 200°C, 600V, No.10 AWG</v>
          </cell>
          <cell r="D156" t="str">
            <v>ML</v>
          </cell>
          <cell r="E156">
            <v>200</v>
          </cell>
          <cell r="F156">
            <v>11699.999999999998</v>
          </cell>
          <cell r="G156">
            <v>2339999.9999999995</v>
          </cell>
        </row>
        <row r="157">
          <cell r="B157">
            <v>11.09</v>
          </cell>
          <cell r="C157" t="str">
            <v>SALIDAS A MOTORES Y EQUIPOS 220V</v>
          </cell>
          <cell r="D157">
            <v>0</v>
          </cell>
          <cell r="E157" t="str">
            <v xml:space="preserve">            </v>
          </cell>
          <cell r="F157">
            <v>0</v>
          </cell>
          <cell r="G157">
            <v>0</v>
          </cell>
        </row>
        <row r="158">
          <cell r="B158" t="str">
            <v>11,09,01</v>
          </cell>
          <cell r="C158" t="str">
            <v>SALIDA A MOTORES FLOCULADORES EN IMC DE 3/4" CON 3No.12(F) + 1No.12(T) Y CORAZA LT DE 3/4", DESDE TABLEROS TAG-1 Y TAG-2 TBCP</v>
          </cell>
          <cell r="D158" t="str">
            <v>UN</v>
          </cell>
          <cell r="E158">
            <v>8</v>
          </cell>
          <cell r="F158">
            <v>95200.000000000015</v>
          </cell>
          <cell r="G158">
            <v>761600.00000000012</v>
          </cell>
        </row>
        <row r="159">
          <cell r="B159" t="str">
            <v>11,09,02</v>
          </cell>
          <cell r="C159" t="str">
            <v>SALIDA A MOTOR  BOMBA DOSIFICADORA DE MEMBRANA PARA COAGULANTE Y POLÍMERO</v>
          </cell>
          <cell r="D159" t="str">
            <v>UN</v>
          </cell>
          <cell r="E159">
            <v>4</v>
          </cell>
          <cell r="F159">
            <v>95200.000000000015</v>
          </cell>
          <cell r="G159">
            <v>380800.00000000006</v>
          </cell>
        </row>
        <row r="160">
          <cell r="B160" t="str">
            <v>11,09,03</v>
          </cell>
          <cell r="C160" t="str">
            <v>SALIDA A MOTOR  MEZCLADOR DOSIFICACIÓN Y SECADO DE LODOS</v>
          </cell>
          <cell r="D160" t="str">
            <v>UN</v>
          </cell>
          <cell r="E160">
            <v>4</v>
          </cell>
          <cell r="F160">
            <v>95200.000000000015</v>
          </cell>
          <cell r="G160">
            <v>380800.00000000006</v>
          </cell>
        </row>
        <row r="161">
          <cell r="B161" t="str">
            <v>11,09,04</v>
          </cell>
          <cell r="C161" t="str">
            <v>SALIDA A MOTOR  BOMBA CENTRÍFUGA SULFATO LÍQUIDOS</v>
          </cell>
          <cell r="D161" t="str">
            <v>UN</v>
          </cell>
          <cell r="E161">
            <v>2</v>
          </cell>
          <cell r="F161">
            <v>95200.000000000015</v>
          </cell>
          <cell r="G161">
            <v>190400.00000000003</v>
          </cell>
        </row>
        <row r="162">
          <cell r="B162" t="str">
            <v>11,09,05</v>
          </cell>
          <cell r="C162" t="str">
            <v>SALIDA A POLIPASTO 3 TON. Y MOTOR VENTILADOR ESTACION DE CLORACIÓN EN EMT DE 3/4" CON 3No.10(F) + 1No.10(T) Y CORAZA LT, DESDE TABLERO TDCL</v>
          </cell>
          <cell r="D162" t="str">
            <v>UN</v>
          </cell>
          <cell r="E162">
            <v>5</v>
          </cell>
          <cell r="F162">
            <v>54965.951568237593</v>
          </cell>
          <cell r="G162">
            <v>274829.75784118799</v>
          </cell>
        </row>
        <row r="163">
          <cell r="B163" t="str">
            <v>11,09,08</v>
          </cell>
          <cell r="C163" t="str">
            <v>SALIDA A BOMBA CENTRIFUGA TUNEL DE VÁLVULAS 3/4" CON 3No.12(F) + 1No.12(T) Y CORAZA LT DE 3/4"</v>
          </cell>
          <cell r="D163" t="str">
            <v>UN</v>
          </cell>
          <cell r="E163">
            <v>1</v>
          </cell>
          <cell r="F163">
            <v>95200.000000000015</v>
          </cell>
          <cell r="G163">
            <v>95200.000000000015</v>
          </cell>
        </row>
        <row r="164">
          <cell r="B164">
            <v>11.1</v>
          </cell>
          <cell r="C164" t="str">
            <v>INSTALACIÓN DE ELEMENTOS PARA ALIMENTACION SALIDAS DE ALUMBRADO INTERIOR</v>
          </cell>
          <cell r="D164">
            <v>0</v>
          </cell>
          <cell r="E164">
            <v>0</v>
          </cell>
          <cell r="F164">
            <v>0</v>
          </cell>
          <cell r="G164">
            <v>0</v>
          </cell>
        </row>
        <row r="165">
          <cell r="B165" t="str">
            <v>11,10,01</v>
          </cell>
          <cell r="C165" t="str">
            <v>SALIDA A ILUMINACIÓN INTERNA 120V</v>
          </cell>
          <cell r="D165" t="str">
            <v>UN</v>
          </cell>
          <cell r="E165">
            <v>68</v>
          </cell>
          <cell r="F165">
            <v>46346.841718000054</v>
          </cell>
          <cell r="G165">
            <v>3151585.2368240035</v>
          </cell>
        </row>
        <row r="166">
          <cell r="B166" t="str">
            <v>11,10,02</v>
          </cell>
          <cell r="C166" t="str">
            <v>SALIDA TOMAS 120V INTERIOR 120V</v>
          </cell>
          <cell r="D166" t="str">
            <v>UN</v>
          </cell>
          <cell r="E166">
            <v>30</v>
          </cell>
          <cell r="F166">
            <v>59125.64449559999</v>
          </cell>
          <cell r="G166">
            <v>1773769.3348679997</v>
          </cell>
        </row>
        <row r="167">
          <cell r="B167" t="str">
            <v>11,10,03</v>
          </cell>
          <cell r="C167" t="str">
            <v>SALIDA TOMAS INTERIOR 220V</v>
          </cell>
          <cell r="D167" t="str">
            <v>UN</v>
          </cell>
          <cell r="E167">
            <v>4</v>
          </cell>
          <cell r="F167">
            <v>57739.896481999996</v>
          </cell>
          <cell r="G167">
            <v>230959.58592799999</v>
          </cell>
        </row>
        <row r="168">
          <cell r="B168" t="str">
            <v>11,10,04</v>
          </cell>
          <cell r="C168" t="str">
            <v>SALIDA A LUMINARIA WALL PACK 65 W 220 V, LED ROY ALPHA O SIMILARLED WALLPACK TP-WP03 72W NW</v>
          </cell>
          <cell r="D168" t="str">
            <v xml:space="preserve">UN   </v>
          </cell>
          <cell r="E168">
            <v>30</v>
          </cell>
          <cell r="F168">
            <v>66155.702888847241</v>
          </cell>
          <cell r="G168">
            <v>1984671.0866654173</v>
          </cell>
        </row>
        <row r="169">
          <cell r="B169" t="str">
            <v>11,10,05</v>
          </cell>
          <cell r="C169" t="str">
            <v>SALIDAS DE ALUMBRADO EXTERIOR EN POSTE PARA LUMINARIAS LED STREET LIGHT 150W</v>
          </cell>
          <cell r="D169" t="str">
            <v xml:space="preserve">UN   </v>
          </cell>
          <cell r="E169">
            <v>18</v>
          </cell>
          <cell r="F169">
            <v>112321.56622000002</v>
          </cell>
          <cell r="G169">
            <v>2021788.1919600004</v>
          </cell>
        </row>
        <row r="170">
          <cell r="B170" t="str">
            <v>11,10,06</v>
          </cell>
          <cell r="C170" t="str">
            <v>SALIDAS DE ALUMBRADO DE EMERGENCIA 110V</v>
          </cell>
          <cell r="D170" t="str">
            <v xml:space="preserve">UN   </v>
          </cell>
          <cell r="E170">
            <v>5</v>
          </cell>
          <cell r="F170">
            <v>112321.56622000002</v>
          </cell>
          <cell r="G170">
            <v>561607.83110000007</v>
          </cell>
        </row>
        <row r="171">
          <cell r="B171" t="str">
            <v>11,10,07</v>
          </cell>
          <cell r="C171" t="str">
            <v>SALIDA A BALANZA ELECTRONICA EN ESTACION DE CLORACIÓN</v>
          </cell>
          <cell r="D171" t="str">
            <v>UN</v>
          </cell>
          <cell r="E171">
            <v>1</v>
          </cell>
          <cell r="F171">
            <v>101889.37579326675</v>
          </cell>
          <cell r="G171">
            <v>101889.37579326675</v>
          </cell>
        </row>
        <row r="172">
          <cell r="B172">
            <v>0</v>
          </cell>
          <cell r="C172" t="str">
            <v>INSTALACIÓN DE ELEMENTOS PARA ALIMENTACION SALIDAS DE ALUMBRADO EXTERIOR</v>
          </cell>
          <cell r="D172">
            <v>0</v>
          </cell>
          <cell r="E172" t="str">
            <v xml:space="preserve">            </v>
          </cell>
          <cell r="F172">
            <v>0</v>
          </cell>
          <cell r="G172">
            <v>0</v>
          </cell>
        </row>
        <row r="173">
          <cell r="B173" t="str">
            <v>11,10,08</v>
          </cell>
          <cell r="C173" t="str">
            <v>ALIMENTACION ALUMBRADO EXTERIOR INCLUYE CONDUIT PVC DE 3/4" + 2No.8(F) + No10(T)</v>
          </cell>
          <cell r="D173" t="str">
            <v>ML</v>
          </cell>
          <cell r="E173">
            <v>600</v>
          </cell>
          <cell r="F173">
            <v>10623.281395999998</v>
          </cell>
          <cell r="G173">
            <v>6373968.8375999993</v>
          </cell>
        </row>
        <row r="174">
          <cell r="B174" t="str">
            <v>11,10,09</v>
          </cell>
          <cell r="C174" t="str">
            <v>ALIMENTACION ALUMBRADO EXTERIOR INCLUYE CONDUIT PV E 3/4" + 2No.10(F) + No12(T)</v>
          </cell>
          <cell r="D174" t="str">
            <v>ML</v>
          </cell>
          <cell r="E174">
            <v>600</v>
          </cell>
          <cell r="F174">
            <v>10008.922196000001</v>
          </cell>
          <cell r="G174">
            <v>6005353.3176000006</v>
          </cell>
        </row>
        <row r="175">
          <cell r="B175" t="str">
            <v>11,10,10</v>
          </cell>
          <cell r="C175" t="str">
            <v>ALIMENTACION ALUMBRADO INTERIOR INCLUYE CONDUIT IMC 3/4" + 2No.12(F) + No12(T)</v>
          </cell>
          <cell r="D175" t="str">
            <v>ML</v>
          </cell>
          <cell r="E175">
            <v>1000</v>
          </cell>
          <cell r="F175">
            <v>8550.0000000000018</v>
          </cell>
          <cell r="G175">
            <v>8550000.0000000019</v>
          </cell>
        </row>
        <row r="176">
          <cell r="B176" t="str">
            <v>11,10,11</v>
          </cell>
          <cell r="C176" t="str">
            <v>EXCAVACION, RELLENO Y COMPACTACIÓN DE ZANJA PARA BANCOS DE DUCTOS DE BAJA TENSION DE 40x60 cms</v>
          </cell>
          <cell r="D176" t="str">
            <v>ML</v>
          </cell>
          <cell r="E176">
            <v>600</v>
          </cell>
          <cell r="F176">
            <v>15200</v>
          </cell>
          <cell r="G176">
            <v>9120000</v>
          </cell>
        </row>
        <row r="177">
          <cell r="B177" t="str">
            <v>11,10,11A</v>
          </cell>
          <cell r="C177" t="str">
            <v xml:space="preserve">DUCTO CONDUIT PVC DE 1" CON ACCESORIOS. </v>
          </cell>
          <cell r="D177" t="str">
            <v>ML</v>
          </cell>
          <cell r="E177">
            <v>720</v>
          </cell>
          <cell r="F177">
            <v>5193.1049383498676</v>
          </cell>
          <cell r="G177">
            <v>3739035.5556119047</v>
          </cell>
        </row>
        <row r="178">
          <cell r="B178" t="str">
            <v>11,10,11B</v>
          </cell>
          <cell r="C178" t="str">
            <v>REGISTRO EN MAMPOSTERÍA DE 60x60x60 CMS, INTERNO, CON TAPA EN CONCRETO</v>
          </cell>
          <cell r="D178" t="str">
            <v xml:space="preserve">UN   </v>
          </cell>
          <cell r="E178">
            <v>12</v>
          </cell>
          <cell r="F178">
            <v>568969.10251999996</v>
          </cell>
          <cell r="G178">
            <v>6827629.2302399995</v>
          </cell>
        </row>
        <row r="179">
          <cell r="B179" t="str">
            <v>11,10,11C</v>
          </cell>
          <cell r="C179" t="str">
            <v>REGISTRO EN MAMPOSTERÍA DE 40x40x50 CMS, INTERNO, CON TAPA EN CONCRETO</v>
          </cell>
          <cell r="D179" t="str">
            <v xml:space="preserve">UN   </v>
          </cell>
          <cell r="E179">
            <v>18</v>
          </cell>
          <cell r="F179">
            <v>216093.57380000007</v>
          </cell>
          <cell r="G179">
            <v>3889684.3284000014</v>
          </cell>
        </row>
        <row r="180">
          <cell r="B180">
            <v>11.11</v>
          </cell>
          <cell r="C180" t="str">
            <v>INSTALACION DE ELEMENTOS PARA LUMINARIAS</v>
          </cell>
          <cell r="D180">
            <v>0</v>
          </cell>
          <cell r="E180" t="str">
            <v xml:space="preserve">            </v>
          </cell>
          <cell r="F180">
            <v>0</v>
          </cell>
          <cell r="G180">
            <v>0</v>
          </cell>
        </row>
        <row r="181">
          <cell r="B181" t="str">
            <v>11,11,01</v>
          </cell>
          <cell r="C181" t="str">
            <v>LUMINARIA SLIME LINE 2X32 W 110 V</v>
          </cell>
          <cell r="D181" t="str">
            <v xml:space="preserve">UN   </v>
          </cell>
          <cell r="E181">
            <v>68</v>
          </cell>
          <cell r="F181">
            <v>70450</v>
          </cell>
          <cell r="G181">
            <v>4790600</v>
          </cell>
        </row>
        <row r="182">
          <cell r="B182" t="str">
            <v>11,11,02</v>
          </cell>
          <cell r="C182" t="str">
            <v xml:space="preserve"> LUMINARIA WALL PACK 65 W 220 V, LED ROY ALPHA O SIMILARLED WALLPACK TP-WP03 72W NW</v>
          </cell>
          <cell r="D182" t="str">
            <v xml:space="preserve">UN   </v>
          </cell>
          <cell r="E182">
            <v>30</v>
          </cell>
          <cell r="F182">
            <v>329139.33999999997</v>
          </cell>
          <cell r="G182">
            <v>9874180.1999999993</v>
          </cell>
        </row>
        <row r="183">
          <cell r="B183" t="str">
            <v>11,11,03</v>
          </cell>
          <cell r="C183" t="str">
            <v>LUMINARIA DE EMERGENCIA LIBRE DE MANTENIMIENTO ILURAM 110 V</v>
          </cell>
          <cell r="D183" t="str">
            <v xml:space="preserve">UN   </v>
          </cell>
          <cell r="E183">
            <v>5</v>
          </cell>
          <cell r="F183">
            <v>105950.84999999993</v>
          </cell>
          <cell r="G183">
            <v>529754.24999999965</v>
          </cell>
        </row>
        <row r="184">
          <cell r="B184" t="str">
            <v>11,11,04</v>
          </cell>
          <cell r="C184" t="str">
            <v xml:space="preserve">LUMINARIA ALUMBRADO PUBLICO LED  STREET LIGHT 150W NW URBAN, INCLUYE FOTOCELDA. </v>
          </cell>
          <cell r="D184" t="str">
            <v xml:space="preserve">UN   </v>
          </cell>
          <cell r="E184">
            <v>18</v>
          </cell>
          <cell r="F184">
            <v>710943.32</v>
          </cell>
          <cell r="G184">
            <v>12796979.76</v>
          </cell>
        </row>
        <row r="185">
          <cell r="B185" t="str">
            <v>11,11,05</v>
          </cell>
          <cell r="C185" t="str">
            <v>POSTE DE CONCRETO PARA ALUMBRADO DE 12X510 KGF</v>
          </cell>
          <cell r="D185" t="str">
            <v xml:space="preserve">UN   </v>
          </cell>
          <cell r="E185">
            <v>18</v>
          </cell>
          <cell r="F185">
            <v>598683.44669999997</v>
          </cell>
          <cell r="G185">
            <v>10776302.0406</v>
          </cell>
        </row>
        <row r="186">
          <cell r="B186" t="str">
            <v>11,11,06</v>
          </cell>
          <cell r="C186" t="str">
            <v>LUMINARIA PANEL LED REDONDO  6", 10W</v>
          </cell>
          <cell r="D186" t="str">
            <v xml:space="preserve">UN   </v>
          </cell>
          <cell r="E186">
            <v>4</v>
          </cell>
          <cell r="F186">
            <v>37955.86840000005</v>
          </cell>
          <cell r="G186">
            <v>151823.4736000002</v>
          </cell>
        </row>
        <row r="187">
          <cell r="B187" t="str">
            <v>11,11,07</v>
          </cell>
          <cell r="C187" t="str">
            <v xml:space="preserve">LUMINARIA PANEL LED CUADRADO 30X30 CMS, 24W </v>
          </cell>
          <cell r="D187" t="str">
            <v xml:space="preserve">UN   </v>
          </cell>
          <cell r="E187">
            <v>8</v>
          </cell>
          <cell r="F187">
            <v>243059.47359999997</v>
          </cell>
          <cell r="G187">
            <v>1944475.7887999997</v>
          </cell>
        </row>
        <row r="188">
          <cell r="B188">
            <v>11.12</v>
          </cell>
          <cell r="C188" t="str">
            <v>INSTALACIÓN DE ELEMENTOS PARA  SISTEMA DE PROTECCION CONTRA SOBRETENSIONES ATMOSFERICAS</v>
          </cell>
          <cell r="D188">
            <v>0</v>
          </cell>
          <cell r="E188" t="str">
            <v xml:space="preserve">            </v>
          </cell>
          <cell r="F188">
            <v>0</v>
          </cell>
          <cell r="G188">
            <v>0</v>
          </cell>
        </row>
        <row r="189">
          <cell r="B189">
            <v>0</v>
          </cell>
          <cell r="C189" t="str">
            <v>PROTECCION DE PLANTA</v>
          </cell>
          <cell r="D189">
            <v>0</v>
          </cell>
          <cell r="E189">
            <v>0</v>
          </cell>
          <cell r="F189">
            <v>0</v>
          </cell>
          <cell r="G189">
            <v>0</v>
          </cell>
        </row>
        <row r="190">
          <cell r="B190" t="str">
            <v>11,12,01</v>
          </cell>
          <cell r="C190" t="str">
            <v>POSTE DE 12 MTS X510 KGRS</v>
          </cell>
          <cell r="D190" t="str">
            <v xml:space="preserve">UN   </v>
          </cell>
          <cell r="E190">
            <v>2</v>
          </cell>
          <cell r="F190">
            <v>598683.44669999997</v>
          </cell>
          <cell r="G190">
            <v>1197366.8933999999</v>
          </cell>
        </row>
        <row r="191">
          <cell r="B191" t="str">
            <v>11,12,02</v>
          </cell>
          <cell r="C191" t="str">
            <v>PARARRAYOS TIPO GRANKLIN CON MASTIL DE 1,5 MTS Y ACCESORIOS DE FIJACION</v>
          </cell>
          <cell r="D191" t="str">
            <v xml:space="preserve">UN   </v>
          </cell>
          <cell r="E191">
            <v>24</v>
          </cell>
          <cell r="F191">
            <v>232758.88299299998</v>
          </cell>
          <cell r="G191">
            <v>5586213.1918319995</v>
          </cell>
        </row>
        <row r="192">
          <cell r="B192" t="str">
            <v>11,12,03</v>
          </cell>
          <cell r="C192" t="str">
            <v>CABLE DE COBRE DESNUDO No.2/0</v>
          </cell>
          <cell r="D192" t="str">
            <v xml:space="preserve">UN   </v>
          </cell>
          <cell r="E192">
            <v>624</v>
          </cell>
          <cell r="F192">
            <v>21284.856319999999</v>
          </cell>
          <cell r="G192">
            <v>13281750.34368</v>
          </cell>
        </row>
        <row r="193">
          <cell r="B193" t="str">
            <v>11,12,04</v>
          </cell>
          <cell r="C193" t="str">
            <v>PUNTO DE SOLDADURA CADWELD</v>
          </cell>
          <cell r="D193" t="str">
            <v xml:space="preserve">UN   </v>
          </cell>
          <cell r="E193">
            <v>32</v>
          </cell>
          <cell r="F193">
            <v>54445.806400000169</v>
          </cell>
          <cell r="G193">
            <v>1742265.8048000054</v>
          </cell>
        </row>
        <row r="194">
          <cell r="B194" t="str">
            <v>11,12,05</v>
          </cell>
          <cell r="C194" t="str">
            <v>BAJANTE PARA ATERRIZAR PARARRAYOS EN CABLE DESNUDO DE COBRE 1/0</v>
          </cell>
          <cell r="D194" t="str">
            <v xml:space="preserve">UN   </v>
          </cell>
          <cell r="E194">
            <v>8</v>
          </cell>
          <cell r="F194">
            <v>301717.27039999998</v>
          </cell>
          <cell r="G194">
            <v>2413738.1631999998</v>
          </cell>
        </row>
        <row r="195">
          <cell r="B195" t="str">
            <v>11,12,05A</v>
          </cell>
          <cell r="C195" t="str">
            <v>EXCAVACION, RELLENO Y COMPACTACIÓN DE ZANJA PARA BANCOS DE DUCTOS DE BAJA TENSION DE 40x60 cms</v>
          </cell>
          <cell r="D195" t="str">
            <v>ML</v>
          </cell>
          <cell r="E195">
            <v>210</v>
          </cell>
          <cell r="F195">
            <v>15200</v>
          </cell>
          <cell r="G195">
            <v>3192000</v>
          </cell>
        </row>
        <row r="196">
          <cell r="B196">
            <v>0</v>
          </cell>
          <cell r="C196" t="str">
            <v>PROTECCION DE CUARTO DE CLORACION</v>
          </cell>
          <cell r="D196">
            <v>0</v>
          </cell>
          <cell r="E196">
            <v>0</v>
          </cell>
          <cell r="F196">
            <v>0</v>
          </cell>
          <cell r="G196">
            <v>0</v>
          </cell>
        </row>
        <row r="197">
          <cell r="B197" t="str">
            <v>11,12,06</v>
          </cell>
          <cell r="C197" t="str">
            <v>PARARRAYOS TIPO FRANKLIN CON MASTIL DE 1,5 MTS Y ACCESORIOS DE FIJACION</v>
          </cell>
          <cell r="D197" t="str">
            <v xml:space="preserve">UN   </v>
          </cell>
          <cell r="E197">
            <v>4</v>
          </cell>
          <cell r="F197">
            <v>232758.88299299998</v>
          </cell>
          <cell r="G197">
            <v>931035.53197199991</v>
          </cell>
        </row>
        <row r="198">
          <cell r="B198" t="str">
            <v>11,12,07</v>
          </cell>
          <cell r="C198" t="str">
            <v>CABLE DE COBRE DESNUDO No.1/0</v>
          </cell>
          <cell r="D198" t="str">
            <v xml:space="preserve">UN   </v>
          </cell>
          <cell r="E198">
            <v>90</v>
          </cell>
          <cell r="F198">
            <v>17133.181519999991</v>
          </cell>
          <cell r="G198">
            <v>1541986.3367999992</v>
          </cell>
        </row>
        <row r="199">
          <cell r="B199" t="str">
            <v>11,12,08</v>
          </cell>
          <cell r="C199" t="str">
            <v>PUNTO DE SOLDADURA CADWELD</v>
          </cell>
          <cell r="D199" t="str">
            <v xml:space="preserve">UN   </v>
          </cell>
          <cell r="E199">
            <v>15</v>
          </cell>
          <cell r="F199">
            <v>54445.806400000169</v>
          </cell>
          <cell r="G199">
            <v>816687.09600000258</v>
          </cell>
        </row>
        <row r="200">
          <cell r="B200" t="str">
            <v>11,12,09</v>
          </cell>
          <cell r="C200" t="str">
            <v>BAJANTE PARA ATERRIZAR PARARRAYOS EN CABLE DESNUDO DE COBRE 1/0</v>
          </cell>
          <cell r="D200" t="str">
            <v xml:space="preserve">UN   </v>
          </cell>
          <cell r="E200">
            <v>4</v>
          </cell>
          <cell r="F200">
            <v>301717.27039999998</v>
          </cell>
          <cell r="G200">
            <v>1206869.0815999999</v>
          </cell>
        </row>
        <row r="201">
          <cell r="B201" t="str">
            <v>11,12,09A</v>
          </cell>
          <cell r="C201" t="str">
            <v>EXCAVACION, RELLENO Y COMPACTACIÓN DE ZANJA PARA BANCOS DE DUCTOS DE BAJA TENSION DE 40x60 cms</v>
          </cell>
          <cell r="D201" t="str">
            <v>ML</v>
          </cell>
          <cell r="E201">
            <v>150</v>
          </cell>
          <cell r="F201">
            <v>15200</v>
          </cell>
          <cell r="G201">
            <v>2280000</v>
          </cell>
        </row>
        <row r="202">
          <cell r="B202">
            <v>11.13</v>
          </cell>
          <cell r="C202" t="str">
            <v>INSTALACIÓN DE ELEMENTOS PARA SISTEMA DE CONTROL Y SENSORES DE NIVEL</v>
          </cell>
          <cell r="D202">
            <v>0</v>
          </cell>
          <cell r="E202" t="str">
            <v xml:space="preserve">            </v>
          </cell>
          <cell r="F202">
            <v>0</v>
          </cell>
          <cell r="G202">
            <v>0</v>
          </cell>
        </row>
        <row r="203">
          <cell r="B203" t="str">
            <v>11,13,01</v>
          </cell>
          <cell r="C203" t="str">
            <v>CABLE DE CONTROL 2x14+20 AWG</v>
          </cell>
          <cell r="D203" t="str">
            <v>ML</v>
          </cell>
          <cell r="E203">
            <v>150</v>
          </cell>
          <cell r="F203">
            <v>12135.717333333334</v>
          </cell>
          <cell r="G203">
            <v>1820357.6</v>
          </cell>
        </row>
        <row r="204">
          <cell r="B204" t="str">
            <v>11,13,02</v>
          </cell>
          <cell r="C204" t="str">
            <v>CABLE DE CONTROL 2x18+18 AWG</v>
          </cell>
          <cell r="D204" t="str">
            <v>ML</v>
          </cell>
          <cell r="E204">
            <v>350</v>
          </cell>
          <cell r="F204">
            <v>10230.208533333334</v>
          </cell>
          <cell r="G204">
            <v>3580572.9866666668</v>
          </cell>
        </row>
        <row r="205">
          <cell r="B205" t="str">
            <v>11,13,03</v>
          </cell>
          <cell r="C205" t="str">
            <v>CABLE DE CONTROL 4x18+18 AWG</v>
          </cell>
          <cell r="D205" t="str">
            <v>ML</v>
          </cell>
          <cell r="E205">
            <v>950</v>
          </cell>
          <cell r="F205">
            <v>13408.469333333333</v>
          </cell>
          <cell r="G205">
            <v>12738045.866666665</v>
          </cell>
        </row>
        <row r="206">
          <cell r="B206" t="str">
            <v>11,13,04</v>
          </cell>
          <cell r="C206" t="str">
            <v>CABLE DE CONTROL 6x18+18 AWG</v>
          </cell>
          <cell r="D206" t="str">
            <v>ML</v>
          </cell>
          <cell r="E206">
            <v>600</v>
          </cell>
          <cell r="F206">
            <v>12927.491819561335</v>
          </cell>
          <cell r="G206">
            <v>7756495.091736801</v>
          </cell>
        </row>
        <row r="207">
          <cell r="B207" t="str">
            <v>11,13,05</v>
          </cell>
          <cell r="C207" t="str">
            <v>INSTALACIÓN DE TUBERIA CONDUIT PVC DE 1/2"</v>
          </cell>
          <cell r="D207" t="str">
            <v>ML</v>
          </cell>
          <cell r="E207">
            <v>250</v>
          </cell>
          <cell r="F207">
            <v>2450.0009664000004</v>
          </cell>
          <cell r="G207">
            <v>612500.24160000007</v>
          </cell>
        </row>
        <row r="208">
          <cell r="B208" t="str">
            <v>11,13,06</v>
          </cell>
          <cell r="C208" t="str">
            <v>INSTALACIÓN DE TUBERIA CONDUIT PVC DE 3/4"</v>
          </cell>
          <cell r="D208" t="str">
            <v>ML</v>
          </cell>
          <cell r="E208">
            <v>920</v>
          </cell>
          <cell r="F208">
            <v>2480.9902346666668</v>
          </cell>
          <cell r="G208">
            <v>2282511.0158933336</v>
          </cell>
        </row>
        <row r="209">
          <cell r="B209" t="str">
            <v>11,13,07</v>
          </cell>
          <cell r="C209" t="str">
            <v>INSTALACIÓN DE TUBERIA CONDUIT PVC DE 1"</v>
          </cell>
          <cell r="D209" t="str">
            <v>ML</v>
          </cell>
          <cell r="E209">
            <v>750</v>
          </cell>
          <cell r="F209">
            <v>6924.1399177998164</v>
          </cell>
          <cell r="G209">
            <v>5193104.9383498626</v>
          </cell>
        </row>
        <row r="210">
          <cell r="B210" t="str">
            <v>11,13,08</v>
          </cell>
          <cell r="C210" t="str">
            <v>INSTALACIÓN DE TUBERIA CONDUIT PVC DE 1 1/4"</v>
          </cell>
          <cell r="D210" t="str">
            <v>ML</v>
          </cell>
          <cell r="E210">
            <v>280</v>
          </cell>
          <cell r="F210">
            <v>3581.6406080000006</v>
          </cell>
          <cell r="G210">
            <v>1002859.3702400002</v>
          </cell>
        </row>
        <row r="211">
          <cell r="B211" t="str">
            <v>11,13,09</v>
          </cell>
          <cell r="C211" t="str">
            <v>INSTALACIÓN DE TUBERIA CONDUIT EMT DE 1/2"</v>
          </cell>
          <cell r="D211" t="str">
            <v>ML</v>
          </cell>
          <cell r="E211">
            <v>360</v>
          </cell>
          <cell r="F211">
            <v>2554.2979823087999</v>
          </cell>
          <cell r="G211">
            <v>919547.27363116795</v>
          </cell>
        </row>
        <row r="212">
          <cell r="B212" t="str">
            <v>11,13,10</v>
          </cell>
          <cell r="C212" t="str">
            <v>INSTALACIÓN DE TUBERIA CONDUIT IMC DE 3/4"</v>
          </cell>
          <cell r="D212" t="str">
            <v>ML</v>
          </cell>
          <cell r="E212">
            <v>120</v>
          </cell>
          <cell r="F212">
            <v>8828.2224491873112</v>
          </cell>
          <cell r="G212">
            <v>1059386.6939024774</v>
          </cell>
        </row>
        <row r="213">
          <cell r="B213" t="str">
            <v>11,13,11</v>
          </cell>
          <cell r="C213" t="str">
            <v>SALIDA DE CONTROL ACTUADOR ELECTROMÉCANICO PARA VÁLVULAS EN IMC 3/4", CORAZA L.T., CONDULETA TIPO PESADO Y CABLE APANTALLADO 4X14</v>
          </cell>
          <cell r="D213" t="str">
            <v>UN</v>
          </cell>
          <cell r="E213">
            <v>77</v>
          </cell>
          <cell r="F213">
            <v>431335.07219196804</v>
          </cell>
          <cell r="G213">
            <v>33212800.558781538</v>
          </cell>
        </row>
        <row r="214">
          <cell r="B214" t="str">
            <v>11,13,12</v>
          </cell>
          <cell r="C214" t="str">
            <v>CONSOLA DE CONTROL PARA MANEJO DE ELECTROVALVULAS CON TERMINAL TACTIL DE 10"</v>
          </cell>
          <cell r="D214" t="str">
            <v xml:space="preserve">UN   </v>
          </cell>
          <cell r="E214">
            <v>4</v>
          </cell>
          <cell r="F214">
            <v>11399546.929762883</v>
          </cell>
          <cell r="G214">
            <v>45598187.719051532</v>
          </cell>
        </row>
        <row r="215">
          <cell r="B215" t="str">
            <v>11,13,13</v>
          </cell>
          <cell r="C215" t="str">
            <v>PLC 24V, 24 ENTRADAS DIGITALES, 16TRANSMISORES NPN</v>
          </cell>
          <cell r="D215" t="str">
            <v xml:space="preserve">UN   </v>
          </cell>
          <cell r="E215">
            <v>1</v>
          </cell>
          <cell r="F215">
            <v>3634522.8160000006</v>
          </cell>
          <cell r="G215">
            <v>3634522.8160000006</v>
          </cell>
        </row>
        <row r="216">
          <cell r="B216" t="str">
            <v>11,13,14</v>
          </cell>
          <cell r="C216" t="str">
            <v>EXCAVACION, RELLENO Y COMPACTACIÓN DE ZANJA PARA BANCOS DE DUCTOS DE BAJA TENSION DE 40x60 cms</v>
          </cell>
          <cell r="D216" t="str">
            <v>ML</v>
          </cell>
          <cell r="E216">
            <v>1000</v>
          </cell>
          <cell r="F216">
            <v>15200</v>
          </cell>
          <cell r="G216">
            <v>15200000</v>
          </cell>
        </row>
        <row r="217">
          <cell r="B217" t="str">
            <v>11,13,15</v>
          </cell>
          <cell r="C217" t="str">
            <v>REGISTRO EN MAMPOSTERÍA DE 60x60x60 CMS, INTERNO, CON TAPA EN CONCRETO</v>
          </cell>
          <cell r="D217" t="str">
            <v xml:space="preserve">UN   </v>
          </cell>
          <cell r="E217">
            <v>12</v>
          </cell>
          <cell r="F217">
            <v>568969.10251999996</v>
          </cell>
          <cell r="G217">
            <v>6827629.2302399995</v>
          </cell>
        </row>
        <row r="218">
          <cell r="B218" t="str">
            <v>11,13,16</v>
          </cell>
          <cell r="C218" t="str">
            <v>RTU MOTOROLA ACE 3600 CON: CPU (CPU3680) 200 MHZ; 16 MB FLASH; 32 MB DRAM; 1 PUERTO DE RADIO; 1 PUERTO RS-232/RS485 1 PUERTO RS-232; 1 PUERTO ETHERNET 10/100; CONSUMO; MAX 4,2 W (300 MA @ 13,8 VDC) ALIMENTACIÓN A 100-240 VAC (FUENTE CARGADORA); BACKPLAIN DE CINCO SLOTS. PARA CINCO MÓDULOS I/O'S. BATERÍA DE RESPALDO DE 6.5 AH.</v>
          </cell>
          <cell r="D218" t="str">
            <v xml:space="preserve">UN   </v>
          </cell>
          <cell r="E218">
            <v>1</v>
          </cell>
          <cell r="F218">
            <v>4890464</v>
          </cell>
          <cell r="G218">
            <v>4890464</v>
          </cell>
        </row>
        <row r="219">
          <cell r="B219" t="str">
            <v>11,13,17</v>
          </cell>
          <cell r="C219" t="str">
            <v>MÓDULO MIXTO P/RTU MOTOROLA ADD: 16DI 4DO EE 4AI +/-20MA</v>
          </cell>
          <cell r="D219" t="str">
            <v xml:space="preserve">UN   </v>
          </cell>
          <cell r="E219">
            <v>4</v>
          </cell>
          <cell r="F219">
            <v>933456.00000000012</v>
          </cell>
          <cell r="G219">
            <v>3733824.0000000005</v>
          </cell>
        </row>
        <row r="220">
          <cell r="B220" t="str">
            <v>11,13,18</v>
          </cell>
          <cell r="C220" t="str">
            <v>RADIO DGM5000E LP (25W) EN UHF, CABLES Y ACCESORIOS PARA ACE Y CONFIGURADO PARA ACE</v>
          </cell>
          <cell r="D220" t="str">
            <v xml:space="preserve">UN   </v>
          </cell>
          <cell r="E220">
            <v>1</v>
          </cell>
          <cell r="F220">
            <v>1195480</v>
          </cell>
          <cell r="G220">
            <v>1195480</v>
          </cell>
        </row>
        <row r="221">
          <cell r="B221" t="str">
            <v>11,13,19</v>
          </cell>
          <cell r="C221" t="str">
            <v>ANTENA UHF YAGI DIRECCIONAL ANDREW  MODELO DB432 450 - 470 MHZ 10DB</v>
          </cell>
          <cell r="D221" t="str">
            <v xml:space="preserve">UN   </v>
          </cell>
          <cell r="E221">
            <v>1</v>
          </cell>
          <cell r="F221">
            <v>961999.99999999965</v>
          </cell>
          <cell r="G221">
            <v>961999.99999999965</v>
          </cell>
        </row>
        <row r="222">
          <cell r="B222" t="str">
            <v>11,13,20</v>
          </cell>
          <cell r="C222" t="str">
            <v>INSTALACION, CABLEADO, PROGRAMACION Y CONFIGURACION RTU</v>
          </cell>
          <cell r="D222" t="str">
            <v xml:space="preserve">UN   </v>
          </cell>
          <cell r="E222">
            <v>1</v>
          </cell>
          <cell r="F222">
            <v>1690000</v>
          </cell>
          <cell r="G222">
            <v>1690000</v>
          </cell>
        </row>
        <row r="223">
          <cell r="B223" t="str">
            <v>11,13,21</v>
          </cell>
          <cell r="C223" t="str">
            <v>GABINETE EN ACERO IN0XIDABLE CON DOBLE FONDO 120 X 80 X 40, INCLUYE RELES PROTECCIONES Y ACCESORIOS PARA CPU RADIO.</v>
          </cell>
          <cell r="D223" t="str">
            <v xml:space="preserve">UN   </v>
          </cell>
          <cell r="E223">
            <v>1</v>
          </cell>
          <cell r="F223">
            <v>8350000.0000000009</v>
          </cell>
          <cell r="G223">
            <v>8350000.0000000009</v>
          </cell>
        </row>
        <row r="224">
          <cell r="B224" t="str">
            <v>11.14</v>
          </cell>
          <cell r="C224" t="str">
            <v>AIRES ACONDICIONADOS</v>
          </cell>
          <cell r="D224">
            <v>0</v>
          </cell>
          <cell r="E224">
            <v>0</v>
          </cell>
          <cell r="F224">
            <v>0</v>
          </cell>
          <cell r="G224">
            <v>0</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Otros"/>
      <sheetName val="RICS NUEVA HOJA DIARIA"/>
    </sheetNames>
    <sheetDataSet>
      <sheetData sheetId="0" refreshError="1"/>
      <sheetData sheetId="1" refreshError="1"/>
      <sheetData sheetId="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LETA9"/>
      <sheetName val="Cálculo"/>
    </sheetNames>
    <sheetDataSet>
      <sheetData sheetId="0" refreshError="1"/>
      <sheetData sheetId="1"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
    </sheetNames>
    <sheetDataSet>
      <sheetData sheetId="0"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P-ANT"/>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1P"/>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P"/>
      <sheetName val="900.3"/>
      <sheetName val="concr C. A en obra"/>
      <sheetName val="concr C. B en obra"/>
      <sheetName val="SUB ANALISIS"/>
      <sheetName val="concr C. C en obra"/>
      <sheetName val="concr C. D en obra"/>
      <sheetName val="concr C. E en obra"/>
      <sheetName val="concr C. F en obra"/>
      <sheetName val="mortero 1.3"/>
      <sheetName val="mortero 1.4"/>
      <sheetName val="VALOR TOTAL PROYECTO"/>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s>
    <sheetDataSet>
      <sheetData sheetId="0"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TARIF2002"/>
    </sheetNames>
    <sheetDataSet>
      <sheetData sheetId="0" refreshError="1"/>
      <sheetData sheetId="1"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s>
    <sheetDataSet>
      <sheetData sheetId="0"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s>
    <sheetDataSet>
      <sheetData sheetId="0"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BASICOS"/>
      <sheetName val="ANCLAJES"/>
      <sheetName val="LISTA"/>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Codigos Pocitos"/>
      <sheetName val="items"/>
      <sheetName val="LISTADO GRAL 2020"/>
      <sheetName val="LISTADO GENERAL"/>
      <sheetName val="3,3,1,1"/>
      <sheetName val="3,3,1,2"/>
      <sheetName val="3,3,1,3"/>
      <sheetName val="3.3.1.4"/>
      <sheetName val="3,3,2,1"/>
      <sheetName val="CUADRILLAS"/>
      <sheetName val="3,3,2,1C"/>
      <sheetName val="3,3,2,2"/>
      <sheetName val="3,3,2,3"/>
      <sheetName val="3,3,2,4"/>
      <sheetName val="3,3,3,1"/>
      <sheetName val="3.3.2.7"/>
      <sheetName val="3,3,3,3"/>
      <sheetName val="3,3,3,4"/>
      <sheetName val="3,3,4,1"/>
      <sheetName val="3,3,4,2"/>
      <sheetName val="3,3,4,4"/>
      <sheetName val="3,3,7,1"/>
      <sheetName val="3,3,7,2,1"/>
      <sheetName val="3,3,7,2,2"/>
      <sheetName val="RECURSOS"/>
      <sheetName val="3.3.4.4"/>
      <sheetName val="3.3.4.5"/>
      <sheetName val="3.3.4.6"/>
      <sheetName val="3.3.4.7"/>
      <sheetName val="3.3.4.8"/>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2.1.16"/>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5.1.7"/>
      <sheetName val="3.5.1.8"/>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3.5.4.1"/>
      <sheetName val="3.6.3.5.4.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7"/>
      <sheetName val="3.7.3.1.18"/>
      <sheetName val="3.7.3.1.19"/>
      <sheetName val="3.7.3.1.20"/>
      <sheetName val="3.7.3.1.21"/>
      <sheetName val="3.7.3.1.22"/>
      <sheetName val="3.7.3.2.1.1"/>
      <sheetName val="3.7.3.2.1.2"/>
      <sheetName val="3.7.3.2.1.4"/>
      <sheetName val="3.7.3.1.23"/>
      <sheetName val="3.7.3.1.2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3.1.26"/>
      <sheetName val="3.7.12.1"/>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7.12.2"/>
      <sheetName val="3.8.1.7.1"/>
      <sheetName val="3.8.1.11.3"/>
      <sheetName val="Hoja1"/>
      <sheetName val="3.7.9.3.2"/>
      <sheetName val="3.7.15.2.4"/>
      <sheetName val="3.7.15.2.5"/>
      <sheetName val="3.7.15.2.6"/>
      <sheetName val="3.7.15.2.7"/>
      <sheetName val="3.7.21.2"/>
      <sheetName val="3.7.21.15"/>
      <sheetName val="3.7.16.8.1"/>
      <sheetName val="3.7.16.8.6"/>
      <sheetName val="3.7.16.8.7"/>
      <sheetName val="3.7.17.5.2"/>
      <sheetName val="3.7.17.5.5"/>
      <sheetName val="3.7.18.2.6"/>
      <sheetName val="3.7.18.3.4"/>
      <sheetName val="3.7.18.3.13"/>
      <sheetName val="3.7.18.3.14"/>
      <sheetName val="3.7.21.1"/>
      <sheetName val="3.12.1.60.4"/>
      <sheetName val="3.12.1.60.9"/>
      <sheetName val="3.12.1.60.10"/>
      <sheetName val="3.12.1.60.13"/>
      <sheetName val="3.12.1.60.14"/>
      <sheetName val="3.12.1.60.15"/>
      <sheetName val="3.12.1.60.16"/>
      <sheetName val="3.12.1.60.17"/>
      <sheetName val="3.12.1.60.18"/>
      <sheetName val="3.12.1.60.19"/>
      <sheetName val="3.12.1.60.20"/>
      <sheetName val="3.12.1.60.21"/>
      <sheetName val="3.12.1.60.22"/>
      <sheetName val="3.12.1.60.23"/>
      <sheetName val="3.12.1.60.24"/>
      <sheetName val="3.6.4.1"/>
      <sheetName val="3.14.2"/>
      <sheetName val="3.14.3"/>
      <sheetName val="3.14.4"/>
      <sheetName val="5.45"/>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
          <cell r="A3">
            <v>0</v>
          </cell>
          <cell r="B3">
            <v>0</v>
          </cell>
          <cell r="C3">
            <v>0</v>
          </cell>
          <cell r="D3">
            <v>0</v>
          </cell>
          <cell r="E3">
            <v>0</v>
          </cell>
          <cell r="F3">
            <v>0</v>
          </cell>
          <cell r="G3">
            <v>0</v>
          </cell>
          <cell r="H3">
            <v>0</v>
          </cell>
          <cell r="I3">
            <v>0</v>
          </cell>
          <cell r="J3">
            <v>0</v>
          </cell>
          <cell r="K3">
            <v>0</v>
          </cell>
        </row>
        <row r="4">
          <cell r="A4" t="str">
            <v>Retroexcavadora Oruga</v>
          </cell>
          <cell r="B4">
            <v>171784</v>
          </cell>
          <cell r="C4" t="str">
            <v>h</v>
          </cell>
          <cell r="D4">
            <v>0</v>
          </cell>
          <cell r="E4">
            <v>0</v>
          </cell>
          <cell r="F4">
            <v>0</v>
          </cell>
          <cell r="G4">
            <v>0</v>
          </cell>
          <cell r="H4">
            <v>0</v>
          </cell>
          <cell r="I4">
            <v>0</v>
          </cell>
          <cell r="J4">
            <v>0</v>
          </cell>
          <cell r="K4">
            <v>0</v>
          </cell>
        </row>
        <row r="5">
          <cell r="A5" t="str">
            <v>Buldozer D6 o similar</v>
          </cell>
          <cell r="B5">
            <v>115000</v>
          </cell>
          <cell r="C5" t="str">
            <v>h</v>
          </cell>
          <cell r="D5">
            <v>0</v>
          </cell>
          <cell r="E5">
            <v>0</v>
          </cell>
          <cell r="F5">
            <v>0</v>
          </cell>
          <cell r="G5">
            <v>0</v>
          </cell>
          <cell r="H5">
            <v>0</v>
          </cell>
          <cell r="I5">
            <v>0</v>
          </cell>
          <cell r="J5">
            <v>0</v>
          </cell>
          <cell r="K5">
            <v>0</v>
          </cell>
        </row>
        <row r="6">
          <cell r="A6" t="str">
            <v>Cargador</v>
          </cell>
          <cell r="B6">
            <v>115000</v>
          </cell>
          <cell r="C6" t="str">
            <v>h</v>
          </cell>
          <cell r="D6">
            <v>0</v>
          </cell>
          <cell r="E6">
            <v>0</v>
          </cell>
          <cell r="F6">
            <v>0</v>
          </cell>
          <cell r="G6">
            <v>0</v>
          </cell>
          <cell r="H6">
            <v>0</v>
          </cell>
          <cell r="I6">
            <v>0</v>
          </cell>
          <cell r="J6">
            <v>0</v>
          </cell>
          <cell r="K6">
            <v>0</v>
          </cell>
        </row>
        <row r="7">
          <cell r="A7" t="str">
            <v>Volqueta de 14 m3</v>
          </cell>
          <cell r="B7">
            <v>175000</v>
          </cell>
          <cell r="C7" t="str">
            <v>h</v>
          </cell>
          <cell r="D7">
            <v>0</v>
          </cell>
          <cell r="E7">
            <v>0</v>
          </cell>
          <cell r="F7">
            <v>0</v>
          </cell>
          <cell r="G7">
            <v>0</v>
          </cell>
          <cell r="H7">
            <v>0</v>
          </cell>
          <cell r="I7">
            <v>0</v>
          </cell>
          <cell r="J7">
            <v>0</v>
          </cell>
          <cell r="K7">
            <v>0</v>
          </cell>
        </row>
        <row r="8">
          <cell r="A8" t="str">
            <v>Diesel</v>
          </cell>
          <cell r="B8">
            <v>8030</v>
          </cell>
          <cell r="C8" t="str">
            <v>gal</v>
          </cell>
          <cell r="D8">
            <v>0</v>
          </cell>
          <cell r="E8">
            <v>0</v>
          </cell>
          <cell r="F8">
            <v>0</v>
          </cell>
          <cell r="G8">
            <v>0</v>
          </cell>
          <cell r="H8">
            <v>0</v>
          </cell>
          <cell r="I8">
            <v>0</v>
          </cell>
          <cell r="J8">
            <v>0</v>
          </cell>
          <cell r="K8">
            <v>0</v>
          </cell>
        </row>
        <row r="9">
          <cell r="A9" t="str">
            <v>Tracto Bomba capacidad 200 lps</v>
          </cell>
          <cell r="B9">
            <v>14000000</v>
          </cell>
          <cell r="C9" t="str">
            <v>mes</v>
          </cell>
          <cell r="D9">
            <v>0</v>
          </cell>
          <cell r="E9">
            <v>0</v>
          </cell>
          <cell r="F9">
            <v>0</v>
          </cell>
          <cell r="G9">
            <v>0</v>
          </cell>
          <cell r="H9">
            <v>0</v>
          </cell>
          <cell r="I9">
            <v>0</v>
          </cell>
          <cell r="J9">
            <v>0</v>
          </cell>
          <cell r="K9">
            <v>0</v>
          </cell>
        </row>
        <row r="10">
          <cell r="A10" t="str">
            <v>Manguera para bomba de lodos</v>
          </cell>
          <cell r="B10">
            <v>2400000</v>
          </cell>
          <cell r="C10" t="str">
            <v>gl</v>
          </cell>
          <cell r="D10">
            <v>0</v>
          </cell>
          <cell r="E10">
            <v>0</v>
          </cell>
          <cell r="F10">
            <v>0</v>
          </cell>
          <cell r="G10">
            <v>0</v>
          </cell>
          <cell r="H10">
            <v>0</v>
          </cell>
          <cell r="I10">
            <v>0</v>
          </cell>
          <cell r="J10">
            <v>0</v>
          </cell>
          <cell r="K10">
            <v>0</v>
          </cell>
        </row>
        <row r="11">
          <cell r="A11" t="str">
            <v>Transporte</v>
          </cell>
          <cell r="B11">
            <v>833000</v>
          </cell>
          <cell r="C11" t="str">
            <v>viaje</v>
          </cell>
          <cell r="D11">
            <v>0</v>
          </cell>
          <cell r="E11">
            <v>0</v>
          </cell>
          <cell r="F11">
            <v>0</v>
          </cell>
          <cell r="G11">
            <v>0</v>
          </cell>
          <cell r="H11">
            <v>0</v>
          </cell>
          <cell r="I11">
            <v>0</v>
          </cell>
          <cell r="J11">
            <v>0</v>
          </cell>
          <cell r="K11">
            <v>0</v>
          </cell>
        </row>
        <row r="12">
          <cell r="A12" t="str">
            <v>Operador</v>
          </cell>
          <cell r="B12">
            <v>900000</v>
          </cell>
          <cell r="C12" t="str">
            <v>dia</v>
          </cell>
          <cell r="D12">
            <v>0</v>
          </cell>
          <cell r="E12">
            <v>0</v>
          </cell>
          <cell r="F12">
            <v>0</v>
          </cell>
          <cell r="G12">
            <v>0</v>
          </cell>
          <cell r="H12">
            <v>0</v>
          </cell>
          <cell r="I12">
            <v>0</v>
          </cell>
          <cell r="J12">
            <v>0</v>
          </cell>
          <cell r="K12">
            <v>0</v>
          </cell>
        </row>
        <row r="13">
          <cell r="A13" t="str">
            <v>Cal hidratada para construcción</v>
          </cell>
          <cell r="B13">
            <v>750</v>
          </cell>
          <cell r="C13" t="str">
            <v>kg</v>
          </cell>
          <cell r="D13">
            <v>0</v>
          </cell>
          <cell r="E13">
            <v>0</v>
          </cell>
          <cell r="F13">
            <v>0</v>
          </cell>
          <cell r="G13">
            <v>0</v>
          </cell>
          <cell r="H13">
            <v>0</v>
          </cell>
          <cell r="I13">
            <v>0</v>
          </cell>
          <cell r="J13">
            <v>0</v>
          </cell>
          <cell r="K13">
            <v>0</v>
          </cell>
        </row>
        <row r="14">
          <cell r="A14" t="str">
            <v>Limpiador PVC (1/4 gal)</v>
          </cell>
          <cell r="B14">
            <v>45900</v>
          </cell>
          <cell r="C14" t="str">
            <v>un</v>
          </cell>
          <cell r="D14">
            <v>0</v>
          </cell>
          <cell r="E14">
            <v>0</v>
          </cell>
          <cell r="F14">
            <v>0</v>
          </cell>
          <cell r="G14">
            <v>0</v>
          </cell>
          <cell r="H14">
            <v>0</v>
          </cell>
          <cell r="I14">
            <v>0</v>
          </cell>
          <cell r="J14">
            <v>0</v>
          </cell>
          <cell r="K14">
            <v>0</v>
          </cell>
        </row>
        <row r="15">
          <cell r="A15" t="str">
            <v xml:space="preserve">Taladro percutor </v>
          </cell>
          <cell r="B15">
            <v>14049</v>
          </cell>
          <cell r="C15" t="str">
            <v>H</v>
          </cell>
          <cell r="D15">
            <v>0</v>
          </cell>
          <cell r="E15">
            <v>0</v>
          </cell>
          <cell r="F15">
            <v>0</v>
          </cell>
          <cell r="G15">
            <v>0</v>
          </cell>
          <cell r="H15">
            <v>0</v>
          </cell>
          <cell r="I15">
            <v>0</v>
          </cell>
          <cell r="J15">
            <v>0</v>
          </cell>
          <cell r="K15">
            <v>0</v>
          </cell>
        </row>
        <row r="16">
          <cell r="A16" t="str">
            <v>Base Granular (incluye transporte)</v>
          </cell>
          <cell r="B16">
            <v>60000</v>
          </cell>
          <cell r="C16" t="str">
            <v>m3</v>
          </cell>
          <cell r="D16">
            <v>0</v>
          </cell>
          <cell r="E16">
            <v>0</v>
          </cell>
          <cell r="F16">
            <v>0</v>
          </cell>
          <cell r="G16">
            <v>0</v>
          </cell>
          <cell r="H16">
            <v>0</v>
          </cell>
          <cell r="I16">
            <v>0</v>
          </cell>
          <cell r="J16">
            <v>0</v>
          </cell>
          <cell r="K16">
            <v>0</v>
          </cell>
        </row>
        <row r="17">
          <cell r="A17" t="str">
            <v>Cargador Bob-Cat</v>
          </cell>
          <cell r="B17">
            <v>92882</v>
          </cell>
          <cell r="C17" t="str">
            <v>H</v>
          </cell>
          <cell r="D17">
            <v>0</v>
          </cell>
          <cell r="E17">
            <v>0</v>
          </cell>
          <cell r="F17">
            <v>0</v>
          </cell>
          <cell r="G17">
            <v>0</v>
          </cell>
          <cell r="H17">
            <v>0</v>
          </cell>
          <cell r="I17">
            <v>0</v>
          </cell>
          <cell r="J17">
            <v>0</v>
          </cell>
          <cell r="K17">
            <v>0</v>
          </cell>
        </row>
        <row r="18">
          <cell r="A18" t="str">
            <v>Alquiler Canguro con Gasolina</v>
          </cell>
          <cell r="B18">
            <v>65700</v>
          </cell>
          <cell r="C18" t="str">
            <v>dia</v>
          </cell>
          <cell r="D18">
            <v>0</v>
          </cell>
          <cell r="E18">
            <v>0</v>
          </cell>
          <cell r="F18">
            <v>0</v>
          </cell>
          <cell r="G18">
            <v>0</v>
          </cell>
          <cell r="H18">
            <v>0</v>
          </cell>
          <cell r="I18">
            <v>0</v>
          </cell>
          <cell r="J18">
            <v>0</v>
          </cell>
          <cell r="K18">
            <v>0</v>
          </cell>
        </row>
        <row r="19">
          <cell r="A19" t="str">
            <v>Arena (incluye transporte)</v>
          </cell>
          <cell r="B19">
            <v>40000</v>
          </cell>
          <cell r="C19" t="str">
            <v>m3</v>
          </cell>
          <cell r="D19">
            <v>0</v>
          </cell>
          <cell r="E19">
            <v>0</v>
          </cell>
          <cell r="F19">
            <v>0</v>
          </cell>
          <cell r="G19">
            <v>0</v>
          </cell>
          <cell r="H19">
            <v>0</v>
          </cell>
          <cell r="I19">
            <v>0</v>
          </cell>
          <cell r="J19">
            <v>0</v>
          </cell>
          <cell r="K19">
            <v>0</v>
          </cell>
        </row>
        <row r="20">
          <cell r="A20" t="str">
            <v>Recubrimiento epóxico  Sikaguard - 63N</v>
          </cell>
          <cell r="B20">
            <v>144890</v>
          </cell>
          <cell r="C20" t="str">
            <v>un</v>
          </cell>
          <cell r="D20">
            <v>0</v>
          </cell>
          <cell r="E20">
            <v>0</v>
          </cell>
          <cell r="F20">
            <v>0</v>
          </cell>
          <cell r="G20">
            <v>0</v>
          </cell>
          <cell r="H20">
            <v>0</v>
          </cell>
          <cell r="I20">
            <v>0</v>
          </cell>
          <cell r="J20">
            <v>0</v>
          </cell>
          <cell r="K20">
            <v>0</v>
          </cell>
        </row>
        <row r="21">
          <cell r="A21" t="str">
            <v>SikaSwell S sellar juntas al contacto con el agua. (300ml)</v>
          </cell>
          <cell r="B21">
            <v>80574</v>
          </cell>
          <cell r="C21" t="str">
            <v>un</v>
          </cell>
          <cell r="D21">
            <v>0</v>
          </cell>
          <cell r="E21">
            <v>0</v>
          </cell>
          <cell r="F21">
            <v>0</v>
          </cell>
          <cell r="G21">
            <v>0</v>
          </cell>
          <cell r="H21">
            <v>0</v>
          </cell>
          <cell r="I21">
            <v>0</v>
          </cell>
          <cell r="J21">
            <v>0</v>
          </cell>
          <cell r="K21">
            <v>0</v>
          </cell>
        </row>
        <row r="22">
          <cell r="A22" t="str">
            <v>Concreto Ciclópeo</v>
          </cell>
          <cell r="B22">
            <v>322560</v>
          </cell>
          <cell r="C22" t="str">
            <v>m3</v>
          </cell>
          <cell r="D22">
            <v>0</v>
          </cell>
          <cell r="E22">
            <v>0</v>
          </cell>
          <cell r="F22">
            <v>0</v>
          </cell>
          <cell r="G22">
            <v>0</v>
          </cell>
          <cell r="H22">
            <v>0</v>
          </cell>
          <cell r="I22">
            <v>0</v>
          </cell>
          <cell r="J22">
            <v>0</v>
          </cell>
          <cell r="K22">
            <v>0</v>
          </cell>
        </row>
        <row r="23">
          <cell r="A23" t="str">
            <v>Detergente</v>
          </cell>
          <cell r="B23">
            <v>3250</v>
          </cell>
          <cell r="C23" t="str">
            <v>kg</v>
          </cell>
          <cell r="D23">
            <v>0</v>
          </cell>
          <cell r="E23">
            <v>0</v>
          </cell>
          <cell r="F23">
            <v>0</v>
          </cell>
          <cell r="G23">
            <v>0</v>
          </cell>
          <cell r="H23">
            <v>0</v>
          </cell>
          <cell r="I23">
            <v>0</v>
          </cell>
          <cell r="J23">
            <v>0</v>
          </cell>
          <cell r="K23">
            <v>0</v>
          </cell>
        </row>
        <row r="24">
          <cell r="A24" t="str">
            <v>Carrotanque con agua</v>
          </cell>
          <cell r="B24">
            <v>63420</v>
          </cell>
          <cell r="C24" t="str">
            <v>h</v>
          </cell>
          <cell r="D24">
            <v>0</v>
          </cell>
          <cell r="E24">
            <v>0</v>
          </cell>
          <cell r="F24">
            <v>0</v>
          </cell>
          <cell r="G24">
            <v>0</v>
          </cell>
          <cell r="H24">
            <v>0</v>
          </cell>
          <cell r="I24">
            <v>0</v>
          </cell>
          <cell r="J24">
            <v>0</v>
          </cell>
          <cell r="K24">
            <v>0</v>
          </cell>
        </row>
        <row r="25">
          <cell r="A25" t="str">
            <v>Rotosonda</v>
          </cell>
          <cell r="B25">
            <v>69900</v>
          </cell>
          <cell r="C25" t="str">
            <v>dia</v>
          </cell>
          <cell r="D25">
            <v>0</v>
          </cell>
          <cell r="E25">
            <v>0</v>
          </cell>
          <cell r="F25">
            <v>0</v>
          </cell>
          <cell r="G25">
            <v>0</v>
          </cell>
          <cell r="H25">
            <v>0</v>
          </cell>
          <cell r="I25">
            <v>0</v>
          </cell>
          <cell r="J25">
            <v>0</v>
          </cell>
          <cell r="K25">
            <v>0</v>
          </cell>
        </row>
        <row r="26">
          <cell r="A26" t="str">
            <v>Maquina para coser geotextil</v>
          </cell>
          <cell r="B26">
            <v>45000</v>
          </cell>
          <cell r="C26" t="str">
            <v>dia</v>
          </cell>
          <cell r="D26">
            <v>0</v>
          </cell>
          <cell r="E26">
            <v>0</v>
          </cell>
          <cell r="F26">
            <v>0</v>
          </cell>
          <cell r="G26">
            <v>0</v>
          </cell>
          <cell r="H26">
            <v>0</v>
          </cell>
          <cell r="I26">
            <v>0</v>
          </cell>
          <cell r="J26">
            <v>0</v>
          </cell>
          <cell r="K26">
            <v>0</v>
          </cell>
        </row>
        <row r="27">
          <cell r="A27" t="str">
            <v>Planta electrica</v>
          </cell>
          <cell r="B27">
            <v>50000</v>
          </cell>
          <cell r="C27" t="str">
            <v>dia</v>
          </cell>
          <cell r="D27">
            <v>0</v>
          </cell>
          <cell r="E27">
            <v>0</v>
          </cell>
          <cell r="F27">
            <v>0</v>
          </cell>
          <cell r="G27">
            <v>0</v>
          </cell>
          <cell r="H27">
            <v>0</v>
          </cell>
          <cell r="I27">
            <v>0</v>
          </cell>
          <cell r="J27">
            <v>0</v>
          </cell>
          <cell r="K27">
            <v>0</v>
          </cell>
        </row>
        <row r="28">
          <cell r="A28" t="str">
            <v>maquina termofusion geomembrana</v>
          </cell>
          <cell r="B28">
            <v>90000</v>
          </cell>
          <cell r="C28" t="str">
            <v>dia</v>
          </cell>
          <cell r="D28">
            <v>0</v>
          </cell>
          <cell r="E28">
            <v>0</v>
          </cell>
          <cell r="F28">
            <v>0</v>
          </cell>
          <cell r="G28">
            <v>0</v>
          </cell>
          <cell r="H28">
            <v>0</v>
          </cell>
          <cell r="I28">
            <v>0</v>
          </cell>
          <cell r="J28">
            <v>0</v>
          </cell>
          <cell r="K28">
            <v>0</v>
          </cell>
        </row>
        <row r="29">
          <cell r="A29" t="str">
            <v>Platinas en aluminio</v>
          </cell>
          <cell r="B29">
            <v>11000</v>
          </cell>
          <cell r="C29" t="str">
            <v>kg</v>
          </cell>
          <cell r="D29">
            <v>0</v>
          </cell>
          <cell r="E29">
            <v>0</v>
          </cell>
          <cell r="F29">
            <v>0</v>
          </cell>
          <cell r="G29">
            <v>0</v>
          </cell>
          <cell r="H29">
            <v>0</v>
          </cell>
          <cell r="I29">
            <v>0</v>
          </cell>
          <cell r="J29">
            <v>0</v>
          </cell>
          <cell r="K29">
            <v>0</v>
          </cell>
        </row>
        <row r="30">
          <cell r="A30" t="str">
            <v>tornilleria en acero inoxidable</v>
          </cell>
          <cell r="B30">
            <v>11000</v>
          </cell>
          <cell r="C30" t="str">
            <v>kg</v>
          </cell>
          <cell r="D30">
            <v>0</v>
          </cell>
          <cell r="E30">
            <v>0</v>
          </cell>
          <cell r="F30">
            <v>0</v>
          </cell>
          <cell r="G30">
            <v>0</v>
          </cell>
          <cell r="H30">
            <v>0</v>
          </cell>
          <cell r="I30">
            <v>0</v>
          </cell>
          <cell r="J30">
            <v>0</v>
          </cell>
          <cell r="K30">
            <v>0</v>
          </cell>
        </row>
        <row r="31">
          <cell r="A31" t="str">
            <v>Abrazadera metálica para tubería, con elementos de fijación</v>
          </cell>
          <cell r="B31">
            <v>75000</v>
          </cell>
          <cell r="C31" t="str">
            <v>un</v>
          </cell>
          <cell r="D31">
            <v>0</v>
          </cell>
          <cell r="E31">
            <v>0</v>
          </cell>
          <cell r="F31">
            <v>0</v>
          </cell>
          <cell r="G31">
            <v>0</v>
          </cell>
          <cell r="H31">
            <v>0</v>
          </cell>
          <cell r="I31">
            <v>0</v>
          </cell>
          <cell r="J31">
            <v>0</v>
          </cell>
          <cell r="K31">
            <v>0</v>
          </cell>
        </row>
        <row r="32">
          <cell r="A32" t="str">
            <v xml:space="preserve">Tubería PVC Sanitaria 4" </v>
          </cell>
          <cell r="B32">
            <v>13020</v>
          </cell>
          <cell r="C32" t="str">
            <v>m</v>
          </cell>
          <cell r="D32">
            <v>0</v>
          </cell>
          <cell r="E32">
            <v>0</v>
          </cell>
          <cell r="F32">
            <v>0</v>
          </cell>
          <cell r="G32">
            <v>0</v>
          </cell>
          <cell r="H32">
            <v>0</v>
          </cell>
          <cell r="I32">
            <v>0</v>
          </cell>
          <cell r="J32">
            <v>0</v>
          </cell>
          <cell r="K32">
            <v>0</v>
          </cell>
        </row>
        <row r="33">
          <cell r="A33" t="str">
            <v>Accesorios varios PVC- S 4"</v>
          </cell>
          <cell r="B33">
            <v>15610</v>
          </cell>
          <cell r="C33" t="str">
            <v>un</v>
          </cell>
          <cell r="D33">
            <v>0</v>
          </cell>
          <cell r="E33">
            <v>0</v>
          </cell>
          <cell r="F33">
            <v>0</v>
          </cell>
          <cell r="G33">
            <v>0</v>
          </cell>
          <cell r="H33">
            <v>0</v>
          </cell>
          <cell r="I33">
            <v>0</v>
          </cell>
          <cell r="J33">
            <v>0</v>
          </cell>
          <cell r="K33">
            <v>0</v>
          </cell>
        </row>
        <row r="34">
          <cell r="A34" t="str">
            <v xml:space="preserve">Pintura tipo esmalte </v>
          </cell>
          <cell r="B34">
            <v>48777</v>
          </cell>
          <cell r="C34" t="str">
            <v>gal</v>
          </cell>
          <cell r="D34">
            <v>0</v>
          </cell>
          <cell r="E34">
            <v>0</v>
          </cell>
          <cell r="F34">
            <v>0</v>
          </cell>
          <cell r="G34">
            <v>0</v>
          </cell>
          <cell r="H34">
            <v>0</v>
          </cell>
          <cell r="I34">
            <v>0</v>
          </cell>
          <cell r="J34">
            <v>0</v>
          </cell>
          <cell r="K34">
            <v>0</v>
          </cell>
        </row>
        <row r="35">
          <cell r="A35" t="str">
            <v>Abrazadera metálica para tubería de Ø4", con elementos de fijación</v>
          </cell>
          <cell r="B35">
            <v>20889</v>
          </cell>
          <cell r="C35" t="str">
            <v>un</v>
          </cell>
          <cell r="D35">
            <v>0</v>
          </cell>
          <cell r="E35">
            <v>0</v>
          </cell>
          <cell r="F35">
            <v>0</v>
          </cell>
          <cell r="G35">
            <v>0</v>
          </cell>
          <cell r="H35">
            <v>0</v>
          </cell>
          <cell r="I35">
            <v>0</v>
          </cell>
          <cell r="J35">
            <v>0</v>
          </cell>
          <cell r="K35">
            <v>0</v>
          </cell>
        </row>
        <row r="36">
          <cell r="A36" t="str">
            <v>Grama natural tipo tapete</v>
          </cell>
          <cell r="B36">
            <v>4572</v>
          </cell>
          <cell r="C36" t="str">
            <v>m²</v>
          </cell>
          <cell r="D36">
            <v>0</v>
          </cell>
          <cell r="E36">
            <v>0</v>
          </cell>
          <cell r="F36">
            <v>0</v>
          </cell>
          <cell r="G36">
            <v>0</v>
          </cell>
          <cell r="H36">
            <v>0</v>
          </cell>
          <cell r="I36">
            <v>0</v>
          </cell>
          <cell r="J36">
            <v>0</v>
          </cell>
          <cell r="K36">
            <v>0</v>
          </cell>
        </row>
        <row r="37">
          <cell r="A37" t="str">
            <v>Tierra negra abonada</v>
          </cell>
          <cell r="B37">
            <v>30936</v>
          </cell>
          <cell r="C37" t="str">
            <v>m3</v>
          </cell>
          <cell r="D37">
            <v>0</v>
          </cell>
          <cell r="E37">
            <v>0</v>
          </cell>
          <cell r="F37">
            <v>0</v>
          </cell>
          <cell r="G37">
            <v>0</v>
          </cell>
          <cell r="H37">
            <v>0</v>
          </cell>
          <cell r="I37">
            <v>0</v>
          </cell>
          <cell r="J37">
            <v>0</v>
          </cell>
          <cell r="K37">
            <v>0</v>
          </cell>
        </row>
        <row r="38">
          <cell r="A38" t="str">
            <v>Agua por metro</v>
          </cell>
          <cell r="B38">
            <v>2230</v>
          </cell>
          <cell r="C38" t="str">
            <v>m3</v>
          </cell>
          <cell r="D38">
            <v>0</v>
          </cell>
          <cell r="E38">
            <v>0</v>
          </cell>
          <cell r="F38">
            <v>0</v>
          </cell>
          <cell r="G38">
            <v>0</v>
          </cell>
          <cell r="H38">
            <v>0</v>
          </cell>
          <cell r="I38">
            <v>0</v>
          </cell>
          <cell r="J38">
            <v>0</v>
          </cell>
          <cell r="K38">
            <v>0</v>
          </cell>
        </row>
        <row r="39">
          <cell r="A39" t="str">
            <v>Especies: Trinitarias, Coral, San Joaquin</v>
          </cell>
          <cell r="B39">
            <v>4460</v>
          </cell>
          <cell r="C39" t="str">
            <v>un</v>
          </cell>
          <cell r="D39">
            <v>0</v>
          </cell>
          <cell r="E39">
            <v>0</v>
          </cell>
          <cell r="F39">
            <v>0</v>
          </cell>
          <cell r="G39">
            <v>0</v>
          </cell>
          <cell r="H39">
            <v>0</v>
          </cell>
          <cell r="I39">
            <v>0</v>
          </cell>
          <cell r="J39">
            <v>0</v>
          </cell>
          <cell r="K39">
            <v>0</v>
          </cell>
        </row>
        <row r="40">
          <cell r="A40" t="str">
            <v>Tierra negra abonada</v>
          </cell>
          <cell r="B40">
            <v>30936</v>
          </cell>
          <cell r="C40" t="str">
            <v>m3</v>
          </cell>
          <cell r="D40">
            <v>0</v>
          </cell>
          <cell r="E40">
            <v>0</v>
          </cell>
          <cell r="F40">
            <v>0</v>
          </cell>
          <cell r="G40">
            <v>0</v>
          </cell>
          <cell r="H40">
            <v>0</v>
          </cell>
          <cell r="I40">
            <v>0</v>
          </cell>
          <cell r="J40">
            <v>0</v>
          </cell>
          <cell r="K40">
            <v>0</v>
          </cell>
        </row>
        <row r="41">
          <cell r="A41" t="str">
            <v>Pintura vinilo a Base de agua Tipo 1</v>
          </cell>
          <cell r="B41">
            <v>43876</v>
          </cell>
          <cell r="C41" t="str">
            <v>gal</v>
          </cell>
          <cell r="D41">
            <v>0</v>
          </cell>
          <cell r="E41">
            <v>0</v>
          </cell>
          <cell r="F41">
            <v>0</v>
          </cell>
          <cell r="G41">
            <v>0</v>
          </cell>
          <cell r="H41">
            <v>0</v>
          </cell>
          <cell r="I41">
            <v>0</v>
          </cell>
          <cell r="J41">
            <v>0</v>
          </cell>
          <cell r="K41">
            <v>0</v>
          </cell>
        </row>
        <row r="42">
          <cell r="A42" t="str">
            <v>Pintura Epoxica Galón Negro</v>
          </cell>
          <cell r="B42">
            <v>118900</v>
          </cell>
          <cell r="C42" t="str">
            <v>gal</v>
          </cell>
          <cell r="D42">
            <v>0</v>
          </cell>
          <cell r="E42">
            <v>0</v>
          </cell>
          <cell r="F42">
            <v>0</v>
          </cell>
          <cell r="G42">
            <v>0</v>
          </cell>
          <cell r="H42">
            <v>0</v>
          </cell>
          <cell r="I42">
            <v>0</v>
          </cell>
          <cell r="J42">
            <v>0</v>
          </cell>
          <cell r="K42">
            <v>0</v>
          </cell>
        </row>
        <row r="43">
          <cell r="A43" t="str">
            <v>Escalera en PRFV  b= 0.70 h= 3 m</v>
          </cell>
          <cell r="B43">
            <v>836272</v>
          </cell>
          <cell r="C43" t="str">
            <v>un</v>
          </cell>
          <cell r="D43">
            <v>0</v>
          </cell>
          <cell r="E43">
            <v>0</v>
          </cell>
          <cell r="F43">
            <v>0</v>
          </cell>
          <cell r="G43">
            <v>0</v>
          </cell>
          <cell r="H43">
            <v>0</v>
          </cell>
          <cell r="I43">
            <v>0</v>
          </cell>
          <cell r="J43">
            <v>0</v>
          </cell>
          <cell r="K43">
            <v>0</v>
          </cell>
        </row>
        <row r="44">
          <cell r="A44" t="str">
            <v>Linea de vida vertical con cables en acero inoxidable con dos mosquedones de doble seguro</v>
          </cell>
          <cell r="B44">
            <v>229219</v>
          </cell>
          <cell r="C44" t="str">
            <v>un</v>
          </cell>
          <cell r="D44">
            <v>0</v>
          </cell>
          <cell r="E44">
            <v>0</v>
          </cell>
          <cell r="F44">
            <v>0</v>
          </cell>
          <cell r="G44">
            <v>0</v>
          </cell>
          <cell r="H44">
            <v>0</v>
          </cell>
          <cell r="I44">
            <v>0</v>
          </cell>
          <cell r="J44">
            <v>0</v>
          </cell>
          <cell r="K44">
            <v>0</v>
          </cell>
        </row>
        <row r="45">
          <cell r="A45" t="str">
            <v>Perfiles de Aluminio Blanco</v>
          </cell>
          <cell r="B45">
            <v>76491</v>
          </cell>
          <cell r="C45" t="str">
            <v>m</v>
          </cell>
          <cell r="D45">
            <v>0</v>
          </cell>
          <cell r="E45">
            <v>0</v>
          </cell>
          <cell r="F45">
            <v>0</v>
          </cell>
          <cell r="G45">
            <v>0</v>
          </cell>
          <cell r="H45">
            <v>0</v>
          </cell>
          <cell r="I45">
            <v>0</v>
          </cell>
          <cell r="J45">
            <v>0</v>
          </cell>
          <cell r="K45">
            <v>0</v>
          </cell>
        </row>
        <row r="46">
          <cell r="A46" t="str">
            <v>Vidrio tranparente 4 mm</v>
          </cell>
          <cell r="B46">
            <v>17283</v>
          </cell>
          <cell r="C46" t="str">
            <v>m2</v>
          </cell>
          <cell r="D46">
            <v>0</v>
          </cell>
          <cell r="E46">
            <v>0</v>
          </cell>
          <cell r="F46">
            <v>0</v>
          </cell>
          <cell r="G46">
            <v>0</v>
          </cell>
          <cell r="H46">
            <v>0</v>
          </cell>
          <cell r="I46">
            <v>0</v>
          </cell>
          <cell r="J46">
            <v>0</v>
          </cell>
          <cell r="K46">
            <v>0</v>
          </cell>
        </row>
        <row r="47">
          <cell r="A47" t="str">
            <v>Remaches</v>
          </cell>
          <cell r="B47">
            <v>725</v>
          </cell>
          <cell r="C47" t="str">
            <v>un</v>
          </cell>
          <cell r="D47">
            <v>0</v>
          </cell>
          <cell r="E47">
            <v>0</v>
          </cell>
          <cell r="F47">
            <v>0</v>
          </cell>
          <cell r="G47">
            <v>0</v>
          </cell>
          <cell r="H47">
            <v>0</v>
          </cell>
          <cell r="I47">
            <v>0</v>
          </cell>
          <cell r="J47">
            <v>0</v>
          </cell>
          <cell r="K47">
            <v>0</v>
          </cell>
        </row>
        <row r="48">
          <cell r="A48" t="str">
            <v>Remachadora</v>
          </cell>
          <cell r="B48">
            <v>6244</v>
          </cell>
          <cell r="C48" t="str">
            <v>h</v>
          </cell>
          <cell r="D48">
            <v>0</v>
          </cell>
          <cell r="E48">
            <v>0</v>
          </cell>
          <cell r="F48">
            <v>0</v>
          </cell>
          <cell r="G48">
            <v>0</v>
          </cell>
          <cell r="H48">
            <v>0</v>
          </cell>
          <cell r="I48">
            <v>0</v>
          </cell>
          <cell r="J48">
            <v>0</v>
          </cell>
          <cell r="K48">
            <v>0</v>
          </cell>
        </row>
        <row r="49">
          <cell r="A49" t="str">
            <v>Cortadora Electrica con disco</v>
          </cell>
          <cell r="B49">
            <v>40141</v>
          </cell>
          <cell r="C49" t="str">
            <v>dia</v>
          </cell>
          <cell r="D49">
            <v>0</v>
          </cell>
          <cell r="E49">
            <v>0</v>
          </cell>
          <cell r="F49">
            <v>0</v>
          </cell>
          <cell r="G49">
            <v>0</v>
          </cell>
          <cell r="H49">
            <v>0</v>
          </cell>
          <cell r="I49">
            <v>0</v>
          </cell>
          <cell r="J49">
            <v>0</v>
          </cell>
          <cell r="K49">
            <v>0</v>
          </cell>
        </row>
        <row r="50">
          <cell r="A50" t="str">
            <v xml:space="preserve">Bisagra </v>
          </cell>
          <cell r="B50">
            <v>4683</v>
          </cell>
          <cell r="C50" t="str">
            <v>un</v>
          </cell>
          <cell r="D50">
            <v>0</v>
          </cell>
          <cell r="E50">
            <v>0</v>
          </cell>
          <cell r="F50">
            <v>0</v>
          </cell>
          <cell r="G50">
            <v>0</v>
          </cell>
          <cell r="H50">
            <v>0</v>
          </cell>
          <cell r="I50">
            <v>0</v>
          </cell>
          <cell r="J50">
            <v>0</v>
          </cell>
          <cell r="K50">
            <v>0</v>
          </cell>
        </row>
        <row r="51">
          <cell r="A51" t="str">
            <v>Puerta metálica pintada Cal 22 de  1.0x2.10m con marco ancho 0,15m</v>
          </cell>
          <cell r="B51">
            <v>395522.39999999997</v>
          </cell>
          <cell r="C51" t="str">
            <v>un</v>
          </cell>
          <cell r="D51">
            <v>0</v>
          </cell>
          <cell r="E51">
            <v>0</v>
          </cell>
          <cell r="F51">
            <v>0</v>
          </cell>
          <cell r="G51">
            <v>0</v>
          </cell>
          <cell r="H51">
            <v>0</v>
          </cell>
          <cell r="I51">
            <v>0</v>
          </cell>
          <cell r="J51">
            <v>0</v>
          </cell>
          <cell r="K51">
            <v>0</v>
          </cell>
        </row>
        <row r="52">
          <cell r="A52" t="str">
            <v>Cerradura para  puerta Metálica</v>
          </cell>
          <cell r="B52">
            <v>32893</v>
          </cell>
          <cell r="C52" t="str">
            <v>un</v>
          </cell>
          <cell r="D52">
            <v>0</v>
          </cell>
          <cell r="E52">
            <v>0</v>
          </cell>
          <cell r="F52">
            <v>0</v>
          </cell>
          <cell r="G52">
            <v>0</v>
          </cell>
          <cell r="H52">
            <v>0</v>
          </cell>
          <cell r="I52">
            <v>0</v>
          </cell>
          <cell r="J52">
            <v>0</v>
          </cell>
          <cell r="K52">
            <v>0</v>
          </cell>
        </row>
        <row r="53">
          <cell r="A53" t="str">
            <v>Tubo Cerramiento de acero galvanizado  2 1/2"</v>
          </cell>
          <cell r="B53">
            <v>13446</v>
          </cell>
          <cell r="C53" t="str">
            <v>m</v>
          </cell>
          <cell r="D53">
            <v>0</v>
          </cell>
          <cell r="E53">
            <v>0</v>
          </cell>
          <cell r="F53">
            <v>0</v>
          </cell>
          <cell r="G53">
            <v>0</v>
          </cell>
          <cell r="H53">
            <v>0</v>
          </cell>
          <cell r="I53">
            <v>0</v>
          </cell>
          <cell r="J53">
            <v>0</v>
          </cell>
          <cell r="K53">
            <v>0</v>
          </cell>
        </row>
        <row r="54">
          <cell r="A54" t="str">
            <v>Tubo Cerramiento de acero galvanizado  1 1/2"</v>
          </cell>
          <cell r="B54">
            <v>8604</v>
          </cell>
          <cell r="C54" t="str">
            <v>m</v>
          </cell>
          <cell r="D54">
            <v>0</v>
          </cell>
          <cell r="E54">
            <v>0</v>
          </cell>
          <cell r="F54">
            <v>0</v>
          </cell>
          <cell r="G54">
            <v>0</v>
          </cell>
          <cell r="H54">
            <v>0</v>
          </cell>
          <cell r="I54">
            <v>0</v>
          </cell>
          <cell r="J54">
            <v>0</v>
          </cell>
          <cell r="K54">
            <v>0</v>
          </cell>
        </row>
        <row r="55">
          <cell r="A55" t="str">
            <v>Soldadura</v>
          </cell>
          <cell r="B55">
            <v>55425</v>
          </cell>
          <cell r="C55" t="str">
            <v>kg</v>
          </cell>
          <cell r="D55">
            <v>0</v>
          </cell>
          <cell r="E55">
            <v>0</v>
          </cell>
          <cell r="F55">
            <v>0</v>
          </cell>
          <cell r="G55">
            <v>0</v>
          </cell>
          <cell r="H55">
            <v>0</v>
          </cell>
          <cell r="I55">
            <v>0</v>
          </cell>
          <cell r="J55">
            <v>0</v>
          </cell>
          <cell r="K55">
            <v>0</v>
          </cell>
        </row>
        <row r="56">
          <cell r="A56" t="str">
            <v>Lámina de acero galvanizado de 1/4" (calibre 24)</v>
          </cell>
          <cell r="B56">
            <v>14551</v>
          </cell>
          <cell r="C56" t="str">
            <v>m2</v>
          </cell>
          <cell r="D56">
            <v>0</v>
          </cell>
          <cell r="E56">
            <v>0</v>
          </cell>
          <cell r="F56">
            <v>0</v>
          </cell>
          <cell r="G56">
            <v>0</v>
          </cell>
          <cell r="H56">
            <v>0</v>
          </cell>
          <cell r="I56">
            <v>0</v>
          </cell>
          <cell r="J56">
            <v>0</v>
          </cell>
          <cell r="K56">
            <v>0</v>
          </cell>
        </row>
        <row r="57">
          <cell r="A57" t="str">
            <v xml:space="preserve">Pintura tipo esmalte anticorrosiva </v>
          </cell>
          <cell r="B57">
            <v>46831</v>
          </cell>
          <cell r="C57" t="str">
            <v>gal</v>
          </cell>
          <cell r="D57">
            <v>0</v>
          </cell>
          <cell r="E57">
            <v>0</v>
          </cell>
          <cell r="F57">
            <v>0</v>
          </cell>
          <cell r="G57">
            <v>0</v>
          </cell>
          <cell r="H57">
            <v>0</v>
          </cell>
          <cell r="I57">
            <v>0</v>
          </cell>
          <cell r="J57">
            <v>0</v>
          </cell>
          <cell r="K57">
            <v>0</v>
          </cell>
        </row>
        <row r="58">
          <cell r="A58" t="str">
            <v>Cerradura para  puerta Metálica</v>
          </cell>
          <cell r="B58">
            <v>32893</v>
          </cell>
          <cell r="C58" t="str">
            <v>un</v>
          </cell>
          <cell r="D58">
            <v>0</v>
          </cell>
          <cell r="E58">
            <v>0</v>
          </cell>
          <cell r="F58">
            <v>0</v>
          </cell>
          <cell r="G58">
            <v>0</v>
          </cell>
          <cell r="H58">
            <v>0</v>
          </cell>
          <cell r="I58">
            <v>0</v>
          </cell>
          <cell r="J58">
            <v>0</v>
          </cell>
          <cell r="K58">
            <v>0</v>
          </cell>
        </row>
        <row r="59">
          <cell r="A59" t="str">
            <v>Platina 3/8"x 1 1/2"</v>
          </cell>
          <cell r="B59">
            <v>25088</v>
          </cell>
          <cell r="C59" t="str">
            <v>un</v>
          </cell>
          <cell r="D59">
            <v>0</v>
          </cell>
          <cell r="E59">
            <v>0</v>
          </cell>
          <cell r="F59">
            <v>0</v>
          </cell>
          <cell r="G59">
            <v>0</v>
          </cell>
          <cell r="H59">
            <v>0</v>
          </cell>
          <cell r="I59">
            <v>0</v>
          </cell>
          <cell r="J59">
            <v>0</v>
          </cell>
          <cell r="K59">
            <v>0</v>
          </cell>
        </row>
        <row r="60">
          <cell r="A60" t="str">
            <v>Equipo de Soldadura 220 amp electrico</v>
          </cell>
          <cell r="B60">
            <v>30635</v>
          </cell>
          <cell r="C60" t="str">
            <v>un</v>
          </cell>
          <cell r="D60">
            <v>0</v>
          </cell>
          <cell r="E60">
            <v>0</v>
          </cell>
          <cell r="F60">
            <v>0</v>
          </cell>
          <cell r="G60">
            <v>0</v>
          </cell>
          <cell r="H60">
            <v>0</v>
          </cell>
          <cell r="I60">
            <v>0</v>
          </cell>
          <cell r="J60">
            <v>0</v>
          </cell>
          <cell r="K60">
            <v>0</v>
          </cell>
        </row>
        <row r="61">
          <cell r="A61" t="str">
            <v>Pulidora Elétrica</v>
          </cell>
          <cell r="B61">
            <v>24649</v>
          </cell>
          <cell r="C61" t="str">
            <v>un</v>
          </cell>
          <cell r="D61">
            <v>0</v>
          </cell>
          <cell r="E61">
            <v>0</v>
          </cell>
          <cell r="F61">
            <v>0</v>
          </cell>
          <cell r="G61">
            <v>0</v>
          </cell>
          <cell r="H61">
            <v>0</v>
          </cell>
          <cell r="I61">
            <v>0</v>
          </cell>
          <cell r="J61">
            <v>0</v>
          </cell>
          <cell r="K61">
            <v>0</v>
          </cell>
        </row>
        <row r="62">
          <cell r="A62" t="str">
            <v>Cuadrilla Metalmecanica(Soldador+ 2 Ay)</v>
          </cell>
          <cell r="B62">
            <v>360271</v>
          </cell>
          <cell r="C62" t="str">
            <v>dia</v>
          </cell>
          <cell r="D62">
            <v>0</v>
          </cell>
          <cell r="E62">
            <v>0</v>
          </cell>
          <cell r="F62">
            <v>0</v>
          </cell>
          <cell r="G62">
            <v>0</v>
          </cell>
          <cell r="H62">
            <v>0</v>
          </cell>
          <cell r="I62">
            <v>0</v>
          </cell>
          <cell r="J62">
            <v>0</v>
          </cell>
          <cell r="K62">
            <v>0</v>
          </cell>
        </row>
        <row r="63">
          <cell r="A63" t="str">
            <v>Baldosa cerámica para piso  0,30x0,30m Trafico 2</v>
          </cell>
          <cell r="B63">
            <v>31332</v>
          </cell>
          <cell r="C63" t="str">
            <v>m2</v>
          </cell>
          <cell r="D63">
            <v>0</v>
          </cell>
          <cell r="E63">
            <v>0</v>
          </cell>
          <cell r="F63">
            <v>0</v>
          </cell>
          <cell r="G63">
            <v>0</v>
          </cell>
          <cell r="H63">
            <v>0</v>
          </cell>
          <cell r="I63">
            <v>0</v>
          </cell>
          <cell r="J63">
            <v>0</v>
          </cell>
          <cell r="K63">
            <v>0</v>
          </cell>
        </row>
        <row r="64">
          <cell r="A64" t="str">
            <v>Pegacor para interiores</v>
          </cell>
          <cell r="B64">
            <v>5044</v>
          </cell>
          <cell r="C64" t="str">
            <v>kg</v>
          </cell>
          <cell r="D64">
            <v>0</v>
          </cell>
          <cell r="E64">
            <v>0</v>
          </cell>
          <cell r="F64">
            <v>0</v>
          </cell>
          <cell r="G64">
            <v>0</v>
          </cell>
          <cell r="H64">
            <v>0</v>
          </cell>
          <cell r="I64">
            <v>0</v>
          </cell>
          <cell r="J64">
            <v>0</v>
          </cell>
          <cell r="K64">
            <v>0</v>
          </cell>
        </row>
        <row r="65">
          <cell r="A65" t="str">
            <v>Carnaza o estopa</v>
          </cell>
          <cell r="B65">
            <v>3345</v>
          </cell>
          <cell r="C65" t="str">
            <v>kg</v>
          </cell>
          <cell r="D65">
            <v>0</v>
          </cell>
          <cell r="E65">
            <v>0</v>
          </cell>
          <cell r="F65">
            <v>0</v>
          </cell>
          <cell r="G65">
            <v>0</v>
          </cell>
          <cell r="H65">
            <v>0</v>
          </cell>
          <cell r="I65">
            <v>0</v>
          </cell>
          <cell r="J65">
            <v>0</v>
          </cell>
          <cell r="K65">
            <v>0</v>
          </cell>
        </row>
        <row r="66">
          <cell r="A66" t="str">
            <v>Pernos en acero inoxidable tipo ancla de cuña de  2 1/14" x 1/4"</v>
          </cell>
          <cell r="B66">
            <v>2843</v>
          </cell>
          <cell r="C66" t="str">
            <v>un</v>
          </cell>
          <cell r="D66">
            <v>0</v>
          </cell>
          <cell r="E66">
            <v>0</v>
          </cell>
          <cell r="F66">
            <v>0</v>
          </cell>
          <cell r="G66">
            <v>0</v>
          </cell>
          <cell r="H66">
            <v>0</v>
          </cell>
          <cell r="I66">
            <v>0</v>
          </cell>
          <cell r="J66">
            <v>0</v>
          </cell>
          <cell r="K66">
            <v>0</v>
          </cell>
        </row>
        <row r="67">
          <cell r="A67" t="str">
            <v>Diferencial de 5 Toneladas con soporte</v>
          </cell>
          <cell r="B67">
            <v>144954</v>
          </cell>
          <cell r="C67" t="str">
            <v>un</v>
          </cell>
          <cell r="D67">
            <v>0</v>
          </cell>
          <cell r="E67">
            <v>0</v>
          </cell>
          <cell r="F67">
            <v>0</v>
          </cell>
          <cell r="G67">
            <v>0</v>
          </cell>
          <cell r="H67">
            <v>0</v>
          </cell>
          <cell r="I67">
            <v>0</v>
          </cell>
          <cell r="J67">
            <v>0</v>
          </cell>
          <cell r="K67">
            <v>0</v>
          </cell>
        </row>
        <row r="68">
          <cell r="A68" t="str">
            <v>Tecnico en control</v>
          </cell>
          <cell r="B68">
            <v>186694</v>
          </cell>
          <cell r="C68" t="str">
            <v>dia</v>
          </cell>
          <cell r="D68">
            <v>0</v>
          </cell>
          <cell r="E68">
            <v>0</v>
          </cell>
          <cell r="F68">
            <v>0</v>
          </cell>
          <cell r="G68">
            <v>0</v>
          </cell>
          <cell r="H68">
            <v>0</v>
          </cell>
          <cell r="I68">
            <v>0</v>
          </cell>
          <cell r="J68">
            <v>0</v>
          </cell>
          <cell r="K68">
            <v>0</v>
          </cell>
        </row>
        <row r="69">
          <cell r="A69" t="str">
            <v>Montacargas 5 toneladas</v>
          </cell>
          <cell r="B69">
            <v>144954</v>
          </cell>
          <cell r="C69" t="str">
            <v>h</v>
          </cell>
          <cell r="D69">
            <v>0</v>
          </cell>
          <cell r="E69">
            <v>0</v>
          </cell>
          <cell r="F69">
            <v>0</v>
          </cell>
          <cell r="G69">
            <v>0</v>
          </cell>
          <cell r="H69">
            <v>0</v>
          </cell>
          <cell r="I69">
            <v>0</v>
          </cell>
          <cell r="J69">
            <v>0</v>
          </cell>
          <cell r="K69">
            <v>0</v>
          </cell>
        </row>
        <row r="70">
          <cell r="A70" t="str">
            <v>Transporte en mula (Containers)</v>
          </cell>
          <cell r="B70">
            <v>1190000</v>
          </cell>
          <cell r="C70" t="str">
            <v>viaje</v>
          </cell>
          <cell r="D70">
            <v>0</v>
          </cell>
          <cell r="E70">
            <v>0</v>
          </cell>
          <cell r="F70">
            <v>0</v>
          </cell>
          <cell r="G70">
            <v>0</v>
          </cell>
          <cell r="H70">
            <v>0</v>
          </cell>
          <cell r="I70">
            <v>0</v>
          </cell>
          <cell r="J70">
            <v>0</v>
          </cell>
          <cell r="K70">
            <v>0</v>
          </cell>
        </row>
        <row r="71">
          <cell r="A71" t="str">
            <v>Juego de tornillería-empaque  6” pn10 g2 delta mks</v>
          </cell>
          <cell r="B71">
            <v>80350</v>
          </cell>
          <cell r="C71" t="str">
            <v>un</v>
          </cell>
          <cell r="D71">
            <v>0</v>
          </cell>
          <cell r="E71">
            <v>0</v>
          </cell>
          <cell r="F71">
            <v>0</v>
          </cell>
          <cell r="G71">
            <v>0</v>
          </cell>
          <cell r="H71">
            <v>0</v>
          </cell>
          <cell r="I71">
            <v>0</v>
          </cell>
          <cell r="J71">
            <v>0</v>
          </cell>
          <cell r="K71">
            <v>0</v>
          </cell>
        </row>
        <row r="72">
          <cell r="A72" t="str">
            <v>Juego de tornillería-empaque  8” pn10 g2 delta mks</v>
          </cell>
          <cell r="B72">
            <v>94900</v>
          </cell>
          <cell r="C72" t="str">
            <v>un</v>
          </cell>
          <cell r="D72">
            <v>0</v>
          </cell>
          <cell r="E72">
            <v>0</v>
          </cell>
          <cell r="F72">
            <v>0</v>
          </cell>
          <cell r="G72">
            <v>0</v>
          </cell>
          <cell r="H72">
            <v>0</v>
          </cell>
          <cell r="I72">
            <v>0</v>
          </cell>
          <cell r="J72">
            <v>0</v>
          </cell>
          <cell r="K72">
            <v>0</v>
          </cell>
        </row>
        <row r="73">
          <cell r="A73" t="str">
            <v>Juego de tornillería-empaque  10” pn10 g2 delta mks</v>
          </cell>
          <cell r="B73">
            <v>133800</v>
          </cell>
          <cell r="C73" t="str">
            <v>un</v>
          </cell>
          <cell r="D73">
            <v>0</v>
          </cell>
          <cell r="E73">
            <v>0</v>
          </cell>
          <cell r="F73">
            <v>0</v>
          </cell>
          <cell r="G73">
            <v>0</v>
          </cell>
          <cell r="H73">
            <v>0</v>
          </cell>
          <cell r="I73">
            <v>0</v>
          </cell>
          <cell r="J73">
            <v>0</v>
          </cell>
          <cell r="K73">
            <v>0</v>
          </cell>
        </row>
        <row r="74">
          <cell r="A74" t="str">
            <v>Abrazadera metálica para tubería de Ø8 a  Ø10", con elementos de fijación</v>
          </cell>
          <cell r="B74">
            <v>46000</v>
          </cell>
          <cell r="C74" t="str">
            <v>un</v>
          </cell>
          <cell r="D74">
            <v>0</v>
          </cell>
          <cell r="E74">
            <v>0</v>
          </cell>
          <cell r="F74">
            <v>0</v>
          </cell>
          <cell r="G74">
            <v>0</v>
          </cell>
          <cell r="H74">
            <v>0</v>
          </cell>
          <cell r="I74">
            <v>0</v>
          </cell>
          <cell r="J74">
            <v>0</v>
          </cell>
          <cell r="K74">
            <v>0</v>
          </cell>
        </row>
        <row r="75">
          <cell r="A75" t="str">
            <v>Grua Telescópica 5 toneladas</v>
          </cell>
          <cell r="B75">
            <v>1705994</v>
          </cell>
          <cell r="C75" t="str">
            <v>h</v>
          </cell>
          <cell r="D75">
            <v>0</v>
          </cell>
          <cell r="E75">
            <v>0</v>
          </cell>
          <cell r="F75">
            <v>0</v>
          </cell>
          <cell r="G75">
            <v>0</v>
          </cell>
          <cell r="H75">
            <v>0</v>
          </cell>
          <cell r="I75">
            <v>0</v>
          </cell>
          <cell r="J75">
            <v>0</v>
          </cell>
          <cell r="K75">
            <v>0</v>
          </cell>
        </row>
        <row r="76">
          <cell r="A76" t="str">
            <v>Soporte metálico de 3", con elementos de fijación</v>
          </cell>
          <cell r="B76">
            <v>90000</v>
          </cell>
          <cell r="C76" t="str">
            <v>un</v>
          </cell>
          <cell r="D76">
            <v>0</v>
          </cell>
          <cell r="E76">
            <v>0</v>
          </cell>
          <cell r="F76">
            <v>0</v>
          </cell>
          <cell r="G76">
            <v>0</v>
          </cell>
          <cell r="H76">
            <v>0</v>
          </cell>
          <cell r="I76">
            <v>0</v>
          </cell>
          <cell r="J76">
            <v>0</v>
          </cell>
          <cell r="K76">
            <v>0</v>
          </cell>
        </row>
        <row r="77">
          <cell r="A77" t="str">
            <v>Puesta en Marcha de Instrumentación técnico E+H</v>
          </cell>
          <cell r="B77">
            <v>2983500</v>
          </cell>
          <cell r="C77" t="str">
            <v>gl</v>
          </cell>
          <cell r="D77">
            <v>0</v>
          </cell>
          <cell r="E77">
            <v>0</v>
          </cell>
          <cell r="F77">
            <v>0</v>
          </cell>
          <cell r="G77">
            <v>0</v>
          </cell>
          <cell r="H77">
            <v>0</v>
          </cell>
          <cell r="I77">
            <v>0</v>
          </cell>
          <cell r="J77">
            <v>0</v>
          </cell>
          <cell r="K77">
            <v>0</v>
          </cell>
        </row>
        <row r="78">
          <cell r="A78" t="str">
            <v>brida metalica D=24"</v>
          </cell>
          <cell r="B78">
            <v>3220000</v>
          </cell>
          <cell r="C78" t="str">
            <v>un</v>
          </cell>
          <cell r="D78">
            <v>0</v>
          </cell>
          <cell r="E78">
            <v>0</v>
          </cell>
          <cell r="F78">
            <v>0</v>
          </cell>
          <cell r="G78">
            <v>0</v>
          </cell>
          <cell r="H78">
            <v>0</v>
          </cell>
          <cell r="I78">
            <v>0</v>
          </cell>
          <cell r="J78">
            <v>0</v>
          </cell>
          <cell r="K78">
            <v>0</v>
          </cell>
        </row>
        <row r="79">
          <cell r="A79" t="str">
            <v xml:space="preserve">tornillería en acero inoxidable 1-1/8" M27 </v>
          </cell>
          <cell r="B79">
            <v>211995</v>
          </cell>
          <cell r="C79" t="str">
            <v>un</v>
          </cell>
          <cell r="D79">
            <v>0</v>
          </cell>
          <cell r="E79">
            <v>0</v>
          </cell>
          <cell r="F79">
            <v>0</v>
          </cell>
          <cell r="G79">
            <v>0</v>
          </cell>
          <cell r="H79">
            <v>0</v>
          </cell>
          <cell r="I79">
            <v>0</v>
          </cell>
          <cell r="J79">
            <v>0</v>
          </cell>
          <cell r="K79">
            <v>0</v>
          </cell>
        </row>
        <row r="80">
          <cell r="A80" t="str">
            <v>brida metalica D=36"</v>
          </cell>
          <cell r="B80">
            <v>5560000</v>
          </cell>
          <cell r="C80" t="str">
            <v>un</v>
          </cell>
          <cell r="D80">
            <v>0</v>
          </cell>
          <cell r="E80">
            <v>0</v>
          </cell>
          <cell r="F80">
            <v>0</v>
          </cell>
          <cell r="G80">
            <v>0</v>
          </cell>
          <cell r="H80">
            <v>0</v>
          </cell>
          <cell r="I80">
            <v>0</v>
          </cell>
          <cell r="J80">
            <v>0</v>
          </cell>
          <cell r="K80">
            <v>0</v>
          </cell>
        </row>
        <row r="81">
          <cell r="A81" t="str">
            <v xml:space="preserve">tornillería en acero inoxidable 1-1/8" M30 </v>
          </cell>
          <cell r="B81">
            <v>234675</v>
          </cell>
          <cell r="C81" t="str">
            <v>un</v>
          </cell>
          <cell r="D81">
            <v>0</v>
          </cell>
          <cell r="E81">
            <v>0</v>
          </cell>
          <cell r="F81">
            <v>0</v>
          </cell>
          <cell r="G81">
            <v>0</v>
          </cell>
          <cell r="H81">
            <v>0</v>
          </cell>
          <cell r="I81">
            <v>0</v>
          </cell>
          <cell r="J81">
            <v>0</v>
          </cell>
          <cell r="K81">
            <v>0</v>
          </cell>
        </row>
        <row r="82">
          <cell r="A82" t="str">
            <v>Transporte de personal y de Materiales (dia)</v>
          </cell>
          <cell r="B82">
            <v>130641</v>
          </cell>
          <cell r="C82" t="str">
            <v>dia</v>
          </cell>
          <cell r="D82">
            <v>0</v>
          </cell>
          <cell r="E82">
            <v>0</v>
          </cell>
          <cell r="F82">
            <v>0</v>
          </cell>
          <cell r="G82">
            <v>0</v>
          </cell>
          <cell r="H82">
            <v>0</v>
          </cell>
          <cell r="I82">
            <v>0</v>
          </cell>
          <cell r="J82">
            <v>0</v>
          </cell>
          <cell r="K82">
            <v>0</v>
          </cell>
        </row>
        <row r="83">
          <cell r="A83" t="str">
            <v>Electromecanico</v>
          </cell>
          <cell r="B83">
            <v>3000000</v>
          </cell>
          <cell r="C83" t="str">
            <v>mes</v>
          </cell>
          <cell r="D83">
            <v>0</v>
          </cell>
          <cell r="E83">
            <v>0</v>
          </cell>
          <cell r="F83">
            <v>0</v>
          </cell>
          <cell r="G83">
            <v>0</v>
          </cell>
          <cell r="H83">
            <v>0</v>
          </cell>
          <cell r="I83">
            <v>0</v>
          </cell>
          <cell r="J83">
            <v>0</v>
          </cell>
          <cell r="K83">
            <v>0</v>
          </cell>
        </row>
        <row r="84">
          <cell r="A84" t="str">
            <v>Geotextil tipo NT1600</v>
          </cell>
          <cell r="B84">
            <v>3328</v>
          </cell>
          <cell r="C84" t="str">
            <v>m2</v>
          </cell>
          <cell r="D84">
            <v>0</v>
          </cell>
          <cell r="E84">
            <v>0</v>
          </cell>
          <cell r="F84">
            <v>0</v>
          </cell>
          <cell r="G84">
            <v>0</v>
          </cell>
          <cell r="H84">
            <v>0</v>
          </cell>
          <cell r="I84">
            <v>0</v>
          </cell>
          <cell r="J84">
            <v>0</v>
          </cell>
          <cell r="K84">
            <v>0</v>
          </cell>
        </row>
        <row r="85">
          <cell r="A85" t="str">
            <v xml:space="preserve">Acero A 36  </v>
          </cell>
          <cell r="B85">
            <v>4055</v>
          </cell>
          <cell r="C85" t="str">
            <v>Kg</v>
          </cell>
          <cell r="D85">
            <v>0</v>
          </cell>
          <cell r="E85">
            <v>0</v>
          </cell>
          <cell r="F85">
            <v>0</v>
          </cell>
          <cell r="G85">
            <v>0</v>
          </cell>
          <cell r="H85">
            <v>0</v>
          </cell>
          <cell r="I85">
            <v>0</v>
          </cell>
          <cell r="J85">
            <v>0</v>
          </cell>
          <cell r="K85">
            <v>0</v>
          </cell>
        </row>
        <row r="86">
          <cell r="A86" t="str">
            <v xml:space="preserve">Pintura anticorrosiva </v>
          </cell>
          <cell r="B86">
            <v>39000</v>
          </cell>
          <cell r="C86" t="str">
            <v>gal</v>
          </cell>
          <cell r="D86">
            <v>0</v>
          </cell>
          <cell r="E86">
            <v>0</v>
          </cell>
          <cell r="F86">
            <v>0</v>
          </cell>
          <cell r="G86">
            <v>0</v>
          </cell>
          <cell r="H86">
            <v>0</v>
          </cell>
          <cell r="I86">
            <v>0</v>
          </cell>
          <cell r="J86">
            <v>0</v>
          </cell>
          <cell r="K86">
            <v>0</v>
          </cell>
        </row>
        <row r="87">
          <cell r="A87" t="str">
            <v>Pintura tipo esmalte (2 capas)</v>
          </cell>
          <cell r="B87">
            <v>45000</v>
          </cell>
          <cell r="C87" t="str">
            <v>gal</v>
          </cell>
          <cell r="D87">
            <v>0</v>
          </cell>
          <cell r="E87">
            <v>0</v>
          </cell>
          <cell r="F87">
            <v>0</v>
          </cell>
          <cell r="G87">
            <v>0</v>
          </cell>
          <cell r="H87">
            <v>0</v>
          </cell>
          <cell r="I87">
            <v>0</v>
          </cell>
          <cell r="J87">
            <v>0</v>
          </cell>
          <cell r="K87">
            <v>0</v>
          </cell>
        </row>
        <row r="88">
          <cell r="A88" t="str">
            <v>Soldadura</v>
          </cell>
          <cell r="B88">
            <v>43630</v>
          </cell>
          <cell r="C88" t="str">
            <v>kg</v>
          </cell>
          <cell r="D88">
            <v>0</v>
          </cell>
          <cell r="E88">
            <v>0</v>
          </cell>
          <cell r="F88">
            <v>0</v>
          </cell>
          <cell r="G88">
            <v>0</v>
          </cell>
          <cell r="H88">
            <v>0</v>
          </cell>
          <cell r="I88">
            <v>0</v>
          </cell>
          <cell r="J88">
            <v>0</v>
          </cell>
          <cell r="K88">
            <v>0</v>
          </cell>
        </row>
        <row r="89">
          <cell r="A89" t="str">
            <v>Materiales consumibles de soldadura</v>
          </cell>
          <cell r="B89">
            <v>5500</v>
          </cell>
          <cell r="C89" t="str">
            <v>Gl</v>
          </cell>
          <cell r="D89">
            <v>0</v>
          </cell>
          <cell r="E89">
            <v>0</v>
          </cell>
          <cell r="F89">
            <v>0</v>
          </cell>
          <cell r="G89">
            <v>0</v>
          </cell>
          <cell r="H89">
            <v>0</v>
          </cell>
          <cell r="I89">
            <v>0</v>
          </cell>
          <cell r="J89">
            <v>0</v>
          </cell>
          <cell r="K89">
            <v>0</v>
          </cell>
        </row>
        <row r="90">
          <cell r="A90" t="str">
            <v>Equipo de de metalmecanica y soldadura</v>
          </cell>
          <cell r="B90">
            <v>280000</v>
          </cell>
          <cell r="C90" t="str">
            <v>d</v>
          </cell>
          <cell r="D90">
            <v>0</v>
          </cell>
          <cell r="E90">
            <v>0</v>
          </cell>
          <cell r="F90">
            <v>0</v>
          </cell>
          <cell r="G90">
            <v>0</v>
          </cell>
          <cell r="H90">
            <v>0</v>
          </cell>
          <cell r="I90">
            <v>0</v>
          </cell>
          <cell r="J90">
            <v>0</v>
          </cell>
          <cell r="K90">
            <v>0</v>
          </cell>
        </row>
        <row r="91">
          <cell r="A91" t="str">
            <v>Equipo de izaje</v>
          </cell>
          <cell r="B91">
            <v>3200000</v>
          </cell>
          <cell r="C91" t="str">
            <v>d</v>
          </cell>
          <cell r="D91">
            <v>0</v>
          </cell>
          <cell r="E91">
            <v>0</v>
          </cell>
          <cell r="F91">
            <v>0</v>
          </cell>
          <cell r="G91">
            <v>0</v>
          </cell>
          <cell r="H91">
            <v>0</v>
          </cell>
          <cell r="I91">
            <v>0</v>
          </cell>
          <cell r="J91">
            <v>0</v>
          </cell>
          <cell r="K91">
            <v>0</v>
          </cell>
        </row>
        <row r="92">
          <cell r="A92" t="str">
            <v xml:space="preserve"> Lamina ondulada P-7 en policarbonato cristal No.10.</v>
          </cell>
          <cell r="B92">
            <v>1104230</v>
          </cell>
          <cell r="C92" t="str">
            <v>un</v>
          </cell>
          <cell r="D92">
            <v>0</v>
          </cell>
          <cell r="E92">
            <v>0</v>
          </cell>
          <cell r="F92">
            <v>0</v>
          </cell>
          <cell r="G92">
            <v>0</v>
          </cell>
          <cell r="H92">
            <v>0</v>
          </cell>
          <cell r="I92">
            <v>0</v>
          </cell>
          <cell r="J92">
            <v>0</v>
          </cell>
          <cell r="K92">
            <v>0</v>
          </cell>
        </row>
        <row r="93">
          <cell r="A93" t="str">
            <v xml:space="preserve">Tornillo fijador de ala </v>
          </cell>
          <cell r="B93">
            <v>9400</v>
          </cell>
          <cell r="C93" t="str">
            <v>un</v>
          </cell>
          <cell r="D93">
            <v>0</v>
          </cell>
          <cell r="E93">
            <v>0</v>
          </cell>
          <cell r="F93">
            <v>0</v>
          </cell>
          <cell r="G93">
            <v>0</v>
          </cell>
          <cell r="H93">
            <v>0</v>
          </cell>
          <cell r="I93">
            <v>0</v>
          </cell>
          <cell r="J93">
            <v>0</v>
          </cell>
          <cell r="K93">
            <v>0</v>
          </cell>
        </row>
        <row r="94">
          <cell r="A94" t="str">
            <v>Caballete P-7 en policarbonato cristal</v>
          </cell>
          <cell r="B94">
            <v>26335</v>
          </cell>
          <cell r="C94" t="str">
            <v>un</v>
          </cell>
          <cell r="D94">
            <v>0</v>
          </cell>
          <cell r="E94">
            <v>0</v>
          </cell>
          <cell r="F94">
            <v>0</v>
          </cell>
          <cell r="G94">
            <v>0</v>
          </cell>
          <cell r="H94">
            <v>0</v>
          </cell>
          <cell r="I94">
            <v>0</v>
          </cell>
          <cell r="J94">
            <v>0</v>
          </cell>
          <cell r="K94">
            <v>0</v>
          </cell>
        </row>
        <row r="95">
          <cell r="A95" t="str">
            <v>Motobomba autocebante de 4"</v>
          </cell>
          <cell r="B95">
            <v>42728</v>
          </cell>
          <cell r="C95" t="str">
            <v>d</v>
          </cell>
          <cell r="D95">
            <v>0</v>
          </cell>
          <cell r="E95">
            <v>0</v>
          </cell>
          <cell r="F95">
            <v>0</v>
          </cell>
          <cell r="G95">
            <v>0</v>
          </cell>
          <cell r="H95">
            <v>0</v>
          </cell>
          <cell r="I95">
            <v>0</v>
          </cell>
          <cell r="J95">
            <v>0</v>
          </cell>
          <cell r="K95">
            <v>0</v>
          </cell>
        </row>
        <row r="96">
          <cell r="A96" t="str">
            <v>Maguera flexible para bomba de achique d= 4"</v>
          </cell>
          <cell r="B96">
            <v>21855</v>
          </cell>
          <cell r="C96" t="str">
            <v>m</v>
          </cell>
          <cell r="D96">
            <v>0</v>
          </cell>
          <cell r="E96">
            <v>0</v>
          </cell>
          <cell r="F96">
            <v>0</v>
          </cell>
          <cell r="G96">
            <v>0</v>
          </cell>
          <cell r="H96">
            <v>0</v>
          </cell>
          <cell r="I96">
            <v>0</v>
          </cell>
          <cell r="J96">
            <v>0</v>
          </cell>
          <cell r="K96">
            <v>0</v>
          </cell>
        </row>
        <row r="97">
          <cell r="A97">
            <v>0</v>
          </cell>
          <cell r="B97">
            <v>0</v>
          </cell>
          <cell r="C97">
            <v>0</v>
          </cell>
          <cell r="D97">
            <v>0</v>
          </cell>
          <cell r="E97">
            <v>0</v>
          </cell>
          <cell r="F97">
            <v>0</v>
          </cell>
          <cell r="G97">
            <v>0</v>
          </cell>
          <cell r="H97">
            <v>0</v>
          </cell>
          <cell r="I97">
            <v>0</v>
          </cell>
          <cell r="J97">
            <v>0</v>
          </cell>
          <cell r="K97">
            <v>0</v>
          </cell>
        </row>
        <row r="98">
          <cell r="A98">
            <v>0</v>
          </cell>
          <cell r="B98">
            <v>0</v>
          </cell>
          <cell r="C98">
            <v>0</v>
          </cell>
          <cell r="D98">
            <v>0</v>
          </cell>
          <cell r="E98">
            <v>0</v>
          </cell>
          <cell r="F98">
            <v>0</v>
          </cell>
          <cell r="G98">
            <v>0</v>
          </cell>
          <cell r="H98">
            <v>0</v>
          </cell>
          <cell r="I98">
            <v>0</v>
          </cell>
          <cell r="J98">
            <v>0</v>
          </cell>
          <cell r="K98">
            <v>0</v>
          </cell>
        </row>
        <row r="99">
          <cell r="A99">
            <v>0</v>
          </cell>
          <cell r="B99">
            <v>0</v>
          </cell>
          <cell r="C99">
            <v>0</v>
          </cell>
          <cell r="D99">
            <v>0</v>
          </cell>
          <cell r="E99">
            <v>0</v>
          </cell>
          <cell r="F99">
            <v>0</v>
          </cell>
          <cell r="G99">
            <v>0</v>
          </cell>
          <cell r="H99">
            <v>0</v>
          </cell>
          <cell r="I99">
            <v>0</v>
          </cell>
          <cell r="J99">
            <v>0</v>
          </cell>
          <cell r="K99">
            <v>0</v>
          </cell>
        </row>
        <row r="100">
          <cell r="A100">
            <v>0</v>
          </cell>
          <cell r="B100">
            <v>0</v>
          </cell>
          <cell r="C100">
            <v>0</v>
          </cell>
          <cell r="D100">
            <v>0</v>
          </cell>
          <cell r="E100">
            <v>0</v>
          </cell>
          <cell r="F100">
            <v>0</v>
          </cell>
          <cell r="G100">
            <v>0</v>
          </cell>
          <cell r="H100">
            <v>0</v>
          </cell>
          <cell r="I100">
            <v>0</v>
          </cell>
          <cell r="J100">
            <v>0</v>
          </cell>
          <cell r="K100">
            <v>0</v>
          </cell>
        </row>
        <row r="101">
          <cell r="A101">
            <v>0</v>
          </cell>
          <cell r="B101">
            <v>0</v>
          </cell>
          <cell r="C101">
            <v>0</v>
          </cell>
          <cell r="D101">
            <v>0</v>
          </cell>
          <cell r="E101">
            <v>0</v>
          </cell>
          <cell r="F101">
            <v>0</v>
          </cell>
          <cell r="G101">
            <v>0</v>
          </cell>
          <cell r="H101">
            <v>0</v>
          </cell>
          <cell r="I101">
            <v>0</v>
          </cell>
          <cell r="J101">
            <v>0</v>
          </cell>
          <cell r="K101">
            <v>0</v>
          </cell>
        </row>
        <row r="102">
          <cell r="A102" t="str">
            <v>Acero de refuerzo de 40000 y 60000</v>
          </cell>
          <cell r="B102">
            <v>3011</v>
          </cell>
          <cell r="C102" t="str">
            <v>kg</v>
          </cell>
          <cell r="D102">
            <v>2963</v>
          </cell>
          <cell r="E102" t="str">
            <v>kg</v>
          </cell>
          <cell r="F102">
            <v>2854</v>
          </cell>
          <cell r="G102" t="str">
            <v>kg</v>
          </cell>
          <cell r="H102">
            <v>2757</v>
          </cell>
          <cell r="I102" t="str">
            <v>kg</v>
          </cell>
          <cell r="J102">
            <v>2648</v>
          </cell>
          <cell r="K102" t="str">
            <v>kg</v>
          </cell>
        </row>
        <row r="103">
          <cell r="A103" t="str">
            <v>Acero malla electrosoldada</v>
          </cell>
          <cell r="B103">
            <v>3000</v>
          </cell>
          <cell r="C103" t="str">
            <v>kg</v>
          </cell>
          <cell r="D103">
            <v>2952</v>
          </cell>
          <cell r="E103" t="str">
            <v>kg</v>
          </cell>
          <cell r="F103">
            <v>2843</v>
          </cell>
          <cell r="G103" t="str">
            <v>kg</v>
          </cell>
          <cell r="H103">
            <v>2746</v>
          </cell>
          <cell r="I103" t="str">
            <v>kg</v>
          </cell>
          <cell r="J103">
            <v>2638</v>
          </cell>
          <cell r="K103" t="str">
            <v>kg</v>
          </cell>
        </row>
        <row r="104">
          <cell r="A104" t="str">
            <v>Acondicionador de superficie x 310 ml</v>
          </cell>
          <cell r="B104">
            <v>113294</v>
          </cell>
          <cell r="C104" t="str">
            <v>Und</v>
          </cell>
          <cell r="D104">
            <v>111498</v>
          </cell>
          <cell r="E104" t="str">
            <v>Und</v>
          </cell>
          <cell r="F104">
            <v>107416</v>
          </cell>
          <cell r="G104" t="str">
            <v>Und</v>
          </cell>
          <cell r="H104">
            <v>103783</v>
          </cell>
          <cell r="I104" t="str">
            <v>Und</v>
          </cell>
          <cell r="J104">
            <v>99705</v>
          </cell>
          <cell r="K104" t="str">
            <v>Und</v>
          </cell>
        </row>
        <row r="105">
          <cell r="A105" t="str">
            <v>Adhesivo Novafort x 310ml</v>
          </cell>
          <cell r="B105">
            <v>56826</v>
          </cell>
          <cell r="C105" t="str">
            <v>Und</v>
          </cell>
          <cell r="D105">
            <v>55925</v>
          </cell>
          <cell r="E105" t="str">
            <v>Und</v>
          </cell>
          <cell r="F105">
            <v>53877</v>
          </cell>
          <cell r="G105" t="str">
            <v>Und</v>
          </cell>
          <cell r="H105">
            <v>52055</v>
          </cell>
          <cell r="I105" t="str">
            <v>Und</v>
          </cell>
          <cell r="J105">
            <v>50009</v>
          </cell>
          <cell r="K105" t="str">
            <v>Und</v>
          </cell>
        </row>
        <row r="106">
          <cell r="A106" t="str">
            <v>Adoquin  rectangular peatonal   6x10x20</v>
          </cell>
          <cell r="B106">
            <v>29510</v>
          </cell>
          <cell r="C106" t="str">
            <v>m2</v>
          </cell>
          <cell r="D106">
            <v>29042</v>
          </cell>
          <cell r="E106" t="str">
            <v>m2</v>
          </cell>
          <cell r="F106">
            <v>27978</v>
          </cell>
          <cell r="G106" t="str">
            <v>m2</v>
          </cell>
          <cell r="H106">
            <v>27031</v>
          </cell>
          <cell r="I106" t="str">
            <v>m2</v>
          </cell>
          <cell r="J106">
            <v>25968</v>
          </cell>
          <cell r="K106" t="str">
            <v>m2</v>
          </cell>
        </row>
        <row r="107">
          <cell r="A107" t="str">
            <v>Adoquin  rectangular vehicular  8x10x20</v>
          </cell>
          <cell r="B107">
            <v>32460</v>
          </cell>
          <cell r="C107" t="str">
            <v>m2</v>
          </cell>
          <cell r="D107">
            <v>31945</v>
          </cell>
          <cell r="E107" t="str">
            <v>m2</v>
          </cell>
          <cell r="F107">
            <v>30775</v>
          </cell>
          <cell r="G107" t="str">
            <v>m2</v>
          </cell>
          <cell r="H107">
            <v>29734</v>
          </cell>
          <cell r="I107" t="str">
            <v>m2</v>
          </cell>
          <cell r="J107">
            <v>28565</v>
          </cell>
          <cell r="K107" t="str">
            <v>m2</v>
          </cell>
        </row>
        <row r="108">
          <cell r="A108" t="str">
            <v>Agua</v>
          </cell>
          <cell r="B108">
            <v>9</v>
          </cell>
          <cell r="C108" t="str">
            <v>Lt</v>
          </cell>
          <cell r="D108">
            <v>8</v>
          </cell>
          <cell r="E108" t="str">
            <v>Lt</v>
          </cell>
          <cell r="F108">
            <v>7</v>
          </cell>
          <cell r="G108" t="str">
            <v>Lt</v>
          </cell>
          <cell r="H108">
            <v>6</v>
          </cell>
          <cell r="I108" t="str">
            <v>Lt</v>
          </cell>
          <cell r="J108">
            <v>5</v>
          </cell>
          <cell r="K108" t="str">
            <v>Lt</v>
          </cell>
        </row>
        <row r="109">
          <cell r="A109" t="str">
            <v>Agua Acueducto</v>
          </cell>
          <cell r="B109">
            <v>4063</v>
          </cell>
          <cell r="C109" t="str">
            <v>m3</v>
          </cell>
          <cell r="D109">
            <v>3998</v>
          </cell>
          <cell r="E109" t="str">
            <v>m3</v>
          </cell>
          <cell r="F109">
            <v>3851</v>
          </cell>
          <cell r="G109" t="str">
            <v>m3</v>
          </cell>
          <cell r="H109">
            <v>3720</v>
          </cell>
          <cell r="I109" t="str">
            <v>m3</v>
          </cell>
          <cell r="J109">
            <v>3573</v>
          </cell>
          <cell r="K109" t="str">
            <v>m3</v>
          </cell>
        </row>
        <row r="110">
          <cell r="A110" t="str">
            <v>Alambre recocido No 18</v>
          </cell>
          <cell r="B110">
            <v>4689</v>
          </cell>
          <cell r="C110" t="str">
            <v>kg</v>
          </cell>
          <cell r="D110">
            <v>4614</v>
          </cell>
          <cell r="E110" t="str">
            <v>kg</v>
          </cell>
          <cell r="F110">
            <v>4445</v>
          </cell>
          <cell r="G110" t="str">
            <v>kg</v>
          </cell>
          <cell r="H110">
            <v>4294</v>
          </cell>
          <cell r="I110" t="str">
            <v>kg</v>
          </cell>
          <cell r="J110">
            <v>4125</v>
          </cell>
          <cell r="K110" t="str">
            <v>kg</v>
          </cell>
        </row>
        <row r="111">
          <cell r="A111" t="str">
            <v>Alambre galvanizado calibre 18</v>
          </cell>
          <cell r="B111">
            <v>4689</v>
          </cell>
          <cell r="C111" t="str">
            <v>Kg</v>
          </cell>
          <cell r="D111">
            <v>4614</v>
          </cell>
          <cell r="E111" t="str">
            <v>Kg</v>
          </cell>
          <cell r="F111">
            <v>4445</v>
          </cell>
          <cell r="G111" t="str">
            <v>Kg</v>
          </cell>
          <cell r="H111">
            <v>4294</v>
          </cell>
          <cell r="I111" t="str">
            <v>Kg</v>
          </cell>
          <cell r="J111">
            <v>4125</v>
          </cell>
          <cell r="K111" t="str">
            <v>Kg</v>
          </cell>
        </row>
        <row r="112">
          <cell r="A112" t="str">
            <v>Allanadora de pavimento con operador y aspas</v>
          </cell>
          <cell r="B112">
            <v>7005</v>
          </cell>
          <cell r="C112" t="str">
            <v>m2</v>
          </cell>
          <cell r="D112">
            <v>6894</v>
          </cell>
          <cell r="E112" t="str">
            <v>m2</v>
          </cell>
          <cell r="F112">
            <v>6641</v>
          </cell>
          <cell r="G112" t="str">
            <v>m2</v>
          </cell>
          <cell r="H112">
            <v>6416</v>
          </cell>
          <cell r="I112" t="str">
            <v>m2</v>
          </cell>
          <cell r="J112">
            <v>6163</v>
          </cell>
          <cell r="K112" t="str">
            <v>m2</v>
          </cell>
        </row>
        <row r="113">
          <cell r="A113" t="str">
            <v>Anclaje epoxico para varilla de 1/2 (sin varilla)</v>
          </cell>
          <cell r="B113">
            <v>8181</v>
          </cell>
          <cell r="C113" t="str">
            <v>Und</v>
          </cell>
          <cell r="D113">
            <v>8181</v>
          </cell>
          <cell r="E113" t="str">
            <v>Und</v>
          </cell>
          <cell r="G113" t="str">
            <v>Und</v>
          </cell>
          <cell r="H113">
            <v>8181</v>
          </cell>
          <cell r="I113" t="str">
            <v>Und</v>
          </cell>
          <cell r="J113">
            <v>8181</v>
          </cell>
          <cell r="K113" t="str">
            <v>Und</v>
          </cell>
        </row>
        <row r="114">
          <cell r="A114" t="str">
            <v>Anclaje epoxico para varilla de 3/4 (sin varilla)</v>
          </cell>
          <cell r="B114">
            <v>15099</v>
          </cell>
          <cell r="C114" t="str">
            <v>Und</v>
          </cell>
          <cell r="D114">
            <v>15099</v>
          </cell>
          <cell r="E114" t="str">
            <v>Und</v>
          </cell>
          <cell r="G114" t="str">
            <v>Und</v>
          </cell>
          <cell r="H114">
            <v>15099</v>
          </cell>
          <cell r="I114" t="str">
            <v>Und</v>
          </cell>
          <cell r="J114">
            <v>15099</v>
          </cell>
          <cell r="K114" t="str">
            <v>Und</v>
          </cell>
        </row>
        <row r="115">
          <cell r="A115" t="str">
            <v>Anclaje epoxico para varilla de 3/8 (sin varilla)</v>
          </cell>
          <cell r="B115">
            <v>6351</v>
          </cell>
          <cell r="C115" t="str">
            <v>Und</v>
          </cell>
          <cell r="D115">
            <v>6351</v>
          </cell>
          <cell r="E115" t="str">
            <v>Und</v>
          </cell>
          <cell r="G115" t="str">
            <v>Und</v>
          </cell>
          <cell r="H115">
            <v>6351</v>
          </cell>
          <cell r="I115" t="str">
            <v>Und</v>
          </cell>
          <cell r="J115">
            <v>6351</v>
          </cell>
          <cell r="K115" t="str">
            <v>Und</v>
          </cell>
        </row>
        <row r="116">
          <cell r="A116" t="str">
            <v>Anclaje epoxico para varilla de 5/8 (sin varilla)</v>
          </cell>
          <cell r="B116">
            <v>11292</v>
          </cell>
          <cell r="C116" t="str">
            <v>Und</v>
          </cell>
          <cell r="D116">
            <v>11292</v>
          </cell>
          <cell r="E116" t="str">
            <v>Und</v>
          </cell>
          <cell r="G116" t="str">
            <v>Und</v>
          </cell>
          <cell r="H116">
            <v>11292</v>
          </cell>
          <cell r="I116" t="str">
            <v>Und</v>
          </cell>
          <cell r="J116">
            <v>11292</v>
          </cell>
          <cell r="K116" t="str">
            <v>Und</v>
          </cell>
        </row>
        <row r="117">
          <cell r="A117" t="str">
            <v>Andamio tubular</v>
          </cell>
          <cell r="B117">
            <v>1715</v>
          </cell>
          <cell r="C117" t="str">
            <v>d</v>
          </cell>
          <cell r="D117">
            <v>1687</v>
          </cell>
          <cell r="E117" t="str">
            <v>d</v>
          </cell>
          <cell r="F117">
            <v>1625</v>
          </cell>
          <cell r="G117" t="str">
            <v>d</v>
          </cell>
          <cell r="H117">
            <v>1570</v>
          </cell>
          <cell r="I117" t="str">
            <v>d</v>
          </cell>
          <cell r="J117">
            <v>1508</v>
          </cell>
          <cell r="K117" t="str">
            <v>d</v>
          </cell>
        </row>
        <row r="118">
          <cell r="A118" t="str">
            <v>Angulo de aluminio 6m</v>
          </cell>
          <cell r="B118">
            <v>1645</v>
          </cell>
          <cell r="C118" t="str">
            <v>UND</v>
          </cell>
          <cell r="D118">
            <v>1618</v>
          </cell>
          <cell r="E118" t="str">
            <v>UND</v>
          </cell>
          <cell r="F118">
            <v>1558</v>
          </cell>
          <cell r="G118" t="str">
            <v>UND</v>
          </cell>
          <cell r="H118">
            <v>1505</v>
          </cell>
          <cell r="I118" t="str">
            <v>UND</v>
          </cell>
          <cell r="J118">
            <v>1445</v>
          </cell>
          <cell r="K118" t="str">
            <v>UND</v>
          </cell>
        </row>
        <row r="119">
          <cell r="A119" t="str">
            <v>Angulo en acero de 2" x 2" x 3/16"</v>
          </cell>
          <cell r="B119">
            <v>12570</v>
          </cell>
          <cell r="C119" t="str">
            <v>m</v>
          </cell>
          <cell r="D119">
            <v>12370</v>
          </cell>
          <cell r="E119" t="str">
            <v>m</v>
          </cell>
          <cell r="F119">
            <v>11917</v>
          </cell>
          <cell r="G119" t="str">
            <v>m</v>
          </cell>
          <cell r="H119">
            <v>11514</v>
          </cell>
          <cell r="I119" t="str">
            <v>m</v>
          </cell>
          <cell r="J119">
            <v>11061</v>
          </cell>
          <cell r="K119" t="str">
            <v>m</v>
          </cell>
        </row>
        <row r="120">
          <cell r="A120" t="str">
            <v>Anillo caucho tub. Conc 12"</v>
          </cell>
          <cell r="B120">
            <v>5911</v>
          </cell>
          <cell r="C120" t="str">
            <v>Und</v>
          </cell>
          <cell r="D120">
            <v>5817</v>
          </cell>
          <cell r="E120" t="str">
            <v>Und</v>
          </cell>
          <cell r="F120">
            <v>5604</v>
          </cell>
          <cell r="G120" t="str">
            <v>Und</v>
          </cell>
          <cell r="H120">
            <v>5414</v>
          </cell>
          <cell r="I120" t="str">
            <v>Und</v>
          </cell>
          <cell r="J120">
            <v>5201</v>
          </cell>
          <cell r="K120" t="str">
            <v>Und</v>
          </cell>
        </row>
        <row r="121">
          <cell r="A121" t="str">
            <v>Antisol rojo x 16 kg</v>
          </cell>
          <cell r="B121">
            <v>14829</v>
          </cell>
          <cell r="C121" t="str">
            <v>kg</v>
          </cell>
          <cell r="D121">
            <v>14594</v>
          </cell>
          <cell r="E121" t="str">
            <v>kg</v>
          </cell>
          <cell r="F121">
            <v>14059</v>
          </cell>
          <cell r="G121" t="str">
            <v>kg</v>
          </cell>
          <cell r="H121">
            <v>13583</v>
          </cell>
          <cell r="I121" t="str">
            <v>kg</v>
          </cell>
          <cell r="J121">
            <v>13049</v>
          </cell>
          <cell r="K121" t="str">
            <v>kg</v>
          </cell>
        </row>
        <row r="122">
          <cell r="A122" t="str">
            <v>Antisol rojo x 170 kg</v>
          </cell>
          <cell r="B122">
            <v>10769</v>
          </cell>
          <cell r="C122" t="str">
            <v>kg</v>
          </cell>
          <cell r="D122">
            <v>10598</v>
          </cell>
          <cell r="E122" t="str">
            <v>kg</v>
          </cell>
          <cell r="F122">
            <v>10210</v>
          </cell>
          <cell r="G122" t="str">
            <v>kg</v>
          </cell>
          <cell r="H122">
            <v>9864</v>
          </cell>
          <cell r="I122" t="str">
            <v>kg</v>
          </cell>
          <cell r="J122">
            <v>9476</v>
          </cell>
          <cell r="K122" t="str">
            <v>kg</v>
          </cell>
        </row>
        <row r="123">
          <cell r="A123" t="str">
            <v>Arena amarilla</v>
          </cell>
          <cell r="B123">
            <v>36050</v>
          </cell>
          <cell r="C123" t="str">
            <v>m3</v>
          </cell>
          <cell r="D123">
            <v>35478</v>
          </cell>
          <cell r="E123" t="str">
            <v>m3</v>
          </cell>
          <cell r="F123">
            <v>34179</v>
          </cell>
          <cell r="G123" t="str">
            <v>m3</v>
          </cell>
          <cell r="H123">
            <v>33023</v>
          </cell>
          <cell r="I123" t="str">
            <v>m3</v>
          </cell>
          <cell r="J123">
            <v>31725</v>
          </cell>
          <cell r="K123" t="str">
            <v>m3</v>
          </cell>
        </row>
        <row r="124">
          <cell r="A124" t="str">
            <v>Arena blanca</v>
          </cell>
          <cell r="B124">
            <v>36050</v>
          </cell>
          <cell r="C124" t="str">
            <v>m3</v>
          </cell>
          <cell r="D124">
            <v>35478</v>
          </cell>
          <cell r="E124" t="str">
            <v>m3</v>
          </cell>
          <cell r="F124">
            <v>34179</v>
          </cell>
          <cell r="G124" t="str">
            <v>m3</v>
          </cell>
          <cell r="H124">
            <v>33023</v>
          </cell>
          <cell r="I124" t="str">
            <v>m3</v>
          </cell>
          <cell r="J124">
            <v>31725</v>
          </cell>
          <cell r="K124" t="str">
            <v>m3</v>
          </cell>
        </row>
        <row r="125">
          <cell r="A125" t="str">
            <v>Arena juan de acosta</v>
          </cell>
          <cell r="B125">
            <v>36050</v>
          </cell>
          <cell r="C125" t="str">
            <v>m3</v>
          </cell>
          <cell r="D125">
            <v>35478</v>
          </cell>
          <cell r="E125" t="str">
            <v>m3</v>
          </cell>
          <cell r="F125">
            <v>34179</v>
          </cell>
          <cell r="G125" t="str">
            <v>m3</v>
          </cell>
          <cell r="H125">
            <v>33023</v>
          </cell>
          <cell r="I125" t="str">
            <v>m3</v>
          </cell>
          <cell r="J125">
            <v>31725</v>
          </cell>
          <cell r="K125" t="str">
            <v>m3</v>
          </cell>
        </row>
        <row r="126">
          <cell r="A126" t="str">
            <v>Arena mambo</v>
          </cell>
          <cell r="B126">
            <v>36050</v>
          </cell>
          <cell r="C126" t="str">
            <v>m3</v>
          </cell>
          <cell r="D126">
            <v>35478</v>
          </cell>
          <cell r="E126" t="str">
            <v>m3</v>
          </cell>
          <cell r="F126">
            <v>34179</v>
          </cell>
          <cell r="G126" t="str">
            <v>m3</v>
          </cell>
          <cell r="H126">
            <v>33023</v>
          </cell>
          <cell r="I126" t="str">
            <v>m3</v>
          </cell>
          <cell r="J126">
            <v>31725</v>
          </cell>
          <cell r="K126" t="str">
            <v>m3</v>
          </cell>
        </row>
        <row r="127">
          <cell r="A127" t="str">
            <v>Arena negra</v>
          </cell>
          <cell r="B127">
            <v>36050</v>
          </cell>
          <cell r="C127" t="str">
            <v>m3</v>
          </cell>
          <cell r="D127">
            <v>35478</v>
          </cell>
          <cell r="E127" t="str">
            <v>m3</v>
          </cell>
          <cell r="F127">
            <v>34179</v>
          </cell>
          <cell r="G127" t="str">
            <v>m3</v>
          </cell>
          <cell r="H127">
            <v>33023</v>
          </cell>
          <cell r="I127" t="str">
            <v>m3</v>
          </cell>
          <cell r="J127">
            <v>31725</v>
          </cell>
          <cell r="K127" t="str">
            <v>m3</v>
          </cell>
        </row>
        <row r="128">
          <cell r="A128" t="str">
            <v>Arena santo tomas</v>
          </cell>
          <cell r="B128">
            <v>36050</v>
          </cell>
          <cell r="C128" t="str">
            <v>m3</v>
          </cell>
          <cell r="D128">
            <v>35478</v>
          </cell>
          <cell r="E128" t="str">
            <v>m3</v>
          </cell>
          <cell r="F128">
            <v>34179</v>
          </cell>
          <cell r="G128" t="str">
            <v>m3</v>
          </cell>
          <cell r="H128">
            <v>33023</v>
          </cell>
          <cell r="I128" t="str">
            <v>m3</v>
          </cell>
          <cell r="J128">
            <v>31725</v>
          </cell>
          <cell r="K128" t="str">
            <v>m3</v>
          </cell>
        </row>
        <row r="129">
          <cell r="A129" t="str">
            <v>Arena sierra vieja</v>
          </cell>
          <cell r="B129">
            <v>36050</v>
          </cell>
          <cell r="C129" t="str">
            <v>m3</v>
          </cell>
          <cell r="D129">
            <v>35478</v>
          </cell>
          <cell r="E129" t="str">
            <v>m3</v>
          </cell>
          <cell r="F129">
            <v>34179</v>
          </cell>
          <cell r="G129" t="str">
            <v>m3</v>
          </cell>
          <cell r="H129">
            <v>33023</v>
          </cell>
          <cell r="I129" t="str">
            <v>m3</v>
          </cell>
          <cell r="J129">
            <v>31725</v>
          </cell>
          <cell r="K129" t="str">
            <v>m3</v>
          </cell>
        </row>
        <row r="130">
          <cell r="A130" t="str">
            <v>Asfalto de liga</v>
          </cell>
          <cell r="B130">
            <v>1936</v>
          </cell>
          <cell r="C130" t="str">
            <v>kg</v>
          </cell>
          <cell r="D130">
            <v>1905</v>
          </cell>
          <cell r="E130" t="str">
            <v>kg</v>
          </cell>
          <cell r="F130">
            <v>1835</v>
          </cell>
          <cell r="G130" t="str">
            <v>kg</v>
          </cell>
          <cell r="H130">
            <v>1772</v>
          </cell>
          <cell r="I130" t="str">
            <v>kg</v>
          </cell>
          <cell r="J130">
            <v>1702</v>
          </cell>
          <cell r="K130" t="str">
            <v>kg</v>
          </cell>
        </row>
        <row r="131">
          <cell r="A131" t="str">
            <v>Asfalto Oxidado (brea).</v>
          </cell>
          <cell r="B131">
            <v>816</v>
          </cell>
          <cell r="C131" t="str">
            <v>kg</v>
          </cell>
          <cell r="D131">
            <v>803</v>
          </cell>
          <cell r="E131" t="str">
            <v>kg</v>
          </cell>
          <cell r="F131">
            <v>773</v>
          </cell>
          <cell r="G131" t="str">
            <v>kg</v>
          </cell>
          <cell r="H131">
            <v>746</v>
          </cell>
          <cell r="I131" t="str">
            <v>kg</v>
          </cell>
          <cell r="J131">
            <v>716</v>
          </cell>
          <cell r="K131" t="str">
            <v>kg</v>
          </cell>
        </row>
        <row r="132">
          <cell r="A132" t="str">
            <v>Atraque de tuberias en concreto de 2500 psi</v>
          </cell>
          <cell r="B132">
            <v>457778</v>
          </cell>
          <cell r="C132" t="str">
            <v>m3</v>
          </cell>
          <cell r="D132">
            <v>457778</v>
          </cell>
          <cell r="E132" t="str">
            <v>m3</v>
          </cell>
          <cell r="G132" t="str">
            <v>m3</v>
          </cell>
          <cell r="H132">
            <v>457778</v>
          </cell>
          <cell r="I132" t="str">
            <v>m3</v>
          </cell>
          <cell r="J132">
            <v>457778</v>
          </cell>
          <cell r="K132" t="str">
            <v>m3</v>
          </cell>
        </row>
        <row r="133">
          <cell r="A133" t="str">
            <v>Aviso reglamentario fijo</v>
          </cell>
          <cell r="B133">
            <v>330060</v>
          </cell>
          <cell r="C133" t="str">
            <v>Und</v>
          </cell>
          <cell r="D133">
            <v>324830</v>
          </cell>
          <cell r="E133" t="str">
            <v>Und</v>
          </cell>
          <cell r="F133">
            <v>312938</v>
          </cell>
          <cell r="G133" t="str">
            <v>Und</v>
          </cell>
          <cell r="H133">
            <v>302355</v>
          </cell>
          <cell r="I133" t="str">
            <v>Und</v>
          </cell>
          <cell r="J133">
            <v>290474</v>
          </cell>
          <cell r="K133" t="str">
            <v>Und</v>
          </cell>
        </row>
        <row r="134">
          <cell r="A134" t="str">
            <v>Ayudante Acabados</v>
          </cell>
          <cell r="B134">
            <v>10192.323432916664</v>
          </cell>
          <cell r="C134" t="str">
            <v>HH</v>
          </cell>
          <cell r="D134">
            <v>10192.323432916664</v>
          </cell>
          <cell r="E134" t="str">
            <v>HH</v>
          </cell>
          <cell r="G134" t="str">
            <v>HH</v>
          </cell>
          <cell r="H134">
            <v>10192.323432916664</v>
          </cell>
          <cell r="I134" t="str">
            <v>HH</v>
          </cell>
          <cell r="J134">
            <v>10192.323432916664</v>
          </cell>
          <cell r="K134" t="str">
            <v>HH</v>
          </cell>
        </row>
        <row r="135">
          <cell r="A135" t="str">
            <v>Ayudante Albañileria</v>
          </cell>
          <cell r="B135">
            <v>8862.875</v>
          </cell>
          <cell r="C135" t="str">
            <v>HH</v>
          </cell>
          <cell r="D135">
            <v>8862.875</v>
          </cell>
          <cell r="E135" t="str">
            <v>HH</v>
          </cell>
          <cell r="G135" t="str">
            <v>HH</v>
          </cell>
          <cell r="H135">
            <v>8862.875</v>
          </cell>
          <cell r="I135" t="str">
            <v>HH</v>
          </cell>
          <cell r="J135">
            <v>8862.875</v>
          </cell>
          <cell r="K135" t="str">
            <v>HH</v>
          </cell>
        </row>
        <row r="136">
          <cell r="A136" t="str">
            <v xml:space="preserve">Ayudante elect, sanit, carpint </v>
          </cell>
          <cell r="B136">
            <v>9749.1789358333317</v>
          </cell>
          <cell r="C136" t="str">
            <v>HH</v>
          </cell>
          <cell r="D136">
            <v>9749.1789358333317</v>
          </cell>
          <cell r="E136" t="str">
            <v>HH</v>
          </cell>
          <cell r="G136" t="str">
            <v>HH</v>
          </cell>
          <cell r="H136">
            <v>9749.1789358333317</v>
          </cell>
          <cell r="I136" t="str">
            <v>HH</v>
          </cell>
          <cell r="J136">
            <v>9749.1789358333317</v>
          </cell>
          <cell r="K136" t="str">
            <v>HH</v>
          </cell>
        </row>
        <row r="137">
          <cell r="A137" t="str">
            <v>Bajante canal amazonas</v>
          </cell>
          <cell r="B137">
            <v>30072</v>
          </cell>
          <cell r="C137" t="str">
            <v>m</v>
          </cell>
          <cell r="D137">
            <v>29595</v>
          </cell>
          <cell r="E137" t="str">
            <v>m</v>
          </cell>
          <cell r="F137">
            <v>28511</v>
          </cell>
          <cell r="G137" t="str">
            <v>m</v>
          </cell>
          <cell r="H137">
            <v>27546</v>
          </cell>
          <cell r="I137" t="str">
            <v>m</v>
          </cell>
          <cell r="J137">
            <v>26463</v>
          </cell>
          <cell r="K137" t="str">
            <v>m</v>
          </cell>
        </row>
        <row r="138">
          <cell r="A138" t="str">
            <v>Baldosa ceramica nacional 30x30</v>
          </cell>
          <cell r="B138">
            <v>51294</v>
          </cell>
          <cell r="C138" t="str">
            <v>m2</v>
          </cell>
          <cell r="D138">
            <v>50481</v>
          </cell>
          <cell r="E138" t="str">
            <v>m2</v>
          </cell>
          <cell r="F138">
            <v>48632</v>
          </cell>
          <cell r="G138" t="str">
            <v>m2</v>
          </cell>
          <cell r="H138">
            <v>46987</v>
          </cell>
          <cell r="I138" t="str">
            <v>m2</v>
          </cell>
          <cell r="J138">
            <v>45140</v>
          </cell>
          <cell r="K138" t="str">
            <v>m2</v>
          </cell>
        </row>
        <row r="139">
          <cell r="A139" t="str">
            <v>Barra</v>
          </cell>
          <cell r="B139">
            <v>176136</v>
          </cell>
          <cell r="C139" t="str">
            <v>Und</v>
          </cell>
          <cell r="D139">
            <v>173345</v>
          </cell>
          <cell r="E139" t="str">
            <v>Und</v>
          </cell>
          <cell r="F139">
            <v>166999</v>
          </cell>
          <cell r="G139" t="str">
            <v>Und</v>
          </cell>
          <cell r="H139">
            <v>161351</v>
          </cell>
          <cell r="I139" t="str">
            <v>Und</v>
          </cell>
          <cell r="J139">
            <v>155011</v>
          </cell>
          <cell r="K139" t="str">
            <v>Und</v>
          </cell>
        </row>
        <row r="140">
          <cell r="A140" t="str">
            <v>Barrera epoxica gris</v>
          </cell>
          <cell r="B140">
            <v>161492</v>
          </cell>
          <cell r="C140" t="str">
            <v>gl</v>
          </cell>
          <cell r="D140">
            <v>158933</v>
          </cell>
          <cell r="E140" t="str">
            <v>gl</v>
          </cell>
          <cell r="F140">
            <v>153114</v>
          </cell>
          <cell r="G140" t="str">
            <v>gl</v>
          </cell>
          <cell r="H140">
            <v>147936</v>
          </cell>
          <cell r="I140" t="str">
            <v>gl</v>
          </cell>
          <cell r="J140">
            <v>142123</v>
          </cell>
          <cell r="K140" t="str">
            <v>gl</v>
          </cell>
        </row>
        <row r="141">
          <cell r="A141" t="str">
            <v>Base granular</v>
          </cell>
          <cell r="B141">
            <v>55478</v>
          </cell>
          <cell r="C141" t="str">
            <v>m3</v>
          </cell>
          <cell r="D141">
            <v>54598</v>
          </cell>
          <cell r="E141" t="str">
            <v>m3</v>
          </cell>
          <cell r="F141">
            <v>52599</v>
          </cell>
          <cell r="G141" t="str">
            <v>m3</v>
          </cell>
          <cell r="H141">
            <v>50820</v>
          </cell>
          <cell r="I141" t="str">
            <v>m3</v>
          </cell>
          <cell r="J141">
            <v>48823</v>
          </cell>
          <cell r="K141" t="str">
            <v>m3</v>
          </cell>
        </row>
        <row r="142">
          <cell r="A142" t="str">
            <v>Binda Boquilla color x 10 kg</v>
          </cell>
          <cell r="B142">
            <v>4048</v>
          </cell>
          <cell r="C142" t="str">
            <v>kg</v>
          </cell>
          <cell r="D142">
            <v>3983</v>
          </cell>
          <cell r="E142" t="str">
            <v>kg</v>
          </cell>
          <cell r="F142">
            <v>3837</v>
          </cell>
          <cell r="G142" t="str">
            <v>kg</v>
          </cell>
          <cell r="H142">
            <v>3707</v>
          </cell>
          <cell r="I142" t="str">
            <v>kg</v>
          </cell>
          <cell r="J142">
            <v>3561</v>
          </cell>
          <cell r="K142" t="str">
            <v>kg</v>
          </cell>
        </row>
        <row r="143">
          <cell r="A143" t="str">
            <v>Bloque  estructural vibrado de 10 9x19x39</v>
          </cell>
          <cell r="B143">
            <v>1615</v>
          </cell>
          <cell r="C143" t="str">
            <v>Und</v>
          </cell>
          <cell r="D143">
            <v>1589</v>
          </cell>
          <cell r="E143" t="str">
            <v>Und</v>
          </cell>
          <cell r="F143">
            <v>1530</v>
          </cell>
          <cell r="G143" t="str">
            <v>Und</v>
          </cell>
          <cell r="H143">
            <v>1478</v>
          </cell>
          <cell r="I143" t="str">
            <v>Und</v>
          </cell>
          <cell r="J143">
            <v>1419</v>
          </cell>
          <cell r="K143" t="str">
            <v>Und</v>
          </cell>
        </row>
        <row r="144">
          <cell r="A144" t="str">
            <v>Bloque  estructural vibrado de 12 11x19x39</v>
          </cell>
          <cell r="B144">
            <v>2054</v>
          </cell>
          <cell r="C144" t="str">
            <v>Und</v>
          </cell>
          <cell r="D144">
            <v>2021</v>
          </cell>
          <cell r="E144" t="str">
            <v>Und</v>
          </cell>
          <cell r="F144">
            <v>1947</v>
          </cell>
          <cell r="G144" t="str">
            <v>Und</v>
          </cell>
          <cell r="H144">
            <v>1881</v>
          </cell>
          <cell r="I144" t="str">
            <v>Und</v>
          </cell>
          <cell r="J144">
            <v>1807</v>
          </cell>
          <cell r="K144" t="str">
            <v>Und</v>
          </cell>
        </row>
        <row r="145">
          <cell r="A145" t="str">
            <v>Bloque  estructural vibrado de 15 14x19x39</v>
          </cell>
          <cell r="B145">
            <v>2202</v>
          </cell>
          <cell r="C145" t="str">
            <v>Und</v>
          </cell>
          <cell r="D145">
            <v>2167</v>
          </cell>
          <cell r="E145" t="str">
            <v>Und</v>
          </cell>
          <cell r="F145">
            <v>2087</v>
          </cell>
          <cell r="G145" t="str">
            <v>Und</v>
          </cell>
          <cell r="H145">
            <v>2016</v>
          </cell>
          <cell r="I145" t="str">
            <v>Und</v>
          </cell>
          <cell r="J145">
            <v>1936</v>
          </cell>
          <cell r="K145" t="str">
            <v>Und</v>
          </cell>
        </row>
        <row r="146">
          <cell r="A146" t="str">
            <v>Bloque  estructural vibrado de 20 19x19x39</v>
          </cell>
          <cell r="B146">
            <v>2642</v>
          </cell>
          <cell r="C146" t="str">
            <v>Und</v>
          </cell>
          <cell r="D146">
            <v>2600</v>
          </cell>
          <cell r="E146" t="str">
            <v>Und</v>
          </cell>
          <cell r="F146">
            <v>2504</v>
          </cell>
          <cell r="G146" t="str">
            <v>Und</v>
          </cell>
          <cell r="H146">
            <v>2419</v>
          </cell>
          <cell r="I146" t="str">
            <v>Und</v>
          </cell>
          <cell r="J146">
            <v>2323</v>
          </cell>
          <cell r="K146" t="str">
            <v>Und</v>
          </cell>
        </row>
        <row r="147">
          <cell r="A147" t="str">
            <v>Bloque abuzardado  vibrado de 10 9x19x39</v>
          </cell>
          <cell r="B147">
            <v>2127</v>
          </cell>
          <cell r="C147" t="str">
            <v>Und</v>
          </cell>
          <cell r="D147">
            <v>2093</v>
          </cell>
          <cell r="E147" t="str">
            <v>Und</v>
          </cell>
          <cell r="F147">
            <v>2016</v>
          </cell>
          <cell r="G147" t="str">
            <v>Und</v>
          </cell>
          <cell r="H147">
            <v>1947</v>
          </cell>
          <cell r="I147" t="str">
            <v>Und</v>
          </cell>
          <cell r="J147">
            <v>1870</v>
          </cell>
          <cell r="K147" t="str">
            <v>Und</v>
          </cell>
        </row>
        <row r="148">
          <cell r="A148" t="str">
            <v>Bloque abuzardado  vibrado de 15 14x19x39</v>
          </cell>
          <cell r="B148">
            <v>2713</v>
          </cell>
          <cell r="C148" t="str">
            <v>Und</v>
          </cell>
          <cell r="D148">
            <v>2670</v>
          </cell>
          <cell r="E148" t="str">
            <v>Und</v>
          </cell>
          <cell r="F148">
            <v>2572</v>
          </cell>
          <cell r="G148" t="str">
            <v>Und</v>
          </cell>
          <cell r="H148">
            <v>2485</v>
          </cell>
          <cell r="I148" t="str">
            <v>Und</v>
          </cell>
          <cell r="J148">
            <v>2387</v>
          </cell>
          <cell r="K148" t="str">
            <v>Und</v>
          </cell>
        </row>
        <row r="149">
          <cell r="A149" t="str">
            <v>Bloque abuzardado vibrado de 20 19x19x39</v>
          </cell>
          <cell r="B149">
            <v>3228</v>
          </cell>
          <cell r="C149" t="str">
            <v>Und</v>
          </cell>
          <cell r="D149">
            <v>3176</v>
          </cell>
          <cell r="E149" t="str">
            <v>Und</v>
          </cell>
          <cell r="F149">
            <v>3059</v>
          </cell>
          <cell r="G149" t="str">
            <v>Und</v>
          </cell>
          <cell r="H149">
            <v>2955</v>
          </cell>
          <cell r="I149" t="str">
            <v>Und</v>
          </cell>
          <cell r="J149">
            <v>2838</v>
          </cell>
          <cell r="K149" t="str">
            <v>Und</v>
          </cell>
        </row>
        <row r="150">
          <cell r="A150" t="str">
            <v>Bloque no estructural vibrado de 10 9x19x39</v>
          </cell>
          <cell r="B150">
            <v>1234</v>
          </cell>
          <cell r="C150" t="str">
            <v>Und</v>
          </cell>
          <cell r="D150">
            <v>1214</v>
          </cell>
          <cell r="E150" t="str">
            <v>Und</v>
          </cell>
          <cell r="F150">
            <v>1169</v>
          </cell>
          <cell r="G150" t="str">
            <v>Und</v>
          </cell>
          <cell r="H150">
            <v>1129</v>
          </cell>
          <cell r="I150" t="str">
            <v>Und</v>
          </cell>
          <cell r="J150">
            <v>1084</v>
          </cell>
          <cell r="K150" t="str">
            <v>Und</v>
          </cell>
        </row>
        <row r="151">
          <cell r="A151" t="str">
            <v>Bloque no estructural vibrado de 12 11x19x39</v>
          </cell>
          <cell r="B151">
            <v>1689</v>
          </cell>
          <cell r="C151" t="str">
            <v>Und</v>
          </cell>
          <cell r="D151">
            <v>1662</v>
          </cell>
          <cell r="E151" t="str">
            <v>Und</v>
          </cell>
          <cell r="F151">
            <v>1601</v>
          </cell>
          <cell r="G151" t="str">
            <v>Und</v>
          </cell>
          <cell r="H151">
            <v>1546</v>
          </cell>
          <cell r="I151" t="str">
            <v>Und</v>
          </cell>
          <cell r="J151">
            <v>1485</v>
          </cell>
          <cell r="K151" t="str">
            <v>Und</v>
          </cell>
        </row>
        <row r="152">
          <cell r="A152" t="str">
            <v>Bloque no estructural vibrado de 15 14x19x39</v>
          </cell>
          <cell r="B152">
            <v>1762</v>
          </cell>
          <cell r="C152" t="str">
            <v>Und</v>
          </cell>
          <cell r="D152">
            <v>1734</v>
          </cell>
          <cell r="E152" t="str">
            <v>Und</v>
          </cell>
          <cell r="F152">
            <v>1670</v>
          </cell>
          <cell r="G152" t="str">
            <v>Und</v>
          </cell>
          <cell r="H152">
            <v>1613</v>
          </cell>
          <cell r="I152" t="str">
            <v>Und</v>
          </cell>
          <cell r="J152">
            <v>1549</v>
          </cell>
          <cell r="K152" t="str">
            <v>Und</v>
          </cell>
        </row>
        <row r="153">
          <cell r="A153" t="str">
            <v>Bloque no estructural vibrado de 20 19x19x39</v>
          </cell>
          <cell r="B153">
            <v>2493</v>
          </cell>
          <cell r="C153" t="str">
            <v>Und</v>
          </cell>
          <cell r="D153">
            <v>2453</v>
          </cell>
          <cell r="E153" t="str">
            <v>Und</v>
          </cell>
          <cell r="F153">
            <v>2363</v>
          </cell>
          <cell r="G153" t="str">
            <v>Und</v>
          </cell>
          <cell r="H153">
            <v>2283</v>
          </cell>
          <cell r="I153" t="str">
            <v>Und</v>
          </cell>
          <cell r="J153">
            <v>2193</v>
          </cell>
          <cell r="K153" t="str">
            <v>Und</v>
          </cell>
        </row>
        <row r="154">
          <cell r="A154" t="str">
            <v>Bloque samo #3 7x20x40</v>
          </cell>
          <cell r="B154">
            <v>1132</v>
          </cell>
          <cell r="C154" t="str">
            <v>Und</v>
          </cell>
          <cell r="D154">
            <v>1114</v>
          </cell>
          <cell r="E154" t="str">
            <v>Und</v>
          </cell>
          <cell r="F154">
            <v>1073</v>
          </cell>
          <cell r="G154" t="str">
            <v>Und</v>
          </cell>
          <cell r="H154">
            <v>1036</v>
          </cell>
          <cell r="I154" t="str">
            <v>Und</v>
          </cell>
          <cell r="J154">
            <v>995</v>
          </cell>
          <cell r="K154" t="str">
            <v>Und</v>
          </cell>
        </row>
        <row r="155">
          <cell r="A155" t="str">
            <v>Bloque samo #3 especial 7x20x33</v>
          </cell>
          <cell r="B155">
            <v>1088</v>
          </cell>
          <cell r="C155" t="str">
            <v>Und</v>
          </cell>
          <cell r="D155">
            <v>1070</v>
          </cell>
          <cell r="E155" t="str">
            <v>Und</v>
          </cell>
          <cell r="F155">
            <v>1030</v>
          </cell>
          <cell r="G155" t="str">
            <v>Und</v>
          </cell>
          <cell r="H155">
            <v>995</v>
          </cell>
          <cell r="I155" t="str">
            <v>Und</v>
          </cell>
          <cell r="J155">
            <v>955</v>
          </cell>
          <cell r="K155" t="str">
            <v>Und</v>
          </cell>
        </row>
        <row r="156">
          <cell r="A156" t="str">
            <v>Bloque samo #4 10x20x40</v>
          </cell>
          <cell r="B156">
            <v>1262</v>
          </cell>
          <cell r="C156" t="str">
            <v>Und</v>
          </cell>
          <cell r="D156">
            <v>1242</v>
          </cell>
          <cell r="E156" t="str">
            <v>Und</v>
          </cell>
          <cell r="F156">
            <v>1196</v>
          </cell>
          <cell r="G156" t="str">
            <v>Und</v>
          </cell>
          <cell r="H156">
            <v>1155</v>
          </cell>
          <cell r="I156" t="str">
            <v>Und</v>
          </cell>
          <cell r="J156">
            <v>1109</v>
          </cell>
          <cell r="K156" t="str">
            <v>Und</v>
          </cell>
        </row>
        <row r="157">
          <cell r="A157" t="str">
            <v>Bloque samo #4 especial 10x20x33</v>
          </cell>
          <cell r="B157">
            <v>1189</v>
          </cell>
          <cell r="C157" t="str">
            <v>Und</v>
          </cell>
          <cell r="D157">
            <v>1170</v>
          </cell>
          <cell r="E157" t="str">
            <v>Und</v>
          </cell>
          <cell r="F157">
            <v>1127</v>
          </cell>
          <cell r="G157" t="str">
            <v>Und</v>
          </cell>
          <cell r="H157">
            <v>1088</v>
          </cell>
          <cell r="I157" t="str">
            <v>Und</v>
          </cell>
          <cell r="J157">
            <v>1045</v>
          </cell>
          <cell r="K157" t="str">
            <v>Und</v>
          </cell>
        </row>
        <row r="158">
          <cell r="A158" t="str">
            <v>Bloque samo #5 12,5x20x40</v>
          </cell>
          <cell r="B158">
            <v>1645</v>
          </cell>
          <cell r="C158" t="str">
            <v>Und</v>
          </cell>
          <cell r="D158">
            <v>1618</v>
          </cell>
          <cell r="E158" t="str">
            <v>Und</v>
          </cell>
          <cell r="F158">
            <v>1558</v>
          </cell>
          <cell r="G158" t="str">
            <v>Und</v>
          </cell>
          <cell r="H158">
            <v>1505</v>
          </cell>
          <cell r="I158" t="str">
            <v>Und</v>
          </cell>
          <cell r="J158">
            <v>1445</v>
          </cell>
          <cell r="K158" t="str">
            <v>Und</v>
          </cell>
        </row>
        <row r="159">
          <cell r="A159" t="str">
            <v>Bloque samo #6 15x20x40</v>
          </cell>
          <cell r="B159">
            <v>2024</v>
          </cell>
          <cell r="C159" t="str">
            <v>Und</v>
          </cell>
          <cell r="D159">
            <v>1991</v>
          </cell>
          <cell r="E159" t="str">
            <v>Und</v>
          </cell>
          <cell r="F159">
            <v>1918</v>
          </cell>
          <cell r="G159" t="str">
            <v>Und</v>
          </cell>
          <cell r="H159">
            <v>1853</v>
          </cell>
          <cell r="I159" t="str">
            <v>Und</v>
          </cell>
          <cell r="J159">
            <v>1780</v>
          </cell>
          <cell r="K159" t="str">
            <v>Und</v>
          </cell>
        </row>
        <row r="160">
          <cell r="A160" t="str">
            <v>Brilladora electrica</v>
          </cell>
          <cell r="B160">
            <v>37812</v>
          </cell>
          <cell r="C160" t="str">
            <v>d</v>
          </cell>
          <cell r="D160">
            <v>37212</v>
          </cell>
          <cell r="E160" t="str">
            <v>d</v>
          </cell>
          <cell r="F160">
            <v>35849</v>
          </cell>
          <cell r="G160" t="str">
            <v>d</v>
          </cell>
          <cell r="H160">
            <v>34636</v>
          </cell>
          <cell r="I160" t="str">
            <v>d</v>
          </cell>
          <cell r="J160">
            <v>33275</v>
          </cell>
          <cell r="K160" t="str">
            <v>d</v>
          </cell>
        </row>
        <row r="161">
          <cell r="A161" t="str">
            <v>Brocha de 3"</v>
          </cell>
          <cell r="B161">
            <v>13047</v>
          </cell>
          <cell r="C161" t="str">
            <v>un</v>
          </cell>
          <cell r="D161">
            <v>12840</v>
          </cell>
          <cell r="E161" t="str">
            <v>un</v>
          </cell>
          <cell r="F161">
            <v>12369</v>
          </cell>
          <cell r="G161" t="str">
            <v>un</v>
          </cell>
          <cell r="H161">
            <v>11950</v>
          </cell>
          <cell r="I161" t="str">
            <v>un</v>
          </cell>
          <cell r="J161">
            <v>11480</v>
          </cell>
          <cell r="K161" t="str">
            <v>un</v>
          </cell>
        </row>
        <row r="162">
          <cell r="A162" t="str">
            <v>Buje PVC-P 1 1/2" x 1/2·</v>
          </cell>
          <cell r="B162">
            <v>4715</v>
          </cell>
          <cell r="C162" t="str">
            <v>UD</v>
          </cell>
          <cell r="D162">
            <v>4640</v>
          </cell>
          <cell r="E162" t="str">
            <v>UD</v>
          </cell>
          <cell r="F162">
            <v>4470</v>
          </cell>
          <cell r="G162" t="str">
            <v>UD</v>
          </cell>
          <cell r="H162">
            <v>4318</v>
          </cell>
          <cell r="I162" t="str">
            <v>UD</v>
          </cell>
          <cell r="J162">
            <v>4148</v>
          </cell>
          <cell r="K162" t="str">
            <v>UD</v>
          </cell>
        </row>
        <row r="163">
          <cell r="A163" t="str">
            <v>Calado cuadrado de 15x20x20</v>
          </cell>
          <cell r="B163">
            <v>1092</v>
          </cell>
          <cell r="C163" t="str">
            <v>un</v>
          </cell>
          <cell r="D163">
            <v>1074</v>
          </cell>
          <cell r="E163" t="str">
            <v>un</v>
          </cell>
          <cell r="F163">
            <v>1034</v>
          </cell>
          <cell r="G163" t="str">
            <v>un</v>
          </cell>
          <cell r="H163">
            <v>999</v>
          </cell>
          <cell r="I163" t="str">
            <v>un</v>
          </cell>
          <cell r="J163">
            <v>959</v>
          </cell>
          <cell r="K163" t="str">
            <v>un</v>
          </cell>
        </row>
        <row r="164">
          <cell r="A164" t="str">
            <v>Caliche</v>
          </cell>
          <cell r="B164">
            <v>38103</v>
          </cell>
          <cell r="C164" t="str">
            <v>m3</v>
          </cell>
          <cell r="D164">
            <v>37499</v>
          </cell>
          <cell r="E164" t="str">
            <v>m3</v>
          </cell>
          <cell r="F164">
            <v>36126</v>
          </cell>
          <cell r="G164" t="str">
            <v>m3</v>
          </cell>
          <cell r="H164">
            <v>34904</v>
          </cell>
          <cell r="I164" t="str">
            <v>m3</v>
          </cell>
          <cell r="J164">
            <v>33532</v>
          </cell>
          <cell r="K164" t="str">
            <v>m3</v>
          </cell>
        </row>
        <row r="165">
          <cell r="A165" t="str">
            <v>Camión Dodge - 300</v>
          </cell>
          <cell r="B165">
            <v>295495</v>
          </cell>
          <cell r="C165" t="str">
            <v>DIA</v>
          </cell>
          <cell r="D165">
            <v>290812</v>
          </cell>
          <cell r="E165" t="str">
            <v>DIA</v>
          </cell>
          <cell r="F165">
            <v>280165</v>
          </cell>
          <cell r="G165" t="str">
            <v>DIA</v>
          </cell>
          <cell r="H165">
            <v>270690</v>
          </cell>
          <cell r="I165" t="str">
            <v>DIA</v>
          </cell>
          <cell r="J165">
            <v>260053</v>
          </cell>
          <cell r="K165" t="str">
            <v>DIA</v>
          </cell>
        </row>
        <row r="166">
          <cell r="A166" t="str">
            <v>Canal Amazonas</v>
          </cell>
          <cell r="B166">
            <v>31446</v>
          </cell>
          <cell r="C166" t="str">
            <v>m</v>
          </cell>
          <cell r="D166">
            <v>30947</v>
          </cell>
          <cell r="E166" t="str">
            <v>m</v>
          </cell>
          <cell r="F166">
            <v>29814</v>
          </cell>
          <cell r="G166" t="str">
            <v>m</v>
          </cell>
          <cell r="H166">
            <v>28805</v>
          </cell>
          <cell r="I166" t="str">
            <v>m</v>
          </cell>
          <cell r="J166">
            <v>27673</v>
          </cell>
          <cell r="K166" t="str">
            <v>m</v>
          </cell>
        </row>
        <row r="167">
          <cell r="A167" t="str">
            <v>Canaleta 90 Eternit de 0,90 x 6,0 m</v>
          </cell>
          <cell r="B167">
            <v>53875</v>
          </cell>
          <cell r="C167" t="str">
            <v>m2</v>
          </cell>
          <cell r="D167">
            <v>53021</v>
          </cell>
          <cell r="E167" t="str">
            <v>m2</v>
          </cell>
          <cell r="F167">
            <v>51079</v>
          </cell>
          <cell r="G167" t="str">
            <v>m2</v>
          </cell>
          <cell r="H167">
            <v>49351</v>
          </cell>
          <cell r="I167" t="str">
            <v>m2</v>
          </cell>
          <cell r="J167">
            <v>47411</v>
          </cell>
          <cell r="K167" t="str">
            <v>m2</v>
          </cell>
        </row>
        <row r="168">
          <cell r="A168" t="str">
            <v>Caneca reflectiva pequeña</v>
          </cell>
          <cell r="B168">
            <v>88567</v>
          </cell>
          <cell r="C168" t="str">
            <v>UD</v>
          </cell>
          <cell r="D168">
            <v>87163</v>
          </cell>
          <cell r="E168" t="str">
            <v>UD</v>
          </cell>
          <cell r="F168">
            <v>83972</v>
          </cell>
          <cell r="G168" t="str">
            <v>UD</v>
          </cell>
          <cell r="H168">
            <v>81132</v>
          </cell>
          <cell r="I168" t="str">
            <v>UD</v>
          </cell>
          <cell r="J168">
            <v>77944</v>
          </cell>
          <cell r="K168" t="str">
            <v>UD</v>
          </cell>
        </row>
        <row r="169">
          <cell r="A169" t="str">
            <v xml:space="preserve">Canto rodado </v>
          </cell>
          <cell r="B169">
            <v>124563</v>
          </cell>
          <cell r="C169" t="str">
            <v>m3</v>
          </cell>
          <cell r="D169">
            <v>122589</v>
          </cell>
          <cell r="E169" t="str">
            <v>m3</v>
          </cell>
          <cell r="F169">
            <v>118101</v>
          </cell>
          <cell r="G169" t="str">
            <v>m3</v>
          </cell>
          <cell r="H169">
            <v>114107</v>
          </cell>
          <cell r="I169" t="str">
            <v>m3</v>
          </cell>
          <cell r="J169">
            <v>109623</v>
          </cell>
          <cell r="K169" t="str">
            <v>m3</v>
          </cell>
        </row>
        <row r="170">
          <cell r="A170" t="str">
            <v>Cargador CAT 910 80U(PS), 1 m3</v>
          </cell>
          <cell r="B170">
            <v>36941</v>
          </cell>
          <cell r="C170" t="str">
            <v>H</v>
          </cell>
          <cell r="D170">
            <v>36355</v>
          </cell>
          <cell r="E170" t="str">
            <v>H</v>
          </cell>
          <cell r="F170">
            <v>35024</v>
          </cell>
          <cell r="G170" t="str">
            <v>H</v>
          </cell>
          <cell r="H170">
            <v>33839</v>
          </cell>
          <cell r="I170" t="str">
            <v>H</v>
          </cell>
          <cell r="J170">
            <v>32509</v>
          </cell>
          <cell r="K170" t="str">
            <v>H</v>
          </cell>
        </row>
        <row r="171">
          <cell r="A171" t="str">
            <v>Carretilla tipo bugui</v>
          </cell>
          <cell r="B171">
            <v>3959</v>
          </cell>
          <cell r="C171" t="str">
            <v>d</v>
          </cell>
          <cell r="D171">
            <v>3896</v>
          </cell>
          <cell r="E171" t="str">
            <v>d</v>
          </cell>
          <cell r="F171">
            <v>3753</v>
          </cell>
          <cell r="G171" t="str">
            <v>d</v>
          </cell>
          <cell r="H171">
            <v>3626</v>
          </cell>
          <cell r="I171" t="str">
            <v>d</v>
          </cell>
          <cell r="J171">
            <v>3483</v>
          </cell>
          <cell r="K171" t="str">
            <v>d</v>
          </cell>
        </row>
        <row r="172">
          <cell r="A172" t="str">
            <v>Catalizador de 137057 (A:B=1:1)</v>
          </cell>
          <cell r="B172">
            <v>108797</v>
          </cell>
          <cell r="C172" t="str">
            <v>gl</v>
          </cell>
          <cell r="D172">
            <v>107073</v>
          </cell>
          <cell r="E172" t="str">
            <v>gl</v>
          </cell>
          <cell r="F172">
            <v>103153</v>
          </cell>
          <cell r="G172" t="str">
            <v>gl</v>
          </cell>
          <cell r="H172">
            <v>99664</v>
          </cell>
          <cell r="I172" t="str">
            <v>gl</v>
          </cell>
          <cell r="J172">
            <v>95747</v>
          </cell>
          <cell r="K172" t="str">
            <v>gl</v>
          </cell>
        </row>
        <row r="173">
          <cell r="A173" t="str">
            <v>Catalizador de Serie 23 (A:B=1:1)</v>
          </cell>
          <cell r="B173">
            <v>103698</v>
          </cell>
          <cell r="C173" t="str">
            <v>gl</v>
          </cell>
          <cell r="D173">
            <v>102054</v>
          </cell>
          <cell r="E173" t="str">
            <v>gl</v>
          </cell>
          <cell r="F173">
            <v>98317</v>
          </cell>
          <cell r="G173" t="str">
            <v>gl</v>
          </cell>
          <cell r="H173">
            <v>94992</v>
          </cell>
          <cell r="I173" t="str">
            <v>gl</v>
          </cell>
          <cell r="J173">
            <v>91259</v>
          </cell>
          <cell r="K173" t="str">
            <v>gl</v>
          </cell>
        </row>
        <row r="174">
          <cell r="A174" t="str">
            <v>Catalizador Grupo 2 Sika</v>
          </cell>
          <cell r="B174">
            <v>139396</v>
          </cell>
          <cell r="C174" t="str">
            <v>gl</v>
          </cell>
          <cell r="D174">
            <v>137187</v>
          </cell>
          <cell r="E174" t="str">
            <v>gl</v>
          </cell>
          <cell r="F174">
            <v>132164</v>
          </cell>
          <cell r="G174" t="str">
            <v>gl</v>
          </cell>
          <cell r="H174">
            <v>127694</v>
          </cell>
          <cell r="I174" t="str">
            <v>gl</v>
          </cell>
          <cell r="J174">
            <v>122676</v>
          </cell>
          <cell r="K174" t="str">
            <v>gl</v>
          </cell>
        </row>
        <row r="175">
          <cell r="A175" t="str">
            <v>Catalizador para pintura epoxica</v>
          </cell>
          <cell r="B175">
            <v>52611</v>
          </cell>
          <cell r="C175" t="str">
            <v>gl</v>
          </cell>
          <cell r="D175">
            <v>51777</v>
          </cell>
          <cell r="E175" t="str">
            <v>gl</v>
          </cell>
          <cell r="F175">
            <v>49881</v>
          </cell>
          <cell r="G175" t="str">
            <v>gl</v>
          </cell>
          <cell r="H175">
            <v>48194</v>
          </cell>
          <cell r="I175" t="str">
            <v>gl</v>
          </cell>
          <cell r="J175">
            <v>46300</v>
          </cell>
          <cell r="K175" t="str">
            <v>gl</v>
          </cell>
        </row>
        <row r="176">
          <cell r="A176" t="str">
            <v>Catalizador serie 36</v>
          </cell>
          <cell r="B176">
            <v>293089</v>
          </cell>
          <cell r="C176" t="str">
            <v>gl</v>
          </cell>
          <cell r="D176">
            <v>288445</v>
          </cell>
          <cell r="E176" t="str">
            <v>gl</v>
          </cell>
          <cell r="F176">
            <v>277885</v>
          </cell>
          <cell r="G176" t="str">
            <v>gl</v>
          </cell>
          <cell r="H176">
            <v>268487</v>
          </cell>
          <cell r="I176" t="str">
            <v>gl</v>
          </cell>
          <cell r="J176">
            <v>257937</v>
          </cell>
          <cell r="K176" t="str">
            <v>gl</v>
          </cell>
        </row>
        <row r="177">
          <cell r="A177" t="str">
            <v>Cemento blanco</v>
          </cell>
          <cell r="B177">
            <v>1330</v>
          </cell>
          <cell r="C177" t="str">
            <v>kg</v>
          </cell>
          <cell r="D177">
            <v>1308</v>
          </cell>
          <cell r="E177" t="str">
            <v>kg</v>
          </cell>
          <cell r="F177">
            <v>1260</v>
          </cell>
          <cell r="G177" t="str">
            <v>kg</v>
          </cell>
          <cell r="H177">
            <v>1217</v>
          </cell>
          <cell r="I177" t="str">
            <v>kg</v>
          </cell>
          <cell r="J177">
            <v>1169</v>
          </cell>
          <cell r="K177" t="str">
            <v>kg</v>
          </cell>
        </row>
        <row r="178">
          <cell r="A178" t="str">
            <v>Cemento gris</v>
          </cell>
          <cell r="B178">
            <v>665</v>
          </cell>
          <cell r="C178" t="str">
            <v>kg</v>
          </cell>
          <cell r="D178">
            <v>654</v>
          </cell>
          <cell r="E178" t="str">
            <v>kg</v>
          </cell>
          <cell r="F178">
            <v>630</v>
          </cell>
          <cell r="G178" t="str">
            <v>kg</v>
          </cell>
          <cell r="H178">
            <v>608</v>
          </cell>
          <cell r="I178" t="str">
            <v>kg</v>
          </cell>
          <cell r="J178">
            <v>584</v>
          </cell>
          <cell r="K178" t="str">
            <v>kg</v>
          </cell>
        </row>
        <row r="179">
          <cell r="A179" t="str">
            <v>Cercha</v>
          </cell>
          <cell r="B179">
            <v>371</v>
          </cell>
          <cell r="C179" t="str">
            <v>DIA</v>
          </cell>
          <cell r="D179">
            <v>365</v>
          </cell>
          <cell r="E179" t="str">
            <v>DIA</v>
          </cell>
          <cell r="F179">
            <v>351</v>
          </cell>
          <cell r="G179" t="str">
            <v>DIA</v>
          </cell>
          <cell r="H179">
            <v>339</v>
          </cell>
          <cell r="I179" t="str">
            <v>DIA</v>
          </cell>
          <cell r="J179">
            <v>325</v>
          </cell>
          <cell r="K179" t="str">
            <v>DIA</v>
          </cell>
        </row>
        <row r="180">
          <cell r="A180" t="str">
            <v>Chazos de madera</v>
          </cell>
          <cell r="B180">
            <v>866</v>
          </cell>
          <cell r="C180" t="str">
            <v>DIA</v>
          </cell>
          <cell r="D180">
            <v>852</v>
          </cell>
          <cell r="E180" t="str">
            <v>DIA</v>
          </cell>
          <cell r="F180">
            <v>820</v>
          </cell>
          <cell r="G180" t="str">
            <v>DIA</v>
          </cell>
          <cell r="H180">
            <v>792</v>
          </cell>
          <cell r="I180" t="str">
            <v>DIA</v>
          </cell>
          <cell r="J180">
            <v>760</v>
          </cell>
          <cell r="K180" t="str">
            <v>DIA</v>
          </cell>
        </row>
        <row r="181">
          <cell r="A181" t="str">
            <v>Cimentación de tubería con arena compactada</v>
          </cell>
          <cell r="B181">
            <v>73537</v>
          </cell>
          <cell r="C181" t="str">
            <v>m3</v>
          </cell>
          <cell r="D181">
            <v>73537</v>
          </cell>
          <cell r="E181" t="str">
            <v>m3</v>
          </cell>
          <cell r="G181" t="str">
            <v>m3</v>
          </cell>
          <cell r="H181">
            <v>73537</v>
          </cell>
          <cell r="I181" t="str">
            <v>m3</v>
          </cell>
          <cell r="J181">
            <v>73537</v>
          </cell>
          <cell r="K181" t="str">
            <v>m3</v>
          </cell>
        </row>
        <row r="182">
          <cell r="A182" t="str">
            <v>Cinta de señalización plastica</v>
          </cell>
          <cell r="B182">
            <v>294</v>
          </cell>
          <cell r="C182" t="str">
            <v>m</v>
          </cell>
          <cell r="D182">
            <v>289</v>
          </cell>
          <cell r="E182" t="str">
            <v>m</v>
          </cell>
          <cell r="F182">
            <v>278</v>
          </cell>
          <cell r="G182" t="str">
            <v>m</v>
          </cell>
          <cell r="H182">
            <v>268</v>
          </cell>
          <cell r="I182" t="str">
            <v>m</v>
          </cell>
          <cell r="J182">
            <v>257</v>
          </cell>
          <cell r="K182" t="str">
            <v>m</v>
          </cell>
        </row>
        <row r="183">
          <cell r="A183" t="str">
            <v>Cinta reflectiva de 0.075 m</v>
          </cell>
          <cell r="B183">
            <v>7047</v>
          </cell>
          <cell r="C183" t="str">
            <v>m</v>
          </cell>
          <cell r="D183">
            <v>6935</v>
          </cell>
          <cell r="E183" t="str">
            <v>m</v>
          </cell>
          <cell r="F183">
            <v>6681</v>
          </cell>
          <cell r="G183" t="str">
            <v>m</v>
          </cell>
          <cell r="H183">
            <v>6455</v>
          </cell>
          <cell r="I183" t="str">
            <v>m</v>
          </cell>
          <cell r="J183">
            <v>6201</v>
          </cell>
          <cell r="K183" t="str">
            <v>m</v>
          </cell>
        </row>
        <row r="184">
          <cell r="A184" t="str">
            <v>Codo 90 PEAD 63 mm</v>
          </cell>
          <cell r="B184">
            <v>63257</v>
          </cell>
          <cell r="C184" t="str">
            <v>Un</v>
          </cell>
          <cell r="D184">
            <v>62254</v>
          </cell>
          <cell r="E184" t="str">
            <v>Un</v>
          </cell>
          <cell r="F184">
            <v>59974</v>
          </cell>
          <cell r="G184" t="str">
            <v>Un</v>
          </cell>
          <cell r="H184">
            <v>57945</v>
          </cell>
          <cell r="I184" t="str">
            <v>Un</v>
          </cell>
          <cell r="J184">
            <v>55668</v>
          </cell>
          <cell r="K184" t="str">
            <v>Un</v>
          </cell>
        </row>
        <row r="185">
          <cell r="A185" t="str">
            <v>Codo 90º PVC-P 1/2"</v>
          </cell>
          <cell r="B185">
            <v>601</v>
          </cell>
          <cell r="C185" t="str">
            <v>UD</v>
          </cell>
          <cell r="D185">
            <v>591</v>
          </cell>
          <cell r="E185" t="str">
            <v>UD</v>
          </cell>
          <cell r="F185">
            <v>569</v>
          </cell>
          <cell r="G185" t="str">
            <v>UD</v>
          </cell>
          <cell r="H185">
            <v>549</v>
          </cell>
          <cell r="I185" t="str">
            <v>UD</v>
          </cell>
          <cell r="J185">
            <v>527</v>
          </cell>
          <cell r="K185" t="str">
            <v>UD</v>
          </cell>
        </row>
        <row r="186">
          <cell r="A186" t="str">
            <v>Codo de 45° de 160mm PVC</v>
          </cell>
          <cell r="B186">
            <v>46126</v>
          </cell>
          <cell r="C186" t="str">
            <v>UD</v>
          </cell>
          <cell r="D186">
            <v>45395</v>
          </cell>
          <cell r="E186" t="str">
            <v>UD</v>
          </cell>
          <cell r="F186">
            <v>43733</v>
          </cell>
          <cell r="G186" t="str">
            <v>UD</v>
          </cell>
          <cell r="H186">
            <v>42254</v>
          </cell>
          <cell r="I186" t="str">
            <v>UD</v>
          </cell>
          <cell r="J186">
            <v>40593</v>
          </cell>
          <cell r="K186" t="str">
            <v>UD</v>
          </cell>
        </row>
        <row r="187">
          <cell r="A187" t="str">
            <v>Codo de 90° de 160mm PVC</v>
          </cell>
          <cell r="B187">
            <v>89413</v>
          </cell>
          <cell r="C187" t="str">
            <v>UD</v>
          </cell>
          <cell r="D187">
            <v>87996</v>
          </cell>
          <cell r="E187" t="str">
            <v>UD</v>
          </cell>
          <cell r="F187">
            <v>84774</v>
          </cell>
          <cell r="G187" t="str">
            <v>UD</v>
          </cell>
          <cell r="H187">
            <v>81907</v>
          </cell>
          <cell r="I187" t="str">
            <v>UD</v>
          </cell>
          <cell r="J187">
            <v>78688</v>
          </cell>
          <cell r="K187" t="str">
            <v>UD</v>
          </cell>
        </row>
        <row r="188">
          <cell r="A188" t="str">
            <v>Codo de 90° de 200mm PVC</v>
          </cell>
          <cell r="B188">
            <v>134676</v>
          </cell>
          <cell r="C188" t="str">
            <v>UD</v>
          </cell>
          <cell r="D188">
            <v>132542</v>
          </cell>
          <cell r="E188" t="str">
            <v>UD</v>
          </cell>
          <cell r="F188">
            <v>127689</v>
          </cell>
          <cell r="G188" t="str">
            <v>UD</v>
          </cell>
          <cell r="H188">
            <v>123371</v>
          </cell>
          <cell r="I188" t="str">
            <v>UD</v>
          </cell>
          <cell r="J188">
            <v>118523</v>
          </cell>
          <cell r="K188" t="str">
            <v>UD</v>
          </cell>
        </row>
        <row r="189">
          <cell r="A189" t="str">
            <v>Codo de 90° de 250mm PVC</v>
          </cell>
          <cell r="B189">
            <v>257546</v>
          </cell>
          <cell r="C189" t="str">
            <v>UD</v>
          </cell>
          <cell r="D189">
            <v>253465</v>
          </cell>
          <cell r="E189" t="str">
            <v>UD</v>
          </cell>
          <cell r="F189">
            <v>244185</v>
          </cell>
          <cell r="G189" t="str">
            <v>UD</v>
          </cell>
          <cell r="H189">
            <v>235927</v>
          </cell>
          <cell r="I189" t="str">
            <v>UD</v>
          </cell>
          <cell r="J189">
            <v>226656</v>
          </cell>
          <cell r="K189" t="str">
            <v>UD</v>
          </cell>
        </row>
        <row r="190">
          <cell r="A190" t="str">
            <v>Codo de 90° de 315mm PVC</v>
          </cell>
          <cell r="B190">
            <v>394474</v>
          </cell>
          <cell r="C190" t="str">
            <v>UD</v>
          </cell>
          <cell r="D190">
            <v>388223</v>
          </cell>
          <cell r="E190" t="str">
            <v>UD</v>
          </cell>
          <cell r="F190">
            <v>374010</v>
          </cell>
          <cell r="G190" t="str">
            <v>UD</v>
          </cell>
          <cell r="H190">
            <v>361362</v>
          </cell>
          <cell r="I190" t="str">
            <v>UD</v>
          </cell>
          <cell r="J190">
            <v>347163</v>
          </cell>
          <cell r="K190" t="str">
            <v>UD</v>
          </cell>
        </row>
        <row r="191">
          <cell r="A191" t="str">
            <v>Codo de 90° de 355mm PVC</v>
          </cell>
          <cell r="B191">
            <v>965570</v>
          </cell>
          <cell r="C191" t="str">
            <v>UD</v>
          </cell>
          <cell r="D191">
            <v>950270</v>
          </cell>
          <cell r="E191" t="str">
            <v>UD</v>
          </cell>
          <cell r="F191">
            <v>915481</v>
          </cell>
          <cell r="G191" t="str">
            <v>UD</v>
          </cell>
          <cell r="H191">
            <v>884522</v>
          </cell>
          <cell r="I191" t="str">
            <v>UD</v>
          </cell>
          <cell r="J191">
            <v>849766</v>
          </cell>
          <cell r="K191" t="str">
            <v>UD</v>
          </cell>
        </row>
        <row r="192">
          <cell r="A192" t="str">
            <v>Codo de bajante</v>
          </cell>
          <cell r="B192">
            <v>7846</v>
          </cell>
          <cell r="C192" t="str">
            <v>un</v>
          </cell>
          <cell r="D192">
            <v>7721</v>
          </cell>
          <cell r="E192" t="str">
            <v>un</v>
          </cell>
          <cell r="F192">
            <v>7438</v>
          </cell>
          <cell r="G192" t="str">
            <v>un</v>
          </cell>
          <cell r="H192">
            <v>7186</v>
          </cell>
          <cell r="I192" t="str">
            <v>un</v>
          </cell>
          <cell r="J192">
            <v>6903</v>
          </cell>
          <cell r="K192" t="str">
            <v>un</v>
          </cell>
        </row>
        <row r="193">
          <cell r="A193" t="str">
            <v>Comisión de topografia</v>
          </cell>
          <cell r="B193">
            <v>95199</v>
          </cell>
          <cell r="C193" t="str">
            <v>HC</v>
          </cell>
          <cell r="D193">
            <v>95199</v>
          </cell>
          <cell r="E193" t="str">
            <v>HC</v>
          </cell>
          <cell r="G193" t="str">
            <v>HC</v>
          </cell>
          <cell r="H193">
            <v>95199</v>
          </cell>
          <cell r="I193" t="str">
            <v>HC</v>
          </cell>
          <cell r="J193">
            <v>95199</v>
          </cell>
          <cell r="K193" t="str">
            <v>HC</v>
          </cell>
        </row>
        <row r="194">
          <cell r="A194" t="str">
            <v>Compresor con 2 pistolas sin operador</v>
          </cell>
          <cell r="B194">
            <v>103290</v>
          </cell>
          <cell r="C194" t="str">
            <v>H</v>
          </cell>
          <cell r="D194">
            <v>101653</v>
          </cell>
          <cell r="E194" t="str">
            <v>H</v>
          </cell>
          <cell r="F194">
            <v>97931</v>
          </cell>
          <cell r="G194" t="str">
            <v>H</v>
          </cell>
          <cell r="H194">
            <v>94619</v>
          </cell>
          <cell r="I194" t="str">
            <v>H</v>
          </cell>
          <cell r="J194">
            <v>90901</v>
          </cell>
          <cell r="K194" t="str">
            <v>H</v>
          </cell>
        </row>
        <row r="195">
          <cell r="A195" t="str">
            <v>Compresor de aire de 2HP</v>
          </cell>
          <cell r="B195">
            <v>43965</v>
          </cell>
          <cell r="C195" t="str">
            <v>d</v>
          </cell>
          <cell r="D195">
            <v>43268</v>
          </cell>
          <cell r="E195" t="str">
            <v>d</v>
          </cell>
          <cell r="F195">
            <v>41684</v>
          </cell>
          <cell r="G195" t="str">
            <v>d</v>
          </cell>
          <cell r="H195">
            <v>40274</v>
          </cell>
          <cell r="I195" t="str">
            <v>d</v>
          </cell>
          <cell r="J195">
            <v>38691</v>
          </cell>
          <cell r="K195" t="str">
            <v>d</v>
          </cell>
        </row>
        <row r="196">
          <cell r="A196" t="str">
            <v xml:space="preserve">Concreto asfaltico </v>
          </cell>
          <cell r="B196">
            <v>754702</v>
          </cell>
          <cell r="C196" t="str">
            <v>M3</v>
          </cell>
          <cell r="D196">
            <v>742743</v>
          </cell>
          <cell r="E196" t="str">
            <v>M3</v>
          </cell>
          <cell r="F196">
            <v>715552</v>
          </cell>
          <cell r="G196" t="str">
            <v>M3</v>
          </cell>
          <cell r="H196">
            <v>691354</v>
          </cell>
          <cell r="I196" t="str">
            <v>M3</v>
          </cell>
          <cell r="J196">
            <v>664188</v>
          </cell>
          <cell r="K196" t="str">
            <v>M3</v>
          </cell>
        </row>
        <row r="197">
          <cell r="A197" t="str">
            <v>Concertina doble de 24"</v>
          </cell>
          <cell r="B197">
            <v>40065</v>
          </cell>
          <cell r="C197" t="str">
            <v>m</v>
          </cell>
          <cell r="D197">
            <v>39430</v>
          </cell>
          <cell r="E197" t="str">
            <v>m</v>
          </cell>
          <cell r="F197">
            <v>37986</v>
          </cell>
          <cell r="G197" t="str">
            <v>m</v>
          </cell>
          <cell r="H197">
            <v>36701</v>
          </cell>
          <cell r="I197" t="str">
            <v>m</v>
          </cell>
          <cell r="J197">
            <v>35258</v>
          </cell>
          <cell r="K197" t="str">
            <v>m</v>
          </cell>
        </row>
        <row r="198">
          <cell r="A198" t="str">
            <v>Concreto bombeable de 2500 psi</v>
          </cell>
          <cell r="B198">
            <v>477401</v>
          </cell>
          <cell r="C198" t="str">
            <v>M3</v>
          </cell>
          <cell r="D198">
            <v>469836</v>
          </cell>
          <cell r="E198" t="str">
            <v>M3</v>
          </cell>
          <cell r="F198">
            <v>452635</v>
          </cell>
          <cell r="G198" t="str">
            <v>M3</v>
          </cell>
          <cell r="H198">
            <v>437328</v>
          </cell>
          <cell r="I198" t="str">
            <v>M3</v>
          </cell>
          <cell r="J198">
            <v>420144</v>
          </cell>
          <cell r="K198" t="str">
            <v>M3</v>
          </cell>
        </row>
        <row r="199">
          <cell r="A199" t="str">
            <v>Concreto bombeable de 3000 psi</v>
          </cell>
          <cell r="B199">
            <v>484824</v>
          </cell>
          <cell r="C199" t="str">
            <v>M3</v>
          </cell>
          <cell r="D199">
            <v>477142</v>
          </cell>
          <cell r="E199" t="str">
            <v>M3</v>
          </cell>
          <cell r="F199">
            <v>459674</v>
          </cell>
          <cell r="G199" t="str">
            <v>M3</v>
          </cell>
          <cell r="H199">
            <v>444129</v>
          </cell>
          <cell r="I199" t="str">
            <v>M3</v>
          </cell>
          <cell r="J199">
            <v>426677</v>
          </cell>
          <cell r="K199" t="str">
            <v>M3</v>
          </cell>
        </row>
        <row r="200">
          <cell r="A200" t="str">
            <v>Concreto bombeable de 3000 psi TM 3/4"</v>
          </cell>
          <cell r="B200">
            <v>506882</v>
          </cell>
          <cell r="C200" t="str">
            <v>M3</v>
          </cell>
          <cell r="D200">
            <v>498850</v>
          </cell>
          <cell r="E200" t="str">
            <v>M3</v>
          </cell>
          <cell r="F200">
            <v>480587</v>
          </cell>
          <cell r="G200" t="str">
            <v>M3</v>
          </cell>
          <cell r="H200">
            <v>464335</v>
          </cell>
          <cell r="I200" t="str">
            <v>M3</v>
          </cell>
          <cell r="J200">
            <v>446089</v>
          </cell>
          <cell r="K200" t="str">
            <v>M3</v>
          </cell>
        </row>
        <row r="201">
          <cell r="A201" t="str">
            <v>Concreto bombeable de 3500 psi</v>
          </cell>
          <cell r="B201">
            <v>516994</v>
          </cell>
          <cell r="C201" t="str">
            <v>M3</v>
          </cell>
          <cell r="D201">
            <v>508802</v>
          </cell>
          <cell r="E201" t="str">
            <v>M3</v>
          </cell>
          <cell r="F201">
            <v>490175</v>
          </cell>
          <cell r="G201" t="str">
            <v>M3</v>
          </cell>
          <cell r="H201">
            <v>473599</v>
          </cell>
          <cell r="I201" t="str">
            <v>M3</v>
          </cell>
          <cell r="J201">
            <v>454989</v>
          </cell>
          <cell r="K201" t="str">
            <v>M3</v>
          </cell>
        </row>
        <row r="202">
          <cell r="A202" t="str">
            <v>Concreto bombeable de 4000 psi</v>
          </cell>
          <cell r="B202">
            <v>526952</v>
          </cell>
          <cell r="C202" t="str">
            <v>M3</v>
          </cell>
          <cell r="D202">
            <v>518602</v>
          </cell>
          <cell r="E202" t="str">
            <v>M3</v>
          </cell>
          <cell r="F202">
            <v>499616</v>
          </cell>
          <cell r="G202" t="str">
            <v>M3</v>
          </cell>
          <cell r="H202">
            <v>482720</v>
          </cell>
          <cell r="I202" t="str">
            <v>M3</v>
          </cell>
          <cell r="J202">
            <v>463752</v>
          </cell>
          <cell r="K202" t="str">
            <v>M3</v>
          </cell>
        </row>
        <row r="203">
          <cell r="A203" t="str">
            <v>Concreto corrinte grava común 1500 psi</v>
          </cell>
          <cell r="B203">
            <v>342183</v>
          </cell>
          <cell r="C203" t="str">
            <v>M3</v>
          </cell>
          <cell r="D203">
            <v>336761</v>
          </cell>
          <cell r="E203" t="str">
            <v>M3</v>
          </cell>
          <cell r="F203">
            <v>324432</v>
          </cell>
          <cell r="G203" t="str">
            <v>M3</v>
          </cell>
          <cell r="H203">
            <v>313460</v>
          </cell>
          <cell r="I203" t="str">
            <v>M3</v>
          </cell>
          <cell r="J203">
            <v>301143</v>
          </cell>
          <cell r="K203" t="str">
            <v>M3</v>
          </cell>
        </row>
        <row r="204">
          <cell r="A204" t="str">
            <v>Concreto corrinte grava común 2000 psi</v>
          </cell>
          <cell r="B204">
            <v>346784</v>
          </cell>
          <cell r="C204" t="str">
            <v>M3</v>
          </cell>
          <cell r="D204">
            <v>341289</v>
          </cell>
          <cell r="E204" t="str">
            <v>M3</v>
          </cell>
          <cell r="F204">
            <v>328794</v>
          </cell>
          <cell r="G204" t="str">
            <v>M3</v>
          </cell>
          <cell r="H204">
            <v>317675</v>
          </cell>
          <cell r="I204" t="str">
            <v>M3</v>
          </cell>
          <cell r="J204">
            <v>305192</v>
          </cell>
          <cell r="K204" t="str">
            <v>M3</v>
          </cell>
        </row>
        <row r="205">
          <cell r="A205" t="str">
            <v>Concreto corrinte grava común 2500 psi</v>
          </cell>
          <cell r="B205">
            <v>371431</v>
          </cell>
          <cell r="C205" t="str">
            <v>M3</v>
          </cell>
          <cell r="D205">
            <v>365545</v>
          </cell>
          <cell r="E205" t="str">
            <v>M3</v>
          </cell>
          <cell r="F205">
            <v>352162</v>
          </cell>
          <cell r="G205" t="str">
            <v>M3</v>
          </cell>
          <cell r="H205">
            <v>340253</v>
          </cell>
          <cell r="I205" t="str">
            <v>M3</v>
          </cell>
          <cell r="J205">
            <v>326883</v>
          </cell>
          <cell r="K205" t="str">
            <v>M3</v>
          </cell>
        </row>
        <row r="206">
          <cell r="A206" t="str">
            <v>Concreto corrinte grava común 3000 psi</v>
          </cell>
          <cell r="B206">
            <v>373689</v>
          </cell>
          <cell r="C206" t="str">
            <v>M3</v>
          </cell>
          <cell r="D206">
            <v>367767</v>
          </cell>
          <cell r="E206" t="str">
            <v>M3</v>
          </cell>
          <cell r="F206">
            <v>354303</v>
          </cell>
          <cell r="G206" t="str">
            <v>M3</v>
          </cell>
          <cell r="H206">
            <v>342321</v>
          </cell>
          <cell r="I206" t="str">
            <v>M3</v>
          </cell>
          <cell r="J206">
            <v>328870</v>
          </cell>
          <cell r="K206" t="str">
            <v>M3</v>
          </cell>
        </row>
        <row r="207">
          <cell r="A207" t="str">
            <v>Concreto corrinte grava común 3500 psi</v>
          </cell>
          <cell r="B207">
            <v>398598</v>
          </cell>
          <cell r="C207" t="str">
            <v>M3</v>
          </cell>
          <cell r="D207">
            <v>392282</v>
          </cell>
          <cell r="E207" t="str">
            <v>M3</v>
          </cell>
          <cell r="F207">
            <v>377921</v>
          </cell>
          <cell r="G207" t="str">
            <v>M3</v>
          </cell>
          <cell r="H207">
            <v>365141</v>
          </cell>
          <cell r="I207" t="str">
            <v>M3</v>
          </cell>
          <cell r="J207">
            <v>350793</v>
          </cell>
          <cell r="K207" t="str">
            <v>M3</v>
          </cell>
        </row>
        <row r="208">
          <cell r="A208" t="str">
            <v>Concreto corrinte grava común 4000 psi</v>
          </cell>
          <cell r="B208">
            <v>416185</v>
          </cell>
          <cell r="C208" t="str">
            <v>M3</v>
          </cell>
          <cell r="D208">
            <v>409590</v>
          </cell>
          <cell r="E208" t="str">
            <v>M3</v>
          </cell>
          <cell r="F208">
            <v>394595</v>
          </cell>
          <cell r="G208" t="str">
            <v>M3</v>
          </cell>
          <cell r="H208">
            <v>381251</v>
          </cell>
          <cell r="I208" t="str">
            <v>M3</v>
          </cell>
          <cell r="J208">
            <v>366270</v>
          </cell>
          <cell r="K208" t="str">
            <v>M3</v>
          </cell>
        </row>
        <row r="209">
          <cell r="A209" t="str">
            <v>Concreto f'c=17,5Mpa (2500 psi), F O</v>
          </cell>
          <cell r="B209">
            <v>354253</v>
          </cell>
          <cell r="C209" t="str">
            <v>m3</v>
          </cell>
          <cell r="D209">
            <v>354253</v>
          </cell>
          <cell r="E209" t="str">
            <v>m3</v>
          </cell>
          <cell r="G209" t="str">
            <v>m3</v>
          </cell>
          <cell r="H209">
            <v>354253</v>
          </cell>
          <cell r="I209" t="str">
            <v>m3</v>
          </cell>
          <cell r="J209">
            <v>354253</v>
          </cell>
          <cell r="K209" t="str">
            <v>m3</v>
          </cell>
        </row>
        <row r="210">
          <cell r="A210" t="str">
            <v>Concreto f'c=21Mpa (3000 psi) imp, F O</v>
          </cell>
          <cell r="B210">
            <v>431512</v>
          </cell>
          <cell r="C210" t="str">
            <v>m3</v>
          </cell>
          <cell r="D210">
            <v>431512</v>
          </cell>
          <cell r="E210" t="str">
            <v>m3</v>
          </cell>
          <cell r="G210" t="str">
            <v>m3</v>
          </cell>
          <cell r="H210">
            <v>431512</v>
          </cell>
          <cell r="I210" t="str">
            <v>m3</v>
          </cell>
          <cell r="J210">
            <v>431512</v>
          </cell>
          <cell r="K210" t="str">
            <v>m3</v>
          </cell>
        </row>
        <row r="211">
          <cell r="A211" t="str">
            <v>Concreto f'c=21Mpa (3000 psi), F O</v>
          </cell>
          <cell r="B211">
            <v>414269</v>
          </cell>
          <cell r="C211" t="str">
            <v>m3</v>
          </cell>
          <cell r="D211">
            <v>414269</v>
          </cell>
          <cell r="E211" t="str">
            <v>m3</v>
          </cell>
          <cell r="G211" t="str">
            <v>m3</v>
          </cell>
          <cell r="H211">
            <v>414269</v>
          </cell>
          <cell r="I211" t="str">
            <v>m3</v>
          </cell>
          <cell r="J211">
            <v>414269</v>
          </cell>
          <cell r="K211" t="str">
            <v>m3</v>
          </cell>
        </row>
        <row r="212">
          <cell r="A212" t="str">
            <v>Concreto normal de 3000 psi</v>
          </cell>
          <cell r="B212">
            <v>499105</v>
          </cell>
          <cell r="C212" t="str">
            <v>M3</v>
          </cell>
          <cell r="D212">
            <v>491196</v>
          </cell>
          <cell r="E212" t="str">
            <v>M3</v>
          </cell>
          <cell r="F212">
            <v>473213</v>
          </cell>
          <cell r="G212" t="str">
            <v>M3</v>
          </cell>
          <cell r="H212">
            <v>457210</v>
          </cell>
          <cell r="I212" t="str">
            <v>M3</v>
          </cell>
          <cell r="J212">
            <v>439244</v>
          </cell>
          <cell r="K212" t="str">
            <v>M3</v>
          </cell>
        </row>
        <row r="213">
          <cell r="A213" t="str">
            <v>Concreto normal de 3500 psi</v>
          </cell>
          <cell r="B213">
            <v>509059</v>
          </cell>
          <cell r="C213" t="str">
            <v>M3</v>
          </cell>
          <cell r="D213">
            <v>500993</v>
          </cell>
          <cell r="E213" t="str">
            <v>M3</v>
          </cell>
          <cell r="F213">
            <v>482652</v>
          </cell>
          <cell r="G213" t="str">
            <v>M3</v>
          </cell>
          <cell r="H213">
            <v>466330</v>
          </cell>
          <cell r="I213" t="str">
            <v>M3</v>
          </cell>
          <cell r="J213">
            <v>448006</v>
          </cell>
          <cell r="K213" t="str">
            <v>M3</v>
          </cell>
        </row>
        <row r="214">
          <cell r="A214" t="str">
            <v>Concreto normal de 4000 psi</v>
          </cell>
          <cell r="B214">
            <v>519173</v>
          </cell>
          <cell r="C214" t="str">
            <v>M3</v>
          </cell>
          <cell r="D214">
            <v>510946</v>
          </cell>
          <cell r="E214" t="str">
            <v>M3</v>
          </cell>
          <cell r="F214">
            <v>492240</v>
          </cell>
          <cell r="G214" t="str">
            <v>M3</v>
          </cell>
          <cell r="H214">
            <v>475594</v>
          </cell>
          <cell r="I214" t="str">
            <v>M3</v>
          </cell>
          <cell r="J214">
            <v>456906</v>
          </cell>
          <cell r="K214" t="str">
            <v>M3</v>
          </cell>
        </row>
        <row r="215">
          <cell r="A215" t="str">
            <v>Concreto pavimentos 35kg/cm2</v>
          </cell>
          <cell r="B215">
            <v>541266</v>
          </cell>
          <cell r="C215" t="str">
            <v>M3</v>
          </cell>
          <cell r="D215">
            <v>532689</v>
          </cell>
          <cell r="E215" t="str">
            <v>M3</v>
          </cell>
          <cell r="F215">
            <v>513187</v>
          </cell>
          <cell r="G215" t="str">
            <v>M3</v>
          </cell>
          <cell r="H215">
            <v>495832</v>
          </cell>
          <cell r="I215" t="str">
            <v>M3</v>
          </cell>
          <cell r="J215">
            <v>476349</v>
          </cell>
          <cell r="K215" t="str">
            <v>M3</v>
          </cell>
        </row>
        <row r="216">
          <cell r="A216" t="str">
            <v>Concreto pavimentos 39kg/cm2</v>
          </cell>
          <cell r="B216">
            <v>570202</v>
          </cell>
          <cell r="C216" t="str">
            <v>M3</v>
          </cell>
          <cell r="D216">
            <v>561167</v>
          </cell>
          <cell r="E216" t="str">
            <v>M3</v>
          </cell>
          <cell r="F216">
            <v>540623</v>
          </cell>
          <cell r="G216" t="str">
            <v>M3</v>
          </cell>
          <cell r="H216">
            <v>522341</v>
          </cell>
          <cell r="I216" t="str">
            <v>M3</v>
          </cell>
          <cell r="J216">
            <v>501816</v>
          </cell>
          <cell r="K216" t="str">
            <v>M3</v>
          </cell>
        </row>
        <row r="217">
          <cell r="A217" t="str">
            <v>Concreto pavimentos 42kg/cm2</v>
          </cell>
          <cell r="B217">
            <v>599141</v>
          </cell>
          <cell r="C217" t="str">
            <v>M3</v>
          </cell>
          <cell r="D217">
            <v>589647</v>
          </cell>
          <cell r="E217" t="str">
            <v>M3</v>
          </cell>
          <cell r="F217">
            <v>568060</v>
          </cell>
          <cell r="G217" t="str">
            <v>M3</v>
          </cell>
          <cell r="H217">
            <v>548850</v>
          </cell>
          <cell r="I217" t="str">
            <v>M3</v>
          </cell>
          <cell r="J217">
            <v>527284</v>
          </cell>
          <cell r="K217" t="str">
            <v>M3</v>
          </cell>
        </row>
        <row r="218">
          <cell r="A218" t="str">
            <v>Concreto pavimentos 45kg/cm2</v>
          </cell>
          <cell r="B218">
            <v>628079</v>
          </cell>
          <cell r="C218" t="str">
            <v>M3</v>
          </cell>
          <cell r="D218">
            <v>618127</v>
          </cell>
          <cell r="E218" t="str">
            <v>M3</v>
          </cell>
          <cell r="F218">
            <v>595498</v>
          </cell>
          <cell r="G218" t="str">
            <v>M3</v>
          </cell>
          <cell r="H218">
            <v>575360</v>
          </cell>
          <cell r="I218" t="str">
            <v>M3</v>
          </cell>
          <cell r="J218">
            <v>552752</v>
          </cell>
          <cell r="K218" t="str">
            <v>M3</v>
          </cell>
        </row>
        <row r="219">
          <cell r="A219" t="str">
            <v>Concreto pavimentos 50kg/cm2</v>
          </cell>
          <cell r="B219">
            <v>657017</v>
          </cell>
          <cell r="C219" t="str">
            <v>M3</v>
          </cell>
          <cell r="D219">
            <v>646606</v>
          </cell>
          <cell r="E219" t="str">
            <v>M3</v>
          </cell>
          <cell r="F219">
            <v>622934</v>
          </cell>
          <cell r="G219" t="str">
            <v>M3</v>
          </cell>
          <cell r="H219">
            <v>601868</v>
          </cell>
          <cell r="I219" t="str">
            <v>M3</v>
          </cell>
          <cell r="J219">
            <v>578218</v>
          </cell>
          <cell r="K219" t="str">
            <v>M3</v>
          </cell>
        </row>
        <row r="220">
          <cell r="A220" t="str">
            <v>Conjunto de puerta con bisagras y marco</v>
          </cell>
          <cell r="B220">
            <v>237129</v>
          </cell>
          <cell r="C220" t="str">
            <v>UND</v>
          </cell>
          <cell r="D220">
            <v>233371</v>
          </cell>
          <cell r="E220" t="str">
            <v>UND</v>
          </cell>
          <cell r="F220">
            <v>224827</v>
          </cell>
          <cell r="G220" t="str">
            <v>UND</v>
          </cell>
          <cell r="H220">
            <v>217224</v>
          </cell>
          <cell r="I220" t="str">
            <v>UND</v>
          </cell>
          <cell r="J220">
            <v>208688</v>
          </cell>
          <cell r="K220" t="str">
            <v>UND</v>
          </cell>
        </row>
        <row r="221">
          <cell r="A221" t="str">
            <v>Consumibles para encofrados</v>
          </cell>
          <cell r="B221">
            <v>1466</v>
          </cell>
          <cell r="C221" t="str">
            <v>m2</v>
          </cell>
          <cell r="D221">
            <v>1442</v>
          </cell>
          <cell r="E221" t="str">
            <v>m2</v>
          </cell>
          <cell r="F221">
            <v>1389</v>
          </cell>
          <cell r="G221" t="str">
            <v>m2</v>
          </cell>
          <cell r="H221">
            <v>1342</v>
          </cell>
          <cell r="I221" t="str">
            <v>m2</v>
          </cell>
          <cell r="J221">
            <v>1289</v>
          </cell>
          <cell r="K221" t="str">
            <v>m2</v>
          </cell>
        </row>
        <row r="222">
          <cell r="A222" t="str">
            <v>Cort. pav y disco 14"x3/16"x1</v>
          </cell>
          <cell r="B222">
            <v>43096</v>
          </cell>
          <cell r="C222" t="str">
            <v>H</v>
          </cell>
          <cell r="D222">
            <v>42413</v>
          </cell>
          <cell r="E222" t="str">
            <v>H</v>
          </cell>
          <cell r="F222">
            <v>40860</v>
          </cell>
          <cell r="G222" t="str">
            <v>H</v>
          </cell>
          <cell r="H222">
            <v>39478</v>
          </cell>
          <cell r="I222" t="str">
            <v>H</v>
          </cell>
          <cell r="J222">
            <v>37926</v>
          </cell>
          <cell r="K222" t="str">
            <v>H</v>
          </cell>
        </row>
        <row r="223">
          <cell r="A223" t="str">
            <v>Cortadora de ladrillo de 6,6HP</v>
          </cell>
          <cell r="B223">
            <v>30631</v>
          </cell>
          <cell r="C223" t="str">
            <v>d</v>
          </cell>
          <cell r="D223">
            <v>30145</v>
          </cell>
          <cell r="E223" t="str">
            <v>d</v>
          </cell>
          <cell r="F223">
            <v>29041</v>
          </cell>
          <cell r="G223" t="str">
            <v>d</v>
          </cell>
          <cell r="H223">
            <v>28058</v>
          </cell>
          <cell r="I223" t="str">
            <v>d</v>
          </cell>
          <cell r="J223">
            <v>26955</v>
          </cell>
          <cell r="K223" t="str">
            <v>d</v>
          </cell>
        </row>
        <row r="224">
          <cell r="A224" t="str">
            <v xml:space="preserve">Cortadora de pavimento con operador </v>
          </cell>
          <cell r="B224">
            <v>6039</v>
          </cell>
          <cell r="C224" t="str">
            <v>m</v>
          </cell>
          <cell r="D224">
            <v>5943</v>
          </cell>
          <cell r="E224" t="str">
            <v>m</v>
          </cell>
          <cell r="F224">
            <v>5725</v>
          </cell>
          <cell r="G224" t="str">
            <v>m</v>
          </cell>
          <cell r="H224">
            <v>5531</v>
          </cell>
          <cell r="I224" t="str">
            <v>m</v>
          </cell>
          <cell r="J224">
            <v>5313</v>
          </cell>
          <cell r="K224" t="str">
            <v>m</v>
          </cell>
        </row>
        <row r="225">
          <cell r="A225" t="str">
            <v>Cruce con equipo mecánico, percusión o rotación,  D &lt; 110   mm</v>
          </cell>
          <cell r="B225">
            <v>74586</v>
          </cell>
          <cell r="C225" t="str">
            <v>m</v>
          </cell>
          <cell r="D225">
            <v>74586</v>
          </cell>
          <cell r="E225" t="str">
            <v>m</v>
          </cell>
          <cell r="G225" t="str">
            <v>m</v>
          </cell>
          <cell r="H225">
            <v>74586</v>
          </cell>
          <cell r="I225" t="str">
            <v>m</v>
          </cell>
          <cell r="J225">
            <v>74586</v>
          </cell>
          <cell r="K225" t="str">
            <v>m</v>
          </cell>
        </row>
        <row r="226">
          <cell r="A226" t="str">
            <v>Cuadrilla Acabados (1 Of + 1 Ay)</v>
          </cell>
          <cell r="B226">
            <v>29508</v>
          </cell>
          <cell r="C226" t="str">
            <v>HC</v>
          </cell>
          <cell r="D226">
            <v>29508</v>
          </cell>
          <cell r="E226" t="str">
            <v>HC</v>
          </cell>
          <cell r="G226" t="str">
            <v>HC</v>
          </cell>
          <cell r="H226">
            <v>29508</v>
          </cell>
          <cell r="I226" t="str">
            <v>HC</v>
          </cell>
          <cell r="J226">
            <v>29508</v>
          </cell>
          <cell r="K226" t="str">
            <v>HC</v>
          </cell>
        </row>
        <row r="227">
          <cell r="A227" t="str">
            <v>Cuadrilla Acabados (1 Of + 2 Ay)</v>
          </cell>
          <cell r="B227">
            <v>39700</v>
          </cell>
          <cell r="C227" t="str">
            <v>HC</v>
          </cell>
          <cell r="D227">
            <v>39700</v>
          </cell>
          <cell r="E227" t="str">
            <v>HC</v>
          </cell>
          <cell r="G227" t="str">
            <v>HC</v>
          </cell>
          <cell r="H227">
            <v>39700</v>
          </cell>
          <cell r="I227" t="str">
            <v>HC</v>
          </cell>
          <cell r="J227">
            <v>39700</v>
          </cell>
          <cell r="K227" t="str">
            <v>HC</v>
          </cell>
        </row>
        <row r="228">
          <cell r="A228" t="str">
            <v>Cuadrilla Acabados (1 Of + 3 Ay)</v>
          </cell>
          <cell r="B228">
            <v>49892</v>
          </cell>
          <cell r="C228" t="str">
            <v>HC</v>
          </cell>
          <cell r="D228">
            <v>49892</v>
          </cell>
          <cell r="E228" t="str">
            <v>HC</v>
          </cell>
          <cell r="G228" t="str">
            <v>HC</v>
          </cell>
          <cell r="H228">
            <v>49892</v>
          </cell>
          <cell r="I228" t="str">
            <v>HC</v>
          </cell>
          <cell r="J228">
            <v>49892</v>
          </cell>
          <cell r="K228" t="str">
            <v>HC</v>
          </cell>
        </row>
        <row r="229">
          <cell r="A229" t="str">
            <v>Cuadrilla Acabados (1 Of + 4 Ay)</v>
          </cell>
          <cell r="B229">
            <v>60084</v>
          </cell>
          <cell r="C229" t="str">
            <v>HC</v>
          </cell>
          <cell r="D229">
            <v>60084</v>
          </cell>
          <cell r="E229" t="str">
            <v>HC</v>
          </cell>
          <cell r="G229" t="str">
            <v>HC</v>
          </cell>
          <cell r="H229">
            <v>60084</v>
          </cell>
          <cell r="I229" t="str">
            <v>HC</v>
          </cell>
          <cell r="J229">
            <v>60084</v>
          </cell>
          <cell r="K229" t="str">
            <v>HC</v>
          </cell>
        </row>
        <row r="230">
          <cell r="A230" t="str">
            <v>Cuadrilla Albañileria (1 of + 1 Ay)</v>
          </cell>
          <cell r="B230">
            <v>25659.125</v>
          </cell>
          <cell r="C230" t="str">
            <v>HC</v>
          </cell>
          <cell r="D230">
            <v>25659.125</v>
          </cell>
          <cell r="E230" t="str">
            <v>HC</v>
          </cell>
          <cell r="G230" t="str">
            <v>HC</v>
          </cell>
          <cell r="H230">
            <v>25659.125</v>
          </cell>
          <cell r="I230" t="str">
            <v>HC</v>
          </cell>
          <cell r="J230">
            <v>25659.125</v>
          </cell>
          <cell r="K230" t="str">
            <v>HC</v>
          </cell>
        </row>
        <row r="231">
          <cell r="A231" t="str">
            <v>Cuadrilla Albañileria (1 of + 2 Ay)</v>
          </cell>
          <cell r="B231">
            <v>34522</v>
          </cell>
          <cell r="C231" t="str">
            <v>HC</v>
          </cell>
          <cell r="D231">
            <v>34522</v>
          </cell>
          <cell r="E231" t="str">
            <v>HC</v>
          </cell>
          <cell r="G231" t="str">
            <v>HC</v>
          </cell>
          <cell r="H231">
            <v>34522</v>
          </cell>
          <cell r="I231" t="str">
            <v>HC</v>
          </cell>
          <cell r="J231">
            <v>34522</v>
          </cell>
          <cell r="K231" t="str">
            <v>HC</v>
          </cell>
        </row>
        <row r="232">
          <cell r="A232" t="str">
            <v>Cuadrilla Albañileria (1 of + 3 Ay)</v>
          </cell>
          <cell r="B232">
            <v>43385</v>
          </cell>
          <cell r="C232" t="str">
            <v>HC</v>
          </cell>
          <cell r="D232">
            <v>43385</v>
          </cell>
          <cell r="E232" t="str">
            <v>HC</v>
          </cell>
          <cell r="G232" t="str">
            <v>HC</v>
          </cell>
          <cell r="H232">
            <v>43385</v>
          </cell>
          <cell r="I232" t="str">
            <v>HC</v>
          </cell>
          <cell r="J232">
            <v>43385</v>
          </cell>
          <cell r="K232" t="str">
            <v>HC</v>
          </cell>
        </row>
        <row r="233">
          <cell r="A233" t="str">
            <v>Cuadrilla Albañileria (1 of + 4 Ay)</v>
          </cell>
          <cell r="B233">
            <v>52248</v>
          </cell>
          <cell r="C233" t="str">
            <v>HC</v>
          </cell>
          <cell r="D233">
            <v>52248</v>
          </cell>
          <cell r="E233" t="str">
            <v>HC</v>
          </cell>
          <cell r="G233" t="str">
            <v>HC</v>
          </cell>
          <cell r="H233">
            <v>52248</v>
          </cell>
          <cell r="I233" t="str">
            <v>HC</v>
          </cell>
          <cell r="J233">
            <v>52248</v>
          </cell>
          <cell r="K233" t="str">
            <v>HC</v>
          </cell>
        </row>
        <row r="234">
          <cell r="A234" t="str">
            <v>Cuadrilla elect, sanit, carpint (1 Of + 1 Ay)</v>
          </cell>
          <cell r="B234">
            <v>28225</v>
          </cell>
          <cell r="C234" t="str">
            <v>HC</v>
          </cell>
          <cell r="D234">
            <v>28225</v>
          </cell>
          <cell r="E234" t="str">
            <v>HC</v>
          </cell>
          <cell r="G234" t="str">
            <v>HC</v>
          </cell>
          <cell r="H234">
            <v>28225</v>
          </cell>
          <cell r="I234" t="str">
            <v>HC</v>
          </cell>
          <cell r="J234">
            <v>28225</v>
          </cell>
          <cell r="K234" t="str">
            <v>HC</v>
          </cell>
        </row>
        <row r="235">
          <cell r="A235" t="str">
            <v>Cuadrilla elect, sanit, carpint (1 Of + 2 Ay)</v>
          </cell>
          <cell r="B235">
            <v>37974</v>
          </cell>
          <cell r="C235" t="str">
            <v>HC</v>
          </cell>
          <cell r="D235">
            <v>37974</v>
          </cell>
          <cell r="E235" t="str">
            <v>HC</v>
          </cell>
          <cell r="G235" t="str">
            <v>HC</v>
          </cell>
          <cell r="H235">
            <v>37974</v>
          </cell>
          <cell r="I235" t="str">
            <v>HC</v>
          </cell>
          <cell r="J235">
            <v>37974</v>
          </cell>
          <cell r="K235" t="str">
            <v>HC</v>
          </cell>
        </row>
        <row r="236">
          <cell r="A236" t="str">
            <v>Cuadrilla elect, sanit, carpint (1 Of + 3 Ay)</v>
          </cell>
          <cell r="B236">
            <v>47723</v>
          </cell>
          <cell r="C236" t="str">
            <v>HC</v>
          </cell>
          <cell r="D236">
            <v>47723</v>
          </cell>
          <cell r="E236" t="str">
            <v>HC</v>
          </cell>
          <cell r="G236" t="str">
            <v>HC</v>
          </cell>
          <cell r="H236">
            <v>47723</v>
          </cell>
          <cell r="I236" t="str">
            <v>HC</v>
          </cell>
          <cell r="J236">
            <v>47723</v>
          </cell>
          <cell r="K236" t="str">
            <v>HC</v>
          </cell>
        </row>
        <row r="237">
          <cell r="A237" t="str">
            <v>Cuadrilla elect, sanit, carpint (1 Of + 4 Ay)</v>
          </cell>
          <cell r="B237">
            <v>57472</v>
          </cell>
          <cell r="C237" t="str">
            <v>HC</v>
          </cell>
          <cell r="D237">
            <v>57472</v>
          </cell>
          <cell r="E237" t="str">
            <v>HC</v>
          </cell>
          <cell r="G237" t="str">
            <v>HC</v>
          </cell>
          <cell r="H237">
            <v>57472</v>
          </cell>
          <cell r="I237" t="str">
            <v>HC</v>
          </cell>
          <cell r="J237">
            <v>57472</v>
          </cell>
          <cell r="K237" t="str">
            <v>HC</v>
          </cell>
        </row>
        <row r="238">
          <cell r="A238" t="str">
            <v>Demolición de anden</v>
          </cell>
          <cell r="B238">
            <v>5305</v>
          </cell>
          <cell r="C238" t="str">
            <v>m2</v>
          </cell>
          <cell r="D238">
            <v>5305</v>
          </cell>
          <cell r="E238" t="str">
            <v>m2</v>
          </cell>
          <cell r="G238" t="str">
            <v>m2</v>
          </cell>
          <cell r="H238">
            <v>5305</v>
          </cell>
          <cell r="I238" t="str">
            <v>m2</v>
          </cell>
          <cell r="J238">
            <v>5305</v>
          </cell>
          <cell r="K238" t="str">
            <v>m2</v>
          </cell>
        </row>
        <row r="239">
          <cell r="A239" t="str">
            <v>Demolición de bordillo</v>
          </cell>
          <cell r="B239">
            <v>4025</v>
          </cell>
          <cell r="C239" t="str">
            <v>m</v>
          </cell>
          <cell r="D239">
            <v>4025</v>
          </cell>
          <cell r="E239" t="str">
            <v>m</v>
          </cell>
          <cell r="G239" t="str">
            <v>m</v>
          </cell>
          <cell r="H239">
            <v>4025</v>
          </cell>
          <cell r="I239" t="str">
            <v>m</v>
          </cell>
          <cell r="J239">
            <v>4025</v>
          </cell>
          <cell r="K239" t="str">
            <v>m</v>
          </cell>
        </row>
        <row r="240">
          <cell r="A240" t="str">
            <v>Demolición de pavimento</v>
          </cell>
          <cell r="B240">
            <v>11670</v>
          </cell>
          <cell r="C240" t="str">
            <v>m2</v>
          </cell>
          <cell r="D240">
            <v>11670</v>
          </cell>
          <cell r="E240" t="str">
            <v>m2</v>
          </cell>
          <cell r="G240" t="str">
            <v>m2</v>
          </cell>
          <cell r="H240">
            <v>11670</v>
          </cell>
          <cell r="I240" t="str">
            <v>m2</v>
          </cell>
          <cell r="J240">
            <v>11670</v>
          </cell>
          <cell r="K240" t="str">
            <v>m2</v>
          </cell>
        </row>
        <row r="241">
          <cell r="A241" t="str">
            <v>Empaque para valvulas</v>
          </cell>
          <cell r="B241">
            <v>92326</v>
          </cell>
          <cell r="C241" t="str">
            <v>M2</v>
          </cell>
          <cell r="D241">
            <v>90863</v>
          </cell>
          <cell r="E241" t="str">
            <v>M2</v>
          </cell>
          <cell r="F241">
            <v>87536</v>
          </cell>
          <cell r="G241" t="str">
            <v>M2</v>
          </cell>
          <cell r="H241">
            <v>84575</v>
          </cell>
          <cell r="I241" t="str">
            <v>M2</v>
          </cell>
          <cell r="J241">
            <v>81251</v>
          </cell>
          <cell r="K241" t="str">
            <v>M2</v>
          </cell>
        </row>
        <row r="242">
          <cell r="A242" t="str">
            <v>Enchape pared en cerámica 20x30</v>
          </cell>
          <cell r="B242">
            <v>15073</v>
          </cell>
          <cell r="C242" t="str">
            <v>m2</v>
          </cell>
          <cell r="D242">
            <v>14834</v>
          </cell>
          <cell r="E242" t="str">
            <v>m2</v>
          </cell>
          <cell r="F242">
            <v>14290</v>
          </cell>
          <cell r="G242" t="str">
            <v>m2</v>
          </cell>
          <cell r="H242">
            <v>13806</v>
          </cell>
          <cell r="I242" t="str">
            <v>m2</v>
          </cell>
          <cell r="J242">
            <v>13263</v>
          </cell>
          <cell r="K242" t="str">
            <v>m2</v>
          </cell>
        </row>
        <row r="243">
          <cell r="A243" t="str">
            <v>Enchape pared en cerámica 30X40</v>
          </cell>
          <cell r="B243">
            <v>19517</v>
          </cell>
          <cell r="C243" t="str">
            <v>m2</v>
          </cell>
          <cell r="D243">
            <v>19207</v>
          </cell>
          <cell r="E243" t="str">
            <v>m2</v>
          </cell>
          <cell r="F243">
            <v>18503</v>
          </cell>
          <cell r="G243" t="str">
            <v>m2</v>
          </cell>
          <cell r="H243">
            <v>17877</v>
          </cell>
          <cell r="I243" t="str">
            <v>m2</v>
          </cell>
          <cell r="J243">
            <v>17174</v>
          </cell>
          <cell r="K243" t="str">
            <v>m2</v>
          </cell>
        </row>
        <row r="244">
          <cell r="A244" t="str">
            <v>Equipo de bombeo para concreto</v>
          </cell>
          <cell r="B244">
            <v>69308</v>
          </cell>
          <cell r="C244" t="str">
            <v>M3</v>
          </cell>
          <cell r="D244">
            <v>68209</v>
          </cell>
          <cell r="E244" t="str">
            <v>M3</v>
          </cell>
          <cell r="F244">
            <v>65711</v>
          </cell>
          <cell r="G244" t="str">
            <v>M3</v>
          </cell>
          <cell r="H244">
            <v>63488</v>
          </cell>
          <cell r="I244" t="str">
            <v>M3</v>
          </cell>
          <cell r="J244">
            <v>60993</v>
          </cell>
          <cell r="K244" t="str">
            <v>M3</v>
          </cell>
        </row>
        <row r="245">
          <cell r="A245" t="str">
            <v>Equipo de corte</v>
          </cell>
          <cell r="B245">
            <v>163299</v>
          </cell>
          <cell r="C245" t="str">
            <v>H</v>
          </cell>
          <cell r="D245">
            <v>160711</v>
          </cell>
          <cell r="E245" t="str">
            <v>H</v>
          </cell>
          <cell r="F245">
            <v>154827</v>
          </cell>
          <cell r="G245" t="str">
            <v>H</v>
          </cell>
          <cell r="H245">
            <v>149591</v>
          </cell>
          <cell r="I245" t="str">
            <v>H</v>
          </cell>
          <cell r="J245">
            <v>143713</v>
          </cell>
          <cell r="K245" t="str">
            <v>H</v>
          </cell>
        </row>
        <row r="246">
          <cell r="A246" t="str">
            <v>Equipo de soldadura</v>
          </cell>
          <cell r="B246">
            <v>163299</v>
          </cell>
          <cell r="C246" t="str">
            <v>H</v>
          </cell>
          <cell r="D246">
            <v>160711</v>
          </cell>
          <cell r="E246" t="str">
            <v>H</v>
          </cell>
          <cell r="F246">
            <v>154827</v>
          </cell>
          <cell r="G246" t="str">
            <v>H</v>
          </cell>
          <cell r="H246">
            <v>149591</v>
          </cell>
          <cell r="I246" t="str">
            <v>H</v>
          </cell>
          <cell r="J246">
            <v>143713</v>
          </cell>
          <cell r="K246" t="str">
            <v>H</v>
          </cell>
        </row>
        <row r="247">
          <cell r="A247" t="str">
            <v xml:space="preserve">Esmalte Uretano serie 36 </v>
          </cell>
          <cell r="B247">
            <v>254988</v>
          </cell>
          <cell r="C247" t="str">
            <v>gl</v>
          </cell>
          <cell r="D247">
            <v>250947</v>
          </cell>
          <cell r="E247" t="str">
            <v>gl</v>
          </cell>
          <cell r="F247">
            <v>241760</v>
          </cell>
          <cell r="G247" t="str">
            <v>gl</v>
          </cell>
          <cell r="H247">
            <v>233584</v>
          </cell>
          <cell r="I247" t="str">
            <v>gl</v>
          </cell>
          <cell r="J247">
            <v>224405</v>
          </cell>
          <cell r="K247" t="str">
            <v>gl</v>
          </cell>
        </row>
        <row r="248">
          <cell r="A248" t="str">
            <v>Excavación en material común + retiro</v>
          </cell>
          <cell r="B248">
            <v>38152</v>
          </cell>
          <cell r="C248" t="str">
            <v>m3</v>
          </cell>
          <cell r="D248">
            <v>38152</v>
          </cell>
          <cell r="E248" t="str">
            <v>m3</v>
          </cell>
          <cell r="G248" t="str">
            <v>m3</v>
          </cell>
          <cell r="H248">
            <v>38152</v>
          </cell>
          <cell r="I248" t="str">
            <v>m3</v>
          </cell>
          <cell r="J248">
            <v>38152</v>
          </cell>
          <cell r="K248" t="str">
            <v>m3</v>
          </cell>
        </row>
        <row r="249">
          <cell r="A249" t="str">
            <v>Excavación en material común + retiro 25%</v>
          </cell>
          <cell r="B249">
            <v>27431</v>
          </cell>
          <cell r="C249" t="str">
            <v>m3</v>
          </cell>
          <cell r="D249">
            <v>27431</v>
          </cell>
          <cell r="E249" t="str">
            <v>m3</v>
          </cell>
          <cell r="G249" t="str">
            <v>m3</v>
          </cell>
          <cell r="H249">
            <v>27431</v>
          </cell>
          <cell r="I249" t="str">
            <v>m3</v>
          </cell>
          <cell r="J249">
            <v>27431</v>
          </cell>
          <cell r="K249" t="str">
            <v>m3</v>
          </cell>
        </row>
        <row r="250">
          <cell r="A250" t="str">
            <v>Excavación en material común + retiro 50%</v>
          </cell>
          <cell r="B250">
            <v>33798</v>
          </cell>
          <cell r="C250" t="str">
            <v>m3</v>
          </cell>
          <cell r="D250">
            <v>33798</v>
          </cell>
          <cell r="E250" t="str">
            <v>m3</v>
          </cell>
          <cell r="G250" t="str">
            <v>m3</v>
          </cell>
          <cell r="H250">
            <v>33798</v>
          </cell>
          <cell r="I250" t="str">
            <v>m3</v>
          </cell>
          <cell r="J250">
            <v>33798</v>
          </cell>
          <cell r="K250" t="str">
            <v>m3</v>
          </cell>
        </row>
        <row r="251">
          <cell r="A251" t="str">
            <v>Excavación en material común sin retiro</v>
          </cell>
          <cell r="B251">
            <v>21470</v>
          </cell>
          <cell r="C251" t="str">
            <v>m3</v>
          </cell>
          <cell r="D251">
            <v>21470</v>
          </cell>
          <cell r="E251" t="str">
            <v>m3</v>
          </cell>
          <cell r="G251" t="str">
            <v>m3</v>
          </cell>
          <cell r="H251">
            <v>21470</v>
          </cell>
          <cell r="I251" t="str">
            <v>m3</v>
          </cell>
          <cell r="J251">
            <v>21470</v>
          </cell>
          <cell r="K251" t="str">
            <v>m3</v>
          </cell>
        </row>
        <row r="252">
          <cell r="A252" t="str">
            <v>Finisher</v>
          </cell>
          <cell r="B252">
            <v>128227</v>
          </cell>
          <cell r="C252" t="str">
            <v>H</v>
          </cell>
          <cell r="D252">
            <v>126195</v>
          </cell>
          <cell r="E252" t="str">
            <v>H</v>
          </cell>
          <cell r="F252">
            <v>121575</v>
          </cell>
          <cell r="G252" t="str">
            <v>H</v>
          </cell>
          <cell r="H252">
            <v>117463</v>
          </cell>
          <cell r="I252" t="str">
            <v>H</v>
          </cell>
          <cell r="J252">
            <v>112847</v>
          </cell>
          <cell r="K252" t="str">
            <v>H</v>
          </cell>
        </row>
        <row r="253">
          <cell r="A253" t="str">
            <v>Flanche 63m  PEAD</v>
          </cell>
          <cell r="B253">
            <v>47648</v>
          </cell>
          <cell r="C253" t="str">
            <v>Un</v>
          </cell>
          <cell r="D253">
            <v>46893</v>
          </cell>
          <cell r="E253" t="str">
            <v>Un</v>
          </cell>
          <cell r="F253">
            <v>45176</v>
          </cell>
          <cell r="G253" t="str">
            <v>Un</v>
          </cell>
          <cell r="H253">
            <v>43648</v>
          </cell>
          <cell r="I253" t="str">
            <v>Un</v>
          </cell>
          <cell r="J253">
            <v>41932</v>
          </cell>
          <cell r="K253" t="str">
            <v>Un</v>
          </cell>
        </row>
        <row r="254">
          <cell r="A254" t="str">
            <v>Formaleta de cimientos y placas de fondo</v>
          </cell>
          <cell r="B254">
            <v>955</v>
          </cell>
          <cell r="C254" t="str">
            <v>m2/d</v>
          </cell>
          <cell r="D254">
            <v>939</v>
          </cell>
          <cell r="E254" t="str">
            <v>m2/d</v>
          </cell>
          <cell r="F254">
            <v>904</v>
          </cell>
          <cell r="G254" t="str">
            <v>m2/d</v>
          </cell>
          <cell r="H254">
            <v>873</v>
          </cell>
          <cell r="I254" t="str">
            <v>m2/d</v>
          </cell>
          <cell r="J254">
            <v>838</v>
          </cell>
          <cell r="K254" t="str">
            <v>m2/d</v>
          </cell>
        </row>
        <row r="255">
          <cell r="A255" t="str">
            <v>Formaleta de columnas</v>
          </cell>
          <cell r="B255">
            <v>1615</v>
          </cell>
          <cell r="C255" t="str">
            <v>m2/d</v>
          </cell>
          <cell r="D255">
            <v>1589</v>
          </cell>
          <cell r="E255" t="str">
            <v>m2/d</v>
          </cell>
          <cell r="F255">
            <v>1530</v>
          </cell>
          <cell r="G255" t="str">
            <v>m2/d</v>
          </cell>
          <cell r="H255">
            <v>1478</v>
          </cell>
          <cell r="I255" t="str">
            <v>m2/d</v>
          </cell>
          <cell r="J255">
            <v>1419</v>
          </cell>
          <cell r="K255" t="str">
            <v>m2/d</v>
          </cell>
        </row>
        <row r="256">
          <cell r="A256" t="str">
            <v>Formaleta de Losa</v>
          </cell>
          <cell r="B256">
            <v>1542</v>
          </cell>
          <cell r="C256" t="str">
            <v>m2/d</v>
          </cell>
          <cell r="D256">
            <v>1517</v>
          </cell>
          <cell r="E256" t="str">
            <v>m2/d</v>
          </cell>
          <cell r="F256">
            <v>1461</v>
          </cell>
          <cell r="G256" t="str">
            <v>m2/d</v>
          </cell>
          <cell r="H256">
            <v>1411</v>
          </cell>
          <cell r="I256" t="str">
            <v>m2/d</v>
          </cell>
          <cell r="J256">
            <v>1355</v>
          </cell>
          <cell r="K256" t="str">
            <v>m2/d</v>
          </cell>
        </row>
        <row r="257">
          <cell r="A257" t="str">
            <v>Formaleta de muros</v>
          </cell>
          <cell r="B257">
            <v>1835</v>
          </cell>
          <cell r="C257" t="str">
            <v>m2/d</v>
          </cell>
          <cell r="D257">
            <v>1805</v>
          </cell>
          <cell r="E257" t="str">
            <v>m2/d</v>
          </cell>
          <cell r="F257">
            <v>1738</v>
          </cell>
          <cell r="G257" t="str">
            <v>m2/d</v>
          </cell>
          <cell r="H257">
            <v>1679</v>
          </cell>
          <cell r="I257" t="str">
            <v>m2/d</v>
          </cell>
          <cell r="J257">
            <v>1613</v>
          </cell>
          <cell r="K257" t="str">
            <v>m2/d</v>
          </cell>
        </row>
        <row r="258">
          <cell r="A258" t="str">
            <v>Formaleta de soporte</v>
          </cell>
          <cell r="B258">
            <v>911</v>
          </cell>
          <cell r="C258" t="str">
            <v>m2/d</v>
          </cell>
          <cell r="D258">
            <v>896</v>
          </cell>
          <cell r="E258" t="str">
            <v>m2/d</v>
          </cell>
          <cell r="F258">
            <v>863</v>
          </cell>
          <cell r="G258" t="str">
            <v>m2/d</v>
          </cell>
          <cell r="H258">
            <v>833</v>
          </cell>
          <cell r="I258" t="str">
            <v>m2/d</v>
          </cell>
          <cell r="J258">
            <v>800</v>
          </cell>
          <cell r="K258" t="str">
            <v>m2/d</v>
          </cell>
        </row>
        <row r="259">
          <cell r="A259" t="str">
            <v>Formaleta de vigas</v>
          </cell>
          <cell r="B259">
            <v>1542</v>
          </cell>
          <cell r="C259" t="str">
            <v>m2/d</v>
          </cell>
          <cell r="D259">
            <v>1517</v>
          </cell>
          <cell r="E259" t="str">
            <v>m2/d</v>
          </cell>
          <cell r="F259">
            <v>1461</v>
          </cell>
          <cell r="G259" t="str">
            <v>m2/d</v>
          </cell>
          <cell r="H259">
            <v>1411</v>
          </cell>
          <cell r="I259" t="str">
            <v>m2/d</v>
          </cell>
          <cell r="J259">
            <v>1355</v>
          </cell>
          <cell r="K259" t="str">
            <v>m2/d</v>
          </cell>
        </row>
        <row r="260">
          <cell r="A260" t="str">
            <v>Gancho correa cancamo</v>
          </cell>
          <cell r="B260">
            <v>6038</v>
          </cell>
          <cell r="C260" t="str">
            <v>un</v>
          </cell>
          <cell r="D260">
            <v>5942</v>
          </cell>
          <cell r="E260" t="str">
            <v>un</v>
          </cell>
          <cell r="F260">
            <v>5724</v>
          </cell>
          <cell r="G260" t="str">
            <v>un</v>
          </cell>
          <cell r="H260">
            <v>5530</v>
          </cell>
          <cell r="I260" t="str">
            <v>un</v>
          </cell>
          <cell r="J260">
            <v>5312</v>
          </cell>
          <cell r="K260" t="str">
            <v>un</v>
          </cell>
        </row>
        <row r="261">
          <cell r="A261" t="str">
            <v>Gato metalico especial de 1,0 a 1,70 mts</v>
          </cell>
          <cell r="B261">
            <v>538</v>
          </cell>
          <cell r="C261" t="str">
            <v>d</v>
          </cell>
          <cell r="D261">
            <v>529</v>
          </cell>
          <cell r="E261" t="str">
            <v>d</v>
          </cell>
          <cell r="F261">
            <v>509</v>
          </cell>
          <cell r="G261" t="str">
            <v>d</v>
          </cell>
          <cell r="H261">
            <v>491</v>
          </cell>
          <cell r="I261" t="str">
            <v>d</v>
          </cell>
          <cell r="J261">
            <v>471</v>
          </cell>
          <cell r="K261" t="str">
            <v>d</v>
          </cell>
        </row>
        <row r="262">
          <cell r="A262" t="str">
            <v>Gatos</v>
          </cell>
          <cell r="B262">
            <v>268</v>
          </cell>
          <cell r="C262" t="str">
            <v>UD</v>
          </cell>
          <cell r="D262">
            <v>263</v>
          </cell>
          <cell r="E262" t="str">
            <v>UD</v>
          </cell>
          <cell r="F262">
            <v>253</v>
          </cell>
          <cell r="G262" t="str">
            <v>UD</v>
          </cell>
          <cell r="H262">
            <v>244</v>
          </cell>
          <cell r="I262" t="str">
            <v>UD</v>
          </cell>
          <cell r="J262">
            <v>234</v>
          </cell>
          <cell r="K262" t="str">
            <v>UD</v>
          </cell>
        </row>
        <row r="263">
          <cell r="A263" t="str">
            <v>Geomembrana e=0.76 mm (30 mils)</v>
          </cell>
          <cell r="B263">
            <v>16134</v>
          </cell>
          <cell r="C263" t="str">
            <v>m2</v>
          </cell>
          <cell r="D263">
            <v>15878</v>
          </cell>
          <cell r="E263" t="str">
            <v>m2</v>
          </cell>
          <cell r="F263">
            <v>15296</v>
          </cell>
          <cell r="G263" t="str">
            <v>m2</v>
          </cell>
          <cell r="H263">
            <v>14778</v>
          </cell>
          <cell r="I263" t="str">
            <v>m2</v>
          </cell>
          <cell r="J263">
            <v>14197</v>
          </cell>
          <cell r="K263" t="str">
            <v>m2</v>
          </cell>
        </row>
        <row r="264">
          <cell r="A264" t="str">
            <v>Gramoquin  20x20x8</v>
          </cell>
          <cell r="B264">
            <v>5299</v>
          </cell>
          <cell r="C264" t="str">
            <v>Und</v>
          </cell>
          <cell r="D264">
            <v>5215</v>
          </cell>
          <cell r="E264" t="str">
            <v>Und</v>
          </cell>
          <cell r="F264">
            <v>5024</v>
          </cell>
          <cell r="G264" t="str">
            <v>Und</v>
          </cell>
          <cell r="H264">
            <v>4854</v>
          </cell>
          <cell r="I264" t="str">
            <v>Und</v>
          </cell>
          <cell r="J264">
            <v>4663</v>
          </cell>
          <cell r="K264" t="str">
            <v>Und</v>
          </cell>
        </row>
        <row r="265">
          <cell r="A265" t="str">
            <v>Granito No. 3 blanco o gris</v>
          </cell>
          <cell r="B265">
            <v>437</v>
          </cell>
          <cell r="C265" t="str">
            <v>kg</v>
          </cell>
          <cell r="D265">
            <v>430</v>
          </cell>
          <cell r="E265" t="str">
            <v>kg</v>
          </cell>
          <cell r="F265">
            <v>414</v>
          </cell>
          <cell r="G265" t="str">
            <v>kg</v>
          </cell>
          <cell r="H265">
            <v>400</v>
          </cell>
          <cell r="I265" t="str">
            <v>kg</v>
          </cell>
          <cell r="J265">
            <v>384</v>
          </cell>
          <cell r="K265" t="str">
            <v>kg</v>
          </cell>
        </row>
        <row r="266">
          <cell r="A266" t="str">
            <v>Granzón</v>
          </cell>
          <cell r="B266">
            <v>93791</v>
          </cell>
          <cell r="C266" t="str">
            <v>m3</v>
          </cell>
          <cell r="D266">
            <v>92304</v>
          </cell>
          <cell r="E266" t="str">
            <v>m3</v>
          </cell>
          <cell r="F266">
            <v>88924</v>
          </cell>
          <cell r="G266" t="str">
            <v>m3</v>
          </cell>
          <cell r="H266">
            <v>85916</v>
          </cell>
          <cell r="I266" t="str">
            <v>m3</v>
          </cell>
          <cell r="J266">
            <v>82540</v>
          </cell>
          <cell r="K266" t="str">
            <v>m3</v>
          </cell>
        </row>
        <row r="267">
          <cell r="A267" t="str">
            <v>Grua Hidráulica 6 Ton.</v>
          </cell>
          <cell r="B267">
            <v>492487</v>
          </cell>
          <cell r="C267" t="str">
            <v>DIA</v>
          </cell>
          <cell r="D267">
            <v>484683</v>
          </cell>
          <cell r="E267" t="str">
            <v>DIA</v>
          </cell>
          <cell r="F267">
            <v>466939</v>
          </cell>
          <cell r="G267" t="str">
            <v>DIA</v>
          </cell>
          <cell r="H267">
            <v>451148</v>
          </cell>
          <cell r="I267" t="str">
            <v>DIA</v>
          </cell>
          <cell r="J267">
            <v>433421</v>
          </cell>
          <cell r="K267" t="str">
            <v>DIA</v>
          </cell>
        </row>
        <row r="268">
          <cell r="A268" t="str">
            <v>Guardera</v>
          </cell>
          <cell r="B268">
            <v>125</v>
          </cell>
          <cell r="C268" t="str">
            <v>M/H</v>
          </cell>
          <cell r="D268">
            <v>123</v>
          </cell>
          <cell r="E268" t="str">
            <v>M/H</v>
          </cell>
          <cell r="F268">
            <v>118</v>
          </cell>
          <cell r="G268" t="str">
            <v>M/H</v>
          </cell>
          <cell r="H268">
            <v>114</v>
          </cell>
          <cell r="I268" t="str">
            <v>M/H</v>
          </cell>
          <cell r="J268">
            <v>109</v>
          </cell>
          <cell r="K268" t="str">
            <v>M/H</v>
          </cell>
        </row>
        <row r="269">
          <cell r="A269" t="str">
            <v>Guarderas de madera</v>
          </cell>
          <cell r="B269">
            <v>8795</v>
          </cell>
          <cell r="C269" t="str">
            <v>m2</v>
          </cell>
          <cell r="D269">
            <v>8655</v>
          </cell>
          <cell r="E269" t="str">
            <v>m2</v>
          </cell>
          <cell r="F269">
            <v>8338</v>
          </cell>
          <cell r="G269" t="str">
            <v>m2</v>
          </cell>
          <cell r="H269">
            <v>8056</v>
          </cell>
          <cell r="I269" t="str">
            <v>m2</v>
          </cell>
          <cell r="J269">
            <v>7739</v>
          </cell>
          <cell r="K269" t="str">
            <v>m2</v>
          </cell>
        </row>
        <row r="270">
          <cell r="A270" t="str">
            <v>Guía elastomerica</v>
          </cell>
          <cell r="B270">
            <v>3667</v>
          </cell>
          <cell r="C270" t="str">
            <v>UN</v>
          </cell>
          <cell r="D270">
            <v>3608</v>
          </cell>
          <cell r="E270" t="str">
            <v>UN</v>
          </cell>
          <cell r="F270">
            <v>3475</v>
          </cell>
          <cell r="G270" t="str">
            <v>UN</v>
          </cell>
          <cell r="H270">
            <v>3357</v>
          </cell>
          <cell r="I270" t="str">
            <v>UN</v>
          </cell>
          <cell r="J270">
            <v>3225</v>
          </cell>
          <cell r="K270" t="str">
            <v>UN</v>
          </cell>
        </row>
        <row r="271">
          <cell r="A271" t="str">
            <v>Herraje cuello</v>
          </cell>
          <cell r="B271">
            <v>54454</v>
          </cell>
          <cell r="C271" t="str">
            <v>un</v>
          </cell>
          <cell r="D271">
            <v>53591</v>
          </cell>
          <cell r="E271" t="str">
            <v>un</v>
          </cell>
          <cell r="F271">
            <v>51629</v>
          </cell>
          <cell r="G271" t="str">
            <v>un</v>
          </cell>
          <cell r="H271">
            <v>49883</v>
          </cell>
          <cell r="I271" t="str">
            <v>un</v>
          </cell>
          <cell r="J271">
            <v>47922</v>
          </cell>
          <cell r="K271" t="str">
            <v>un</v>
          </cell>
        </row>
        <row r="272">
          <cell r="A272" t="str">
            <v>Herramientas menores</v>
          </cell>
          <cell r="B272">
            <v>601</v>
          </cell>
          <cell r="C272" t="str">
            <v>H</v>
          </cell>
          <cell r="D272">
            <v>591</v>
          </cell>
          <cell r="E272" t="str">
            <v>H</v>
          </cell>
          <cell r="F272">
            <v>569</v>
          </cell>
          <cell r="G272" t="str">
            <v>H</v>
          </cell>
          <cell r="H272">
            <v>549</v>
          </cell>
          <cell r="I272" t="str">
            <v>H</v>
          </cell>
          <cell r="J272">
            <v>527</v>
          </cell>
          <cell r="K272" t="str">
            <v>H</v>
          </cell>
        </row>
        <row r="273">
          <cell r="A273" t="str">
            <v>Hidrolavadora electrica</v>
          </cell>
          <cell r="B273">
            <v>50969</v>
          </cell>
          <cell r="C273" t="str">
            <v>d</v>
          </cell>
          <cell r="D273">
            <v>50161</v>
          </cell>
          <cell r="E273" t="str">
            <v>d</v>
          </cell>
          <cell r="F273">
            <v>48324</v>
          </cell>
          <cell r="G273" t="str">
            <v>d</v>
          </cell>
          <cell r="H273">
            <v>46689</v>
          </cell>
          <cell r="I273" t="str">
            <v>d</v>
          </cell>
          <cell r="J273">
            <v>44854</v>
          </cell>
          <cell r="K273" t="str">
            <v>d</v>
          </cell>
        </row>
        <row r="274">
          <cell r="A274" t="str">
            <v xml:space="preserve">Hidrosello de 160mm </v>
          </cell>
          <cell r="B274">
            <v>3619</v>
          </cell>
          <cell r="C274" t="str">
            <v>UD</v>
          </cell>
          <cell r="D274">
            <v>3561</v>
          </cell>
          <cell r="E274" t="str">
            <v>UD</v>
          </cell>
          <cell r="F274">
            <v>3430</v>
          </cell>
          <cell r="G274" t="str">
            <v>UD</v>
          </cell>
          <cell r="H274">
            <v>3314</v>
          </cell>
          <cell r="I274" t="str">
            <v>UD</v>
          </cell>
          <cell r="J274">
            <v>3183</v>
          </cell>
          <cell r="K274" t="str">
            <v>UD</v>
          </cell>
        </row>
        <row r="275">
          <cell r="A275" t="str">
            <v xml:space="preserve">Hidrosello de 200mm </v>
          </cell>
          <cell r="B275">
            <v>6536</v>
          </cell>
          <cell r="C275" t="str">
            <v>UD</v>
          </cell>
          <cell r="D275">
            <v>6432</v>
          </cell>
          <cell r="E275" t="str">
            <v>UD</v>
          </cell>
          <cell r="F275">
            <v>6196</v>
          </cell>
          <cell r="G275" t="str">
            <v>UD</v>
          </cell>
          <cell r="H275">
            <v>5986</v>
          </cell>
          <cell r="I275" t="str">
            <v>UD</v>
          </cell>
          <cell r="J275">
            <v>5750</v>
          </cell>
          <cell r="K275" t="str">
            <v>UD</v>
          </cell>
        </row>
        <row r="276">
          <cell r="A276" t="str">
            <v xml:space="preserve">Hidrosello de 250mm </v>
          </cell>
          <cell r="B276">
            <v>6748</v>
          </cell>
          <cell r="C276" t="str">
            <v>UD</v>
          </cell>
          <cell r="D276">
            <v>6641</v>
          </cell>
          <cell r="E276" t="str">
            <v>UD</v>
          </cell>
          <cell r="F276">
            <v>6397</v>
          </cell>
          <cell r="G276" t="str">
            <v>UD</v>
          </cell>
          <cell r="H276">
            <v>6180</v>
          </cell>
          <cell r="I276" t="str">
            <v>UD</v>
          </cell>
          <cell r="J276">
            <v>5937</v>
          </cell>
          <cell r="K276" t="str">
            <v>UD</v>
          </cell>
        </row>
        <row r="277">
          <cell r="A277" t="str">
            <v xml:space="preserve">Hidrosello de 315mm </v>
          </cell>
          <cell r="B277">
            <v>23939</v>
          </cell>
          <cell r="C277" t="str">
            <v>UD</v>
          </cell>
          <cell r="D277">
            <v>23559</v>
          </cell>
          <cell r="E277" t="str">
            <v>UD</v>
          </cell>
          <cell r="F277">
            <v>22696</v>
          </cell>
          <cell r="G277" t="str">
            <v>UD</v>
          </cell>
          <cell r="H277">
            <v>21928</v>
          </cell>
          <cell r="I277" t="str">
            <v>UD</v>
          </cell>
          <cell r="J277">
            <v>21066</v>
          </cell>
          <cell r="K277" t="str">
            <v>UD</v>
          </cell>
        </row>
        <row r="278">
          <cell r="A278" t="str">
            <v xml:space="preserve">Hidrosello de 355mm </v>
          </cell>
          <cell r="B278">
            <v>25130</v>
          </cell>
          <cell r="C278" t="str">
            <v>UD</v>
          </cell>
          <cell r="D278">
            <v>24731</v>
          </cell>
          <cell r="E278" t="str">
            <v>UD</v>
          </cell>
          <cell r="F278">
            <v>23825</v>
          </cell>
          <cell r="G278" t="str">
            <v>UD</v>
          </cell>
          <cell r="H278">
            <v>23019</v>
          </cell>
          <cell r="I278" t="str">
            <v>UD</v>
          </cell>
          <cell r="J278">
            <v>22114</v>
          </cell>
          <cell r="K278" t="str">
            <v>UD</v>
          </cell>
        </row>
        <row r="279">
          <cell r="A279" t="str">
            <v xml:space="preserve">Hidrosello de 400mm </v>
          </cell>
          <cell r="B279">
            <v>48749</v>
          </cell>
          <cell r="C279" t="str">
            <v>UD</v>
          </cell>
          <cell r="D279">
            <v>47976</v>
          </cell>
          <cell r="E279" t="str">
            <v>UD</v>
          </cell>
          <cell r="F279">
            <v>46219</v>
          </cell>
          <cell r="G279" t="str">
            <v>UD</v>
          </cell>
          <cell r="H279">
            <v>44656</v>
          </cell>
          <cell r="I279" t="str">
            <v>UD</v>
          </cell>
          <cell r="J279">
            <v>42901</v>
          </cell>
          <cell r="K279" t="str">
            <v>UD</v>
          </cell>
        </row>
        <row r="280">
          <cell r="A280" t="str">
            <v xml:space="preserve">Hidrosello de 450mm </v>
          </cell>
          <cell r="B280">
            <v>70463</v>
          </cell>
          <cell r="C280" t="str">
            <v>UD</v>
          </cell>
          <cell r="D280">
            <v>69346</v>
          </cell>
          <cell r="E280" t="str">
            <v>UD</v>
          </cell>
          <cell r="F280">
            <v>66807</v>
          </cell>
          <cell r="G280" t="str">
            <v>UD</v>
          </cell>
          <cell r="H280">
            <v>64547</v>
          </cell>
          <cell r="I280" t="str">
            <v>UD</v>
          </cell>
          <cell r="J280">
            <v>62010</v>
          </cell>
          <cell r="K280" t="str">
            <v>UD</v>
          </cell>
        </row>
        <row r="281">
          <cell r="A281" t="str">
            <v xml:space="preserve">Hidrosello de 500mm </v>
          </cell>
          <cell r="B281">
            <v>79272</v>
          </cell>
          <cell r="C281" t="str">
            <v>UD</v>
          </cell>
          <cell r="D281">
            <v>78015</v>
          </cell>
          <cell r="E281" t="str">
            <v>UD</v>
          </cell>
          <cell r="F281">
            <v>75158</v>
          </cell>
          <cell r="G281" t="str">
            <v>UD</v>
          </cell>
          <cell r="H281">
            <v>72616</v>
          </cell>
          <cell r="I281" t="str">
            <v>UD</v>
          </cell>
          <cell r="J281">
            <v>69762</v>
          </cell>
          <cell r="K281" t="str">
            <v>UD</v>
          </cell>
        </row>
        <row r="282">
          <cell r="A282" t="str">
            <v xml:space="preserve">Hidrosello de 600mm </v>
          </cell>
          <cell r="B282">
            <v>88682</v>
          </cell>
          <cell r="C282" t="str">
            <v>UD</v>
          </cell>
          <cell r="D282">
            <v>87276</v>
          </cell>
          <cell r="E282" t="str">
            <v>UD</v>
          </cell>
          <cell r="F282">
            <v>84080</v>
          </cell>
          <cell r="G282" t="str">
            <v>UD</v>
          </cell>
          <cell r="H282">
            <v>81236</v>
          </cell>
          <cell r="I282" t="str">
            <v>UD</v>
          </cell>
          <cell r="J282">
            <v>78044</v>
          </cell>
          <cell r="K282" t="str">
            <v>UD</v>
          </cell>
        </row>
        <row r="283">
          <cell r="A283" t="str">
            <v>Igol denso</v>
          </cell>
          <cell r="B283">
            <v>19916</v>
          </cell>
          <cell r="C283" t="str">
            <v>kg</v>
          </cell>
          <cell r="D283">
            <v>19600</v>
          </cell>
          <cell r="E283" t="str">
            <v>kg</v>
          </cell>
          <cell r="F283">
            <v>18882</v>
          </cell>
          <cell r="G283" t="str">
            <v>kg</v>
          </cell>
          <cell r="H283">
            <v>18243</v>
          </cell>
          <cell r="I283" t="str">
            <v>kg</v>
          </cell>
          <cell r="J283">
            <v>17526</v>
          </cell>
          <cell r="K283" t="str">
            <v>kg</v>
          </cell>
        </row>
        <row r="284">
          <cell r="A284" t="str">
            <v>Igol imprimante</v>
          </cell>
          <cell r="B284">
            <v>17271</v>
          </cell>
          <cell r="C284" t="str">
            <v>kg</v>
          </cell>
          <cell r="D284">
            <v>16997</v>
          </cell>
          <cell r="E284" t="str">
            <v>kg</v>
          </cell>
          <cell r="F284">
            <v>16374</v>
          </cell>
          <cell r="G284" t="str">
            <v>kg</v>
          </cell>
          <cell r="H284">
            <v>15820</v>
          </cell>
          <cell r="I284" t="str">
            <v>kg</v>
          </cell>
          <cell r="J284">
            <v>15198</v>
          </cell>
          <cell r="K284" t="str">
            <v>kg</v>
          </cell>
        </row>
        <row r="285">
          <cell r="A285" t="str">
            <v>Imprimante epoxico en fosfato de zinc</v>
          </cell>
          <cell r="B285">
            <v>163195</v>
          </cell>
          <cell r="C285" t="str">
            <v>gl</v>
          </cell>
          <cell r="D285">
            <v>160609</v>
          </cell>
          <cell r="E285" t="str">
            <v>gl</v>
          </cell>
          <cell r="F285">
            <v>154729</v>
          </cell>
          <cell r="G285" t="str">
            <v>gl</v>
          </cell>
          <cell r="H285">
            <v>149496</v>
          </cell>
          <cell r="I285" t="str">
            <v>gl</v>
          </cell>
          <cell r="J285">
            <v>143621</v>
          </cell>
          <cell r="K285" t="str">
            <v>gl</v>
          </cell>
        </row>
        <row r="286">
          <cell r="A286" t="str">
            <v>Imprimante MC-70, en planta</v>
          </cell>
          <cell r="B286">
            <v>4017</v>
          </cell>
          <cell r="C286" t="str">
            <v>GAL</v>
          </cell>
          <cell r="D286">
            <v>3953</v>
          </cell>
          <cell r="E286" t="str">
            <v>GAL</v>
          </cell>
          <cell r="F286">
            <v>3808</v>
          </cell>
          <cell r="G286" t="str">
            <v>GAL</v>
          </cell>
          <cell r="H286">
            <v>3679</v>
          </cell>
          <cell r="I286" t="str">
            <v>GAL</v>
          </cell>
          <cell r="J286">
            <v>3534</v>
          </cell>
          <cell r="K286" t="str">
            <v>GAL</v>
          </cell>
        </row>
        <row r="287">
          <cell r="A287" t="str">
            <v>Inspección con cámara de video</v>
          </cell>
          <cell r="B287">
            <v>439416</v>
          </cell>
          <cell r="C287" t="str">
            <v>H</v>
          </cell>
          <cell r="D287">
            <v>432453</v>
          </cell>
          <cell r="E287" t="str">
            <v>H</v>
          </cell>
          <cell r="F287">
            <v>416621</v>
          </cell>
          <cell r="G287" t="str">
            <v>H</v>
          </cell>
          <cell r="H287">
            <v>402532</v>
          </cell>
          <cell r="I287" t="str">
            <v>H</v>
          </cell>
          <cell r="J287">
            <v>386715</v>
          </cell>
          <cell r="K287" t="str">
            <v>H</v>
          </cell>
        </row>
        <row r="288">
          <cell r="A288" t="str">
            <v>Instalación de Tubería  PEAD de 20mm a 50 mm para domiciliaria de acueducto</v>
          </cell>
          <cell r="B288">
            <v>6058</v>
          </cell>
          <cell r="C288" t="str">
            <v>m</v>
          </cell>
          <cell r="D288">
            <v>6058</v>
          </cell>
          <cell r="E288" t="str">
            <v>m</v>
          </cell>
          <cell r="G288" t="str">
            <v>m</v>
          </cell>
          <cell r="H288">
            <v>6058</v>
          </cell>
          <cell r="I288" t="str">
            <v>m</v>
          </cell>
          <cell r="J288">
            <v>6058</v>
          </cell>
          <cell r="K288" t="str">
            <v>m</v>
          </cell>
        </row>
        <row r="289">
          <cell r="A289" t="str">
            <v>Instalación de Tubería  PEAD de 63 mm para domiciliaria o ventosa</v>
          </cell>
          <cell r="B289">
            <v>6195</v>
          </cell>
          <cell r="C289" t="str">
            <v>m</v>
          </cell>
          <cell r="D289">
            <v>6195</v>
          </cell>
          <cell r="E289" t="str">
            <v>m</v>
          </cell>
          <cell r="G289" t="str">
            <v>m</v>
          </cell>
          <cell r="H289">
            <v>6195</v>
          </cell>
          <cell r="I289" t="str">
            <v>m</v>
          </cell>
          <cell r="J289">
            <v>6195</v>
          </cell>
          <cell r="K289" t="str">
            <v>m</v>
          </cell>
        </row>
        <row r="290">
          <cell r="A290" t="str">
            <v>Instalación tub. alcantarillado PVC Ø6" (para acometidas)</v>
          </cell>
          <cell r="B290">
            <v>14209</v>
          </cell>
          <cell r="C290" t="str">
            <v>m</v>
          </cell>
          <cell r="D290">
            <v>14209</v>
          </cell>
          <cell r="E290" t="str">
            <v>m</v>
          </cell>
          <cell r="G290" t="str">
            <v>m</v>
          </cell>
          <cell r="H290">
            <v>14209</v>
          </cell>
          <cell r="I290" t="str">
            <v>m</v>
          </cell>
          <cell r="J290">
            <v>14209</v>
          </cell>
          <cell r="K290" t="str">
            <v>m</v>
          </cell>
        </row>
        <row r="291">
          <cell r="A291" t="str">
            <v xml:space="preserve">Juego sanitario </v>
          </cell>
          <cell r="B291">
            <v>449173</v>
          </cell>
          <cell r="C291" t="str">
            <v>UND</v>
          </cell>
          <cell r="D291">
            <v>442055</v>
          </cell>
          <cell r="E291" t="str">
            <v>UND</v>
          </cell>
          <cell r="F291">
            <v>425871</v>
          </cell>
          <cell r="G291" t="str">
            <v>UND</v>
          </cell>
          <cell r="H291">
            <v>411469</v>
          </cell>
          <cell r="I291" t="str">
            <v>UND</v>
          </cell>
          <cell r="J291">
            <v>395301</v>
          </cell>
          <cell r="K291" t="str">
            <v>UND</v>
          </cell>
        </row>
        <row r="292">
          <cell r="A292" t="str">
            <v>Ladrillo comun</v>
          </cell>
          <cell r="B292">
            <v>472</v>
          </cell>
          <cell r="C292" t="str">
            <v>Und</v>
          </cell>
          <cell r="D292">
            <v>464</v>
          </cell>
          <cell r="E292" t="str">
            <v>Und</v>
          </cell>
          <cell r="F292">
            <v>447</v>
          </cell>
          <cell r="G292" t="str">
            <v>Und</v>
          </cell>
          <cell r="H292">
            <v>431</v>
          </cell>
          <cell r="I292" t="str">
            <v>Und</v>
          </cell>
          <cell r="J292">
            <v>414</v>
          </cell>
          <cell r="K292" t="str">
            <v>Und</v>
          </cell>
        </row>
        <row r="293">
          <cell r="A293" t="str">
            <v>Ladrillo de caño en Obra</v>
          </cell>
          <cell r="B293">
            <v>125</v>
          </cell>
          <cell r="C293" t="str">
            <v>UD</v>
          </cell>
          <cell r="D293">
            <v>123</v>
          </cell>
          <cell r="E293" t="str">
            <v>UD</v>
          </cell>
          <cell r="F293">
            <v>118</v>
          </cell>
          <cell r="G293" t="str">
            <v>UD</v>
          </cell>
          <cell r="H293">
            <v>114</v>
          </cell>
          <cell r="I293" t="str">
            <v>UD</v>
          </cell>
          <cell r="J293">
            <v>109</v>
          </cell>
          <cell r="K293" t="str">
            <v>UD</v>
          </cell>
        </row>
        <row r="294">
          <cell r="A294" t="str">
            <v>Ladrillo liviano prensado 24x12x5.5</v>
          </cell>
          <cell r="B294">
            <v>882</v>
          </cell>
          <cell r="C294" t="str">
            <v>un</v>
          </cell>
          <cell r="D294">
            <v>868</v>
          </cell>
          <cell r="E294" t="str">
            <v>un</v>
          </cell>
          <cell r="F294">
            <v>836</v>
          </cell>
          <cell r="G294" t="str">
            <v>un</v>
          </cell>
          <cell r="H294">
            <v>807</v>
          </cell>
          <cell r="I294" t="str">
            <v>un</v>
          </cell>
          <cell r="J294">
            <v>775</v>
          </cell>
          <cell r="K294" t="str">
            <v>un</v>
          </cell>
        </row>
        <row r="295">
          <cell r="A295" t="str">
            <v>Ladrillo tolete estructural 24x12x6</v>
          </cell>
          <cell r="B295">
            <v>1209</v>
          </cell>
          <cell r="C295" t="str">
            <v>un</v>
          </cell>
          <cell r="D295">
            <v>1189</v>
          </cell>
          <cell r="E295" t="str">
            <v>un</v>
          </cell>
          <cell r="F295">
            <v>1145</v>
          </cell>
          <cell r="G295" t="str">
            <v>un</v>
          </cell>
          <cell r="H295">
            <v>1106</v>
          </cell>
          <cell r="I295" t="str">
            <v>un</v>
          </cell>
          <cell r="J295">
            <v>1062</v>
          </cell>
          <cell r="K295" t="str">
            <v>un</v>
          </cell>
        </row>
        <row r="296">
          <cell r="A296" t="str">
            <v>Ladrillo tolete macizo No 5 20x10x5</v>
          </cell>
          <cell r="B296">
            <v>1009</v>
          </cell>
          <cell r="C296" t="str">
            <v>un</v>
          </cell>
          <cell r="D296">
            <v>993</v>
          </cell>
          <cell r="E296" t="str">
            <v>un</v>
          </cell>
          <cell r="F296">
            <v>956</v>
          </cell>
          <cell r="G296" t="str">
            <v>un</v>
          </cell>
          <cell r="H296">
            <v>923</v>
          </cell>
          <cell r="I296" t="str">
            <v>un</v>
          </cell>
          <cell r="J296">
            <v>886</v>
          </cell>
          <cell r="K296" t="str">
            <v>un</v>
          </cell>
        </row>
        <row r="297">
          <cell r="A297" t="str">
            <v>lámina de acero galvanizado calibre N.22</v>
          </cell>
          <cell r="B297">
            <v>34981</v>
          </cell>
          <cell r="C297" t="str">
            <v>m2</v>
          </cell>
          <cell r="D297">
            <v>34426</v>
          </cell>
          <cell r="E297" t="str">
            <v>m2</v>
          </cell>
          <cell r="F297">
            <v>33165</v>
          </cell>
          <cell r="G297" t="str">
            <v>m2</v>
          </cell>
          <cell r="H297">
            <v>32043</v>
          </cell>
          <cell r="I297" t="str">
            <v>m2</v>
          </cell>
          <cell r="J297">
            <v>30783</v>
          </cell>
          <cell r="K297" t="str">
            <v>m2</v>
          </cell>
        </row>
        <row r="298">
          <cell r="A298" t="str">
            <v>Lamina Hierro Alfajor 1/8,1mx3m</v>
          </cell>
          <cell r="B298">
            <v>241321</v>
          </cell>
          <cell r="C298" t="str">
            <v>M2</v>
          </cell>
          <cell r="D298">
            <v>237497</v>
          </cell>
          <cell r="E298" t="str">
            <v>M2</v>
          </cell>
          <cell r="F298">
            <v>228802</v>
          </cell>
          <cell r="G298" t="str">
            <v>M2</v>
          </cell>
          <cell r="H298">
            <v>221064</v>
          </cell>
          <cell r="I298" t="str">
            <v>M2</v>
          </cell>
          <cell r="J298">
            <v>212377</v>
          </cell>
          <cell r="K298" t="str">
            <v>M2</v>
          </cell>
        </row>
        <row r="299">
          <cell r="A299" t="str">
            <v>Lamina Hierro Alfajor 3/4</v>
          </cell>
          <cell r="B299">
            <v>251972</v>
          </cell>
          <cell r="C299" t="str">
            <v>M2</v>
          </cell>
          <cell r="D299">
            <v>247979</v>
          </cell>
          <cell r="E299" t="str">
            <v>M2</v>
          </cell>
          <cell r="F299">
            <v>238900</v>
          </cell>
          <cell r="G299" t="str">
            <v>M2</v>
          </cell>
          <cell r="H299">
            <v>230821</v>
          </cell>
          <cell r="I299" t="str">
            <v>M2</v>
          </cell>
          <cell r="J299">
            <v>221751</v>
          </cell>
          <cell r="K299" t="str">
            <v>M2</v>
          </cell>
        </row>
        <row r="300">
          <cell r="A300" t="str">
            <v>Lamina Hot rolled 1/2</v>
          </cell>
          <cell r="B300">
            <v>243854</v>
          </cell>
          <cell r="C300" t="str">
            <v>M2</v>
          </cell>
          <cell r="D300">
            <v>239990</v>
          </cell>
          <cell r="E300" t="str">
            <v>M2</v>
          </cell>
          <cell r="F300">
            <v>231204</v>
          </cell>
          <cell r="G300" t="str">
            <v>M2</v>
          </cell>
          <cell r="H300">
            <v>223385</v>
          </cell>
          <cell r="I300" t="str">
            <v>M2</v>
          </cell>
          <cell r="J300">
            <v>214607</v>
          </cell>
          <cell r="K300" t="str">
            <v>M2</v>
          </cell>
        </row>
        <row r="301">
          <cell r="A301" t="str">
            <v>Listón de madera de 2"x4"x10'</v>
          </cell>
          <cell r="B301">
            <v>24429</v>
          </cell>
          <cell r="C301" t="str">
            <v>Und</v>
          </cell>
          <cell r="D301">
            <v>24041</v>
          </cell>
          <cell r="E301" t="str">
            <v>Und</v>
          </cell>
          <cell r="F301">
            <v>23160</v>
          </cell>
          <cell r="G301" t="str">
            <v>Und</v>
          </cell>
          <cell r="H301">
            <v>22376</v>
          </cell>
          <cell r="I301" t="str">
            <v>Und</v>
          </cell>
          <cell r="J301">
            <v>21496</v>
          </cell>
          <cell r="K301" t="str">
            <v>Und</v>
          </cell>
        </row>
        <row r="302">
          <cell r="A302" t="str">
            <v>Liston de madera de 4"x4"x10'</v>
          </cell>
          <cell r="B302">
            <v>48852</v>
          </cell>
          <cell r="C302" t="str">
            <v>Und</v>
          </cell>
          <cell r="D302">
            <v>48077</v>
          </cell>
          <cell r="E302" t="str">
            <v>Und</v>
          </cell>
          <cell r="F302">
            <v>46316</v>
          </cell>
          <cell r="G302" t="str">
            <v>Und</v>
          </cell>
          <cell r="H302">
            <v>44749</v>
          </cell>
          <cell r="I302" t="str">
            <v>Und</v>
          </cell>
          <cell r="J302">
            <v>42990</v>
          </cell>
          <cell r="K302" t="str">
            <v>Und</v>
          </cell>
        </row>
        <row r="303">
          <cell r="A303" t="str">
            <v>Liston de madera de 4"x8"x10'</v>
          </cell>
          <cell r="B303">
            <v>97697</v>
          </cell>
          <cell r="C303" t="str">
            <v>Und</v>
          </cell>
          <cell r="D303">
            <v>96149</v>
          </cell>
          <cell r="E303" t="str">
            <v>Und</v>
          </cell>
          <cell r="F303">
            <v>92629</v>
          </cell>
          <cell r="G303" t="str">
            <v>Und</v>
          </cell>
          <cell r="H303">
            <v>89496</v>
          </cell>
          <cell r="I303" t="str">
            <v>Und</v>
          </cell>
          <cell r="J303">
            <v>85979</v>
          </cell>
          <cell r="K303" t="str">
            <v>Und</v>
          </cell>
        </row>
        <row r="304">
          <cell r="A304" t="str">
            <v>Listón de madera de 6"x6"x10'</v>
          </cell>
          <cell r="B304">
            <v>109910</v>
          </cell>
          <cell r="C304" t="str">
            <v>Und</v>
          </cell>
          <cell r="D304">
            <v>108168</v>
          </cell>
          <cell r="E304" t="str">
            <v>Und</v>
          </cell>
          <cell r="F304">
            <v>104208</v>
          </cell>
          <cell r="G304" t="str">
            <v>Und</v>
          </cell>
          <cell r="H304">
            <v>100684</v>
          </cell>
          <cell r="I304" t="str">
            <v>Und</v>
          </cell>
          <cell r="J304">
            <v>96727</v>
          </cell>
          <cell r="K304" t="str">
            <v>Und</v>
          </cell>
        </row>
        <row r="305">
          <cell r="A305" t="str">
            <v>Lubricante (Tarro 500 gr)</v>
          </cell>
          <cell r="B305">
            <v>40</v>
          </cell>
          <cell r="C305" t="str">
            <v>Gr</v>
          </cell>
          <cell r="D305">
            <v>39</v>
          </cell>
          <cell r="E305" t="str">
            <v>Gr</v>
          </cell>
          <cell r="F305">
            <v>37</v>
          </cell>
          <cell r="G305" t="str">
            <v>Gr</v>
          </cell>
          <cell r="H305">
            <v>35</v>
          </cell>
          <cell r="I305" t="str">
            <v>Gr</v>
          </cell>
          <cell r="J305">
            <v>33</v>
          </cell>
          <cell r="K305" t="str">
            <v>Gr</v>
          </cell>
        </row>
        <row r="306">
          <cell r="A306" t="str">
            <v>Lubricante (Tarro 500 gr)</v>
          </cell>
          <cell r="B306">
            <v>40</v>
          </cell>
          <cell r="C306" t="str">
            <v>Gr</v>
          </cell>
          <cell r="D306">
            <v>39</v>
          </cell>
          <cell r="E306" t="str">
            <v>Gr</v>
          </cell>
          <cell r="F306">
            <v>37</v>
          </cell>
          <cell r="G306" t="str">
            <v>Gr</v>
          </cell>
          <cell r="H306">
            <v>35</v>
          </cell>
          <cell r="I306" t="str">
            <v>Gr</v>
          </cell>
          <cell r="J306">
            <v>33</v>
          </cell>
          <cell r="K306" t="str">
            <v>Gr</v>
          </cell>
        </row>
        <row r="307">
          <cell r="A307" t="str">
            <v>Luminaria (Lámpara fotocelda)</v>
          </cell>
          <cell r="B307">
            <v>185714</v>
          </cell>
          <cell r="C307" t="str">
            <v>UD</v>
          </cell>
          <cell r="D307">
            <v>182771</v>
          </cell>
          <cell r="E307" t="str">
            <v>UD</v>
          </cell>
          <cell r="F307">
            <v>176079</v>
          </cell>
          <cell r="G307" t="str">
            <v>UD</v>
          </cell>
          <cell r="H307">
            <v>170124</v>
          </cell>
          <cell r="I307" t="str">
            <v>UD</v>
          </cell>
          <cell r="J307">
            <v>163439</v>
          </cell>
          <cell r="K307" t="str">
            <v>UD</v>
          </cell>
        </row>
        <row r="308">
          <cell r="A308" t="str">
            <v>Maestro de Obra</v>
          </cell>
          <cell r="B308">
            <v>23800</v>
          </cell>
          <cell r="C308" t="str">
            <v>HH</v>
          </cell>
          <cell r="D308">
            <v>23800</v>
          </cell>
          <cell r="E308" t="str">
            <v>HH</v>
          </cell>
          <cell r="G308" t="str">
            <v>HH</v>
          </cell>
          <cell r="H308">
            <v>23800</v>
          </cell>
          <cell r="I308" t="str">
            <v>HH</v>
          </cell>
          <cell r="J308">
            <v>23800</v>
          </cell>
          <cell r="K308" t="str">
            <v>HH</v>
          </cell>
        </row>
        <row r="309">
          <cell r="A309" t="str">
            <v>Mangera de descarga flexible de 2", 3" y 4" x 20m</v>
          </cell>
          <cell r="B309">
            <v>29706</v>
          </cell>
          <cell r="C309" t="str">
            <v>d</v>
          </cell>
          <cell r="D309">
            <v>29235</v>
          </cell>
          <cell r="E309" t="str">
            <v>d</v>
          </cell>
          <cell r="F309">
            <v>28164</v>
          </cell>
          <cell r="G309" t="str">
            <v>d</v>
          </cell>
          <cell r="H309">
            <v>27211</v>
          </cell>
          <cell r="I309" t="str">
            <v>d</v>
          </cell>
          <cell r="J309">
            <v>26141</v>
          </cell>
          <cell r="K309" t="str">
            <v>d</v>
          </cell>
        </row>
        <row r="310">
          <cell r="A310" t="str">
            <v>Maq. Soldadura Tope x Termofusión</v>
          </cell>
          <cell r="B310">
            <v>390981</v>
          </cell>
          <cell r="C310" t="str">
            <v>d</v>
          </cell>
          <cell r="D310">
            <v>384785</v>
          </cell>
          <cell r="E310" t="str">
            <v>d</v>
          </cell>
          <cell r="F310">
            <v>370698</v>
          </cell>
          <cell r="G310" t="str">
            <v>d</v>
          </cell>
          <cell r="H310">
            <v>358162</v>
          </cell>
          <cell r="I310" t="str">
            <v>d</v>
          </cell>
          <cell r="J310">
            <v>344088</v>
          </cell>
          <cell r="K310" t="str">
            <v>d</v>
          </cell>
        </row>
        <row r="311">
          <cell r="A311" t="str">
            <v xml:space="preserve">Maquina de Soldadura </v>
          </cell>
          <cell r="B311">
            <v>49828</v>
          </cell>
          <cell r="C311" t="str">
            <v>d</v>
          </cell>
          <cell r="D311">
            <v>49038</v>
          </cell>
          <cell r="E311" t="str">
            <v>d</v>
          </cell>
          <cell r="F311">
            <v>47242</v>
          </cell>
          <cell r="G311" t="str">
            <v>d</v>
          </cell>
          <cell r="H311">
            <v>45644</v>
          </cell>
          <cell r="I311" t="str">
            <v>d</v>
          </cell>
          <cell r="J311">
            <v>43850</v>
          </cell>
          <cell r="K311" t="str">
            <v>d</v>
          </cell>
        </row>
        <row r="312">
          <cell r="A312" t="str">
            <v>Martillo de porra de 20 lb</v>
          </cell>
          <cell r="B312">
            <v>176136</v>
          </cell>
          <cell r="C312" t="str">
            <v>Und</v>
          </cell>
          <cell r="D312">
            <v>173345</v>
          </cell>
          <cell r="E312" t="str">
            <v>Und</v>
          </cell>
          <cell r="F312">
            <v>166999</v>
          </cell>
          <cell r="G312" t="str">
            <v>Und</v>
          </cell>
          <cell r="H312">
            <v>161351</v>
          </cell>
          <cell r="I312" t="str">
            <v>Und</v>
          </cell>
          <cell r="J312">
            <v>155011</v>
          </cell>
          <cell r="K312" t="str">
            <v>Und</v>
          </cell>
        </row>
        <row r="313">
          <cell r="A313" t="str">
            <v>Martillo demoledor  de 25 Joules</v>
          </cell>
          <cell r="B313">
            <v>125862</v>
          </cell>
          <cell r="C313" t="str">
            <v>d</v>
          </cell>
          <cell r="D313">
            <v>123867</v>
          </cell>
          <cell r="E313" t="str">
            <v>d</v>
          </cell>
          <cell r="F313">
            <v>119332</v>
          </cell>
          <cell r="G313" t="str">
            <v>d</v>
          </cell>
          <cell r="H313">
            <v>115296</v>
          </cell>
          <cell r="I313" t="str">
            <v>d</v>
          </cell>
          <cell r="J313">
            <v>110765</v>
          </cell>
          <cell r="K313" t="str">
            <v>d</v>
          </cell>
        </row>
        <row r="314">
          <cell r="A314" t="str">
            <v>Martillo para retocargador 420D</v>
          </cell>
          <cell r="B314">
            <v>159578</v>
          </cell>
          <cell r="C314" t="str">
            <v>H</v>
          </cell>
          <cell r="D314">
            <v>157049</v>
          </cell>
          <cell r="E314" t="str">
            <v>H</v>
          </cell>
          <cell r="F314">
            <v>151299</v>
          </cell>
          <cell r="G314" t="str">
            <v>H</v>
          </cell>
          <cell r="H314">
            <v>146182</v>
          </cell>
          <cell r="I314" t="str">
            <v>H</v>
          </cell>
          <cell r="J314">
            <v>140438</v>
          </cell>
          <cell r="K314" t="str">
            <v>H</v>
          </cell>
        </row>
        <row r="315">
          <cell r="A315" t="str">
            <v>Material Seleccionado</v>
          </cell>
          <cell r="B315">
            <v>51294</v>
          </cell>
          <cell r="C315" t="str">
            <v>m3</v>
          </cell>
          <cell r="D315">
            <v>50481</v>
          </cell>
          <cell r="E315" t="str">
            <v>m3</v>
          </cell>
          <cell r="F315">
            <v>48632</v>
          </cell>
          <cell r="G315" t="str">
            <v>m3</v>
          </cell>
          <cell r="H315">
            <v>46987</v>
          </cell>
          <cell r="I315" t="str">
            <v>m3</v>
          </cell>
          <cell r="J315">
            <v>45140</v>
          </cell>
          <cell r="K315" t="str">
            <v>m3</v>
          </cell>
        </row>
        <row r="316">
          <cell r="A316" t="str">
            <v>Mezcla asfaltica MDC-2</v>
          </cell>
          <cell r="B316">
            <v>586177</v>
          </cell>
          <cell r="C316" t="str">
            <v>m3</v>
          </cell>
          <cell r="D316">
            <v>576889</v>
          </cell>
          <cell r="E316" t="str">
            <v>m3</v>
          </cell>
          <cell r="F316">
            <v>555769</v>
          </cell>
          <cell r="G316" t="str">
            <v>m3</v>
          </cell>
          <cell r="H316">
            <v>536974</v>
          </cell>
          <cell r="I316" t="str">
            <v>m3</v>
          </cell>
          <cell r="J316">
            <v>515874</v>
          </cell>
          <cell r="K316" t="str">
            <v>m3</v>
          </cell>
        </row>
        <row r="317">
          <cell r="A317" t="str">
            <v>Mezcla asfaltica MDC-2 en frio</v>
          </cell>
          <cell r="B317">
            <v>703412</v>
          </cell>
          <cell r="C317" t="str">
            <v>m3</v>
          </cell>
          <cell r="D317">
            <v>692266</v>
          </cell>
          <cell r="E317" t="str">
            <v>m3</v>
          </cell>
          <cell r="F317">
            <v>666922</v>
          </cell>
          <cell r="G317" t="str">
            <v>m3</v>
          </cell>
          <cell r="H317">
            <v>644369</v>
          </cell>
          <cell r="I317" t="str">
            <v>m3</v>
          </cell>
          <cell r="J317">
            <v>619049</v>
          </cell>
          <cell r="K317" t="str">
            <v>m3</v>
          </cell>
        </row>
        <row r="318">
          <cell r="A318" t="str">
            <v>Mezcladora electrica o a gasolina</v>
          </cell>
          <cell r="B318">
            <v>60195</v>
          </cell>
          <cell r="C318" t="str">
            <v>d</v>
          </cell>
          <cell r="D318">
            <v>59241</v>
          </cell>
          <cell r="E318" t="str">
            <v>d</v>
          </cell>
          <cell r="F318">
            <v>57072</v>
          </cell>
          <cell r="G318" t="str">
            <v>d</v>
          </cell>
          <cell r="H318">
            <v>55142</v>
          </cell>
          <cell r="I318" t="str">
            <v>d</v>
          </cell>
          <cell r="J318">
            <v>52975</v>
          </cell>
          <cell r="K318" t="str">
            <v>d</v>
          </cell>
        </row>
        <row r="319">
          <cell r="A319" t="str">
            <v>MH prefabricado: Aro de ajuste para cono h=10cm</v>
          </cell>
          <cell r="B319">
            <v>69699</v>
          </cell>
          <cell r="C319" t="str">
            <v>un</v>
          </cell>
          <cell r="D319">
            <v>68594</v>
          </cell>
          <cell r="E319" t="str">
            <v>un</v>
          </cell>
          <cell r="F319">
            <v>66082</v>
          </cell>
          <cell r="G319" t="str">
            <v>un</v>
          </cell>
          <cell r="H319">
            <v>63847</v>
          </cell>
          <cell r="I319" t="str">
            <v>un</v>
          </cell>
          <cell r="J319">
            <v>61338</v>
          </cell>
          <cell r="K319" t="str">
            <v>un</v>
          </cell>
        </row>
        <row r="320">
          <cell r="A320" t="str">
            <v>MH prefabricado: Aro de ajuste para cono h=5cm</v>
          </cell>
          <cell r="B320">
            <v>37402</v>
          </cell>
          <cell r="C320" t="str">
            <v>un</v>
          </cell>
          <cell r="D320">
            <v>36809</v>
          </cell>
          <cell r="E320" t="str">
            <v>un</v>
          </cell>
          <cell r="F320">
            <v>35461</v>
          </cell>
          <cell r="G320" t="str">
            <v>un</v>
          </cell>
          <cell r="H320">
            <v>34261</v>
          </cell>
          <cell r="I320" t="str">
            <v>un</v>
          </cell>
          <cell r="J320">
            <v>32914</v>
          </cell>
          <cell r="K320" t="str">
            <v>un</v>
          </cell>
        </row>
        <row r="321">
          <cell r="A321" t="str">
            <v>MH prefabricado: Base para pozo 120</v>
          </cell>
          <cell r="B321">
            <v>968947</v>
          </cell>
          <cell r="C321" t="str">
            <v>un</v>
          </cell>
          <cell r="D321">
            <v>953594</v>
          </cell>
          <cell r="E321" t="str">
            <v>un</v>
          </cell>
          <cell r="F321">
            <v>918684</v>
          </cell>
          <cell r="G321" t="str">
            <v>un</v>
          </cell>
          <cell r="H321">
            <v>887617</v>
          </cell>
          <cell r="I321" t="str">
            <v>un</v>
          </cell>
          <cell r="J321">
            <v>852739</v>
          </cell>
          <cell r="K321" t="str">
            <v>un</v>
          </cell>
        </row>
        <row r="322">
          <cell r="A322" t="str">
            <v>MH prefabricado: Cono excentrico 120x60</v>
          </cell>
          <cell r="B322">
            <v>448775</v>
          </cell>
          <cell r="C322" t="str">
            <v>un</v>
          </cell>
          <cell r="D322">
            <v>441664</v>
          </cell>
          <cell r="E322" t="str">
            <v>un</v>
          </cell>
          <cell r="F322">
            <v>425495</v>
          </cell>
          <cell r="G322" t="str">
            <v>un</v>
          </cell>
          <cell r="H322">
            <v>411106</v>
          </cell>
          <cell r="I322" t="str">
            <v>un</v>
          </cell>
          <cell r="J322">
            <v>394952</v>
          </cell>
          <cell r="K322" t="str">
            <v>un</v>
          </cell>
        </row>
        <row r="323">
          <cell r="A323" t="str">
            <v>MH prefabricado: Losa superior d=1,50m</v>
          </cell>
          <cell r="B323">
            <v>751363</v>
          </cell>
          <cell r="C323" t="str">
            <v>un</v>
          </cell>
          <cell r="D323">
            <v>739457</v>
          </cell>
          <cell r="E323" t="str">
            <v>un</v>
          </cell>
          <cell r="F323">
            <v>712386</v>
          </cell>
          <cell r="G323" t="str">
            <v>un</v>
          </cell>
          <cell r="H323">
            <v>688295</v>
          </cell>
          <cell r="I323" t="str">
            <v>un</v>
          </cell>
          <cell r="J323">
            <v>661249</v>
          </cell>
          <cell r="K323" t="str">
            <v>un</v>
          </cell>
        </row>
        <row r="324">
          <cell r="A324" t="str">
            <v>MH prefabricado: Seccion pozo 120x100</v>
          </cell>
          <cell r="B324">
            <v>594967</v>
          </cell>
          <cell r="C324" t="str">
            <v>un</v>
          </cell>
          <cell r="D324">
            <v>585539</v>
          </cell>
          <cell r="E324" t="str">
            <v>un</v>
          </cell>
          <cell r="F324">
            <v>564103</v>
          </cell>
          <cell r="G324" t="str">
            <v>un</v>
          </cell>
          <cell r="H324">
            <v>545027</v>
          </cell>
          <cell r="I324" t="str">
            <v>un</v>
          </cell>
          <cell r="J324">
            <v>523611</v>
          </cell>
          <cell r="K324" t="str">
            <v>un</v>
          </cell>
        </row>
        <row r="325">
          <cell r="A325" t="str">
            <v>MH prefabricado: Seccion pozo 120x25</v>
          </cell>
          <cell r="B325">
            <v>168294</v>
          </cell>
          <cell r="C325" t="str">
            <v>un</v>
          </cell>
          <cell r="D325">
            <v>165627</v>
          </cell>
          <cell r="E325" t="str">
            <v>un</v>
          </cell>
          <cell r="F325">
            <v>159563</v>
          </cell>
          <cell r="G325" t="str">
            <v>un</v>
          </cell>
          <cell r="H325">
            <v>154167</v>
          </cell>
          <cell r="I325" t="str">
            <v>un</v>
          </cell>
          <cell r="J325">
            <v>148109</v>
          </cell>
          <cell r="K325" t="str">
            <v>un</v>
          </cell>
        </row>
        <row r="326">
          <cell r="A326" t="str">
            <v>MH prefabricado: Seccion pozo 120x50</v>
          </cell>
          <cell r="B326">
            <v>311087</v>
          </cell>
          <cell r="C326" t="str">
            <v>un</v>
          </cell>
          <cell r="D326">
            <v>306157</v>
          </cell>
          <cell r="E326" t="str">
            <v>un</v>
          </cell>
          <cell r="F326">
            <v>294948</v>
          </cell>
          <cell r="G326" t="str">
            <v>un</v>
          </cell>
          <cell r="H326">
            <v>284973</v>
          </cell>
          <cell r="I326" t="str">
            <v>un</v>
          </cell>
          <cell r="J326">
            <v>273775</v>
          </cell>
          <cell r="K326" t="str">
            <v>un</v>
          </cell>
        </row>
        <row r="327">
          <cell r="A327" t="str">
            <v>MH prefabricado: Viga de transicion 150x120</v>
          </cell>
          <cell r="B327">
            <v>164893</v>
          </cell>
          <cell r="C327" t="str">
            <v>un</v>
          </cell>
          <cell r="D327">
            <v>162280</v>
          </cell>
          <cell r="E327" t="str">
            <v>un</v>
          </cell>
          <cell r="F327">
            <v>156339</v>
          </cell>
          <cell r="G327" t="str">
            <v>un</v>
          </cell>
          <cell r="H327">
            <v>151052</v>
          </cell>
          <cell r="I327" t="str">
            <v>un</v>
          </cell>
          <cell r="J327">
            <v>145116</v>
          </cell>
          <cell r="K327" t="str">
            <v>un</v>
          </cell>
        </row>
        <row r="328">
          <cell r="A328" t="str">
            <v>Minicargador Bobcat</v>
          </cell>
          <cell r="B328">
            <v>84315</v>
          </cell>
          <cell r="C328" t="str">
            <v>H</v>
          </cell>
          <cell r="D328">
            <v>82979</v>
          </cell>
          <cell r="E328" t="str">
            <v>H</v>
          </cell>
          <cell r="F328">
            <v>79941</v>
          </cell>
          <cell r="G328" t="str">
            <v>H</v>
          </cell>
          <cell r="H328">
            <v>77237</v>
          </cell>
          <cell r="I328" t="str">
            <v>H</v>
          </cell>
          <cell r="J328">
            <v>74202</v>
          </cell>
          <cell r="K328" t="str">
            <v>H</v>
          </cell>
        </row>
        <row r="329">
          <cell r="A329" t="str">
            <v>Mortero 1:3</v>
          </cell>
          <cell r="B329">
            <v>414424</v>
          </cell>
          <cell r="C329" t="str">
            <v>m3</v>
          </cell>
          <cell r="D329">
            <v>0</v>
          </cell>
          <cell r="E329">
            <v>0</v>
          </cell>
          <cell r="F329">
            <v>0</v>
          </cell>
          <cell r="G329">
            <v>0</v>
          </cell>
          <cell r="H329">
            <v>0</v>
          </cell>
          <cell r="I329">
            <v>0</v>
          </cell>
          <cell r="J329">
            <v>0</v>
          </cell>
          <cell r="K329" t="str">
            <v>m3</v>
          </cell>
        </row>
        <row r="330">
          <cell r="A330" t="str">
            <v>Mortero 1:3 impermeabilizado</v>
          </cell>
          <cell r="B330">
            <v>538221</v>
          </cell>
          <cell r="C330" t="str">
            <v>m3</v>
          </cell>
          <cell r="D330">
            <v>0</v>
          </cell>
          <cell r="E330">
            <v>0</v>
          </cell>
          <cell r="F330">
            <v>0</v>
          </cell>
          <cell r="G330">
            <v>0</v>
          </cell>
          <cell r="H330">
            <v>0</v>
          </cell>
          <cell r="I330">
            <v>0</v>
          </cell>
          <cell r="J330">
            <v>0</v>
          </cell>
          <cell r="K330" t="str">
            <v>m3</v>
          </cell>
        </row>
        <row r="331">
          <cell r="A331" t="str">
            <v>Mortero 1:4</v>
          </cell>
          <cell r="B331">
            <v>354014</v>
          </cell>
          <cell r="C331" t="str">
            <v>m3</v>
          </cell>
          <cell r="D331">
            <v>0</v>
          </cell>
          <cell r="E331">
            <v>0</v>
          </cell>
          <cell r="F331">
            <v>0</v>
          </cell>
          <cell r="G331">
            <v>0</v>
          </cell>
          <cell r="H331">
            <v>0</v>
          </cell>
          <cell r="I331">
            <v>0</v>
          </cell>
          <cell r="J331">
            <v>0</v>
          </cell>
          <cell r="K331" t="str">
            <v>m3</v>
          </cell>
        </row>
        <row r="332">
          <cell r="A332" t="str">
            <v>Mortero 1:4 impermeabilizado</v>
          </cell>
          <cell r="B332">
            <v>449617</v>
          </cell>
          <cell r="C332" t="str">
            <v>m3</v>
          </cell>
          <cell r="D332">
            <v>0</v>
          </cell>
          <cell r="E332">
            <v>0</v>
          </cell>
          <cell r="F332">
            <v>0</v>
          </cell>
          <cell r="G332">
            <v>0</v>
          </cell>
          <cell r="H332">
            <v>0</v>
          </cell>
          <cell r="I332">
            <v>0</v>
          </cell>
          <cell r="J332">
            <v>0</v>
          </cell>
          <cell r="K332" t="str">
            <v>m3</v>
          </cell>
        </row>
        <row r="333">
          <cell r="A333" t="str">
            <v>Mortero 1:5</v>
          </cell>
          <cell r="B333">
            <v>311233</v>
          </cell>
          <cell r="C333" t="str">
            <v>m3</v>
          </cell>
          <cell r="D333">
            <v>0</v>
          </cell>
          <cell r="E333">
            <v>0</v>
          </cell>
          <cell r="F333">
            <v>0</v>
          </cell>
          <cell r="G333">
            <v>0</v>
          </cell>
          <cell r="H333">
            <v>0</v>
          </cell>
          <cell r="I333">
            <v>0</v>
          </cell>
          <cell r="J333">
            <v>0</v>
          </cell>
          <cell r="K333" t="str">
            <v>m3</v>
          </cell>
        </row>
        <row r="334">
          <cell r="A334" t="str">
            <v>Mortero 1:10</v>
          </cell>
          <cell r="B334">
            <v>169286</v>
          </cell>
          <cell r="C334" t="str">
            <v>m3</v>
          </cell>
          <cell r="D334">
            <v>166603</v>
          </cell>
          <cell r="E334" t="str">
            <v>m3</v>
          </cell>
          <cell r="F334">
            <v>160503</v>
          </cell>
          <cell r="G334" t="str">
            <v>m3</v>
          </cell>
          <cell r="H334">
            <v>155075</v>
          </cell>
          <cell r="I334" t="str">
            <v>m3</v>
          </cell>
          <cell r="J334">
            <v>148981</v>
          </cell>
          <cell r="K334" t="str">
            <v>m3</v>
          </cell>
        </row>
        <row r="335">
          <cell r="A335" t="str">
            <v>Mosaico para pisos 30x30</v>
          </cell>
          <cell r="B335">
            <v>63462</v>
          </cell>
          <cell r="C335" t="str">
            <v>m2</v>
          </cell>
          <cell r="D335">
            <v>63462</v>
          </cell>
          <cell r="E335" t="str">
            <v>m2</v>
          </cell>
          <cell r="G335" t="str">
            <v>m2</v>
          </cell>
          <cell r="H335">
            <v>63462</v>
          </cell>
          <cell r="I335" t="str">
            <v>m2</v>
          </cell>
          <cell r="J335">
            <v>63462</v>
          </cell>
          <cell r="K335" t="str">
            <v>m2</v>
          </cell>
        </row>
        <row r="336">
          <cell r="A336" t="str">
            <v>Motobomba a gasolina de 2"</v>
          </cell>
          <cell r="B336">
            <v>81324</v>
          </cell>
          <cell r="C336" t="str">
            <v>d</v>
          </cell>
          <cell r="D336">
            <v>80035</v>
          </cell>
          <cell r="E336" t="str">
            <v>d</v>
          </cell>
          <cell r="F336">
            <v>77105</v>
          </cell>
          <cell r="G336" t="str">
            <v>d</v>
          </cell>
          <cell r="H336">
            <v>74497</v>
          </cell>
          <cell r="I336" t="str">
            <v>d</v>
          </cell>
          <cell r="J336">
            <v>71569</v>
          </cell>
          <cell r="K336" t="str">
            <v>d</v>
          </cell>
        </row>
        <row r="337">
          <cell r="A337" t="str">
            <v>Motobomba a gasolina de 3"</v>
          </cell>
          <cell r="B337">
            <v>84330</v>
          </cell>
          <cell r="C337" t="str">
            <v>d</v>
          </cell>
          <cell r="D337">
            <v>82993</v>
          </cell>
          <cell r="E337" t="str">
            <v>d</v>
          </cell>
          <cell r="F337">
            <v>79954</v>
          </cell>
          <cell r="G337" t="str">
            <v>d</v>
          </cell>
          <cell r="H337">
            <v>77250</v>
          </cell>
          <cell r="I337" t="str">
            <v>d</v>
          </cell>
          <cell r="J337">
            <v>74214</v>
          </cell>
          <cell r="K337" t="str">
            <v>d</v>
          </cell>
        </row>
        <row r="338">
          <cell r="A338" t="str">
            <v>Motobomba para prueba hidrostática</v>
          </cell>
          <cell r="B338">
            <v>46945</v>
          </cell>
          <cell r="C338" t="str">
            <v>d</v>
          </cell>
          <cell r="D338">
            <v>46201</v>
          </cell>
          <cell r="E338" t="str">
            <v>d</v>
          </cell>
          <cell r="F338">
            <v>44509</v>
          </cell>
          <cell r="G338" t="str">
            <v>d</v>
          </cell>
          <cell r="H338">
            <v>43003</v>
          </cell>
          <cell r="I338" t="str">
            <v>d</v>
          </cell>
          <cell r="J338">
            <v>41313</v>
          </cell>
          <cell r="K338" t="str">
            <v>d</v>
          </cell>
        </row>
        <row r="339">
          <cell r="A339" t="str">
            <v>Motobomba sumergible de 2"</v>
          </cell>
          <cell r="B339">
            <v>44263</v>
          </cell>
          <cell r="C339" t="str">
            <v>d</v>
          </cell>
          <cell r="D339">
            <v>43561</v>
          </cell>
          <cell r="E339" t="str">
            <v>d</v>
          </cell>
          <cell r="F339">
            <v>41966</v>
          </cell>
          <cell r="G339" t="str">
            <v>d</v>
          </cell>
          <cell r="H339">
            <v>40546</v>
          </cell>
          <cell r="I339" t="str">
            <v>d</v>
          </cell>
          <cell r="J339">
            <v>38952</v>
          </cell>
          <cell r="K339" t="str">
            <v>d</v>
          </cell>
        </row>
        <row r="340">
          <cell r="A340" t="str">
            <v>Motobomba sumergible de 3"</v>
          </cell>
          <cell r="B340">
            <v>38899</v>
          </cell>
          <cell r="C340" t="str">
            <v>d</v>
          </cell>
          <cell r="D340">
            <v>38282</v>
          </cell>
          <cell r="E340" t="str">
            <v>d</v>
          </cell>
          <cell r="F340">
            <v>36880</v>
          </cell>
          <cell r="G340" t="str">
            <v>d</v>
          </cell>
          <cell r="H340">
            <v>35632</v>
          </cell>
          <cell r="I340" t="str">
            <v>d</v>
          </cell>
          <cell r="J340">
            <v>34231</v>
          </cell>
          <cell r="K340" t="str">
            <v>d</v>
          </cell>
        </row>
        <row r="341">
          <cell r="A341" t="str">
            <v>Motoniveladora CAT 120G</v>
          </cell>
          <cell r="B341">
            <v>179517</v>
          </cell>
          <cell r="C341" t="str">
            <v>H</v>
          </cell>
          <cell r="D341">
            <v>176672</v>
          </cell>
          <cell r="E341" t="str">
            <v>H</v>
          </cell>
          <cell r="F341">
            <v>170204</v>
          </cell>
          <cell r="G341" t="str">
            <v>H</v>
          </cell>
          <cell r="H341">
            <v>164448</v>
          </cell>
          <cell r="I341" t="str">
            <v>H</v>
          </cell>
          <cell r="J341">
            <v>157986</v>
          </cell>
          <cell r="K341" t="str">
            <v>H</v>
          </cell>
        </row>
        <row r="342">
          <cell r="A342" t="str">
            <v>Oficial Acabados</v>
          </cell>
          <cell r="B342">
            <v>19316</v>
          </cell>
          <cell r="C342" t="str">
            <v>HH</v>
          </cell>
          <cell r="D342">
            <v>19316</v>
          </cell>
          <cell r="E342" t="str">
            <v>HH</v>
          </cell>
          <cell r="G342" t="str">
            <v>HH</v>
          </cell>
          <cell r="H342">
            <v>19316</v>
          </cell>
          <cell r="I342" t="str">
            <v>HH</v>
          </cell>
          <cell r="J342">
            <v>19316</v>
          </cell>
          <cell r="K342" t="str">
            <v>HH</v>
          </cell>
        </row>
        <row r="343">
          <cell r="A343" t="str">
            <v>Oficial Albañileria</v>
          </cell>
          <cell r="B343">
            <v>16796.25</v>
          </cell>
          <cell r="C343" t="str">
            <v>HH</v>
          </cell>
          <cell r="D343">
            <v>16796.25</v>
          </cell>
          <cell r="E343" t="str">
            <v>HH</v>
          </cell>
          <cell r="G343" t="str">
            <v>HH</v>
          </cell>
          <cell r="H343">
            <v>16796.25</v>
          </cell>
          <cell r="I343" t="str">
            <v>HH</v>
          </cell>
          <cell r="J343">
            <v>16796.25</v>
          </cell>
          <cell r="K343" t="str">
            <v>HH</v>
          </cell>
        </row>
        <row r="344">
          <cell r="A344" t="str">
            <v xml:space="preserve">Oficial elect, sanit, carpint </v>
          </cell>
          <cell r="B344">
            <v>18476</v>
          </cell>
          <cell r="C344" t="str">
            <v>HH</v>
          </cell>
          <cell r="D344">
            <v>18476</v>
          </cell>
          <cell r="E344" t="str">
            <v>HH</v>
          </cell>
          <cell r="G344" t="str">
            <v>HH</v>
          </cell>
          <cell r="H344">
            <v>18476</v>
          </cell>
          <cell r="I344" t="str">
            <v>HH</v>
          </cell>
          <cell r="J344">
            <v>18476</v>
          </cell>
          <cell r="K344" t="str">
            <v>HH</v>
          </cell>
        </row>
        <row r="345">
          <cell r="A345" t="str">
            <v>Operador de equipos especiales</v>
          </cell>
          <cell r="B345">
            <v>23800</v>
          </cell>
          <cell r="C345" t="str">
            <v>HH</v>
          </cell>
          <cell r="D345">
            <v>23800</v>
          </cell>
          <cell r="E345" t="str">
            <v>HH</v>
          </cell>
          <cell r="G345" t="str">
            <v>HH</v>
          </cell>
          <cell r="H345">
            <v>23800</v>
          </cell>
          <cell r="I345" t="str">
            <v>HH</v>
          </cell>
          <cell r="J345">
            <v>23800</v>
          </cell>
          <cell r="K345" t="str">
            <v>HH</v>
          </cell>
        </row>
        <row r="346">
          <cell r="A346" t="str">
            <v>Pallets para Minicargador Bobcat</v>
          </cell>
          <cell r="B346">
            <v>70718</v>
          </cell>
          <cell r="C346" t="str">
            <v>d</v>
          </cell>
          <cell r="D346">
            <v>69597</v>
          </cell>
          <cell r="E346" t="str">
            <v>d</v>
          </cell>
          <cell r="F346">
            <v>67049</v>
          </cell>
          <cell r="G346" t="str">
            <v>d</v>
          </cell>
          <cell r="H346">
            <v>64781</v>
          </cell>
          <cell r="I346" t="str">
            <v>d</v>
          </cell>
          <cell r="J346">
            <v>62235</v>
          </cell>
          <cell r="K346" t="str">
            <v>d</v>
          </cell>
        </row>
        <row r="347">
          <cell r="A347" t="str">
            <v>Pavimentadora AP-200</v>
          </cell>
          <cell r="B347">
            <v>55886</v>
          </cell>
          <cell r="C347" t="str">
            <v>H</v>
          </cell>
          <cell r="D347">
            <v>55000</v>
          </cell>
          <cell r="E347" t="str">
            <v>H</v>
          </cell>
          <cell r="F347">
            <v>52986</v>
          </cell>
          <cell r="G347" t="str">
            <v>H</v>
          </cell>
          <cell r="H347">
            <v>51194</v>
          </cell>
          <cell r="I347" t="str">
            <v>H</v>
          </cell>
          <cell r="J347">
            <v>49182</v>
          </cell>
          <cell r="K347" t="str">
            <v>H</v>
          </cell>
        </row>
        <row r="348">
          <cell r="A348" t="str">
            <v>Pega enchape Sika x 50kg</v>
          </cell>
          <cell r="B348">
            <v>2207</v>
          </cell>
          <cell r="C348" t="str">
            <v>kg</v>
          </cell>
          <cell r="D348">
            <v>2172</v>
          </cell>
          <cell r="E348" t="str">
            <v>kg</v>
          </cell>
          <cell r="F348">
            <v>2092</v>
          </cell>
          <cell r="G348" t="str">
            <v>kg</v>
          </cell>
          <cell r="H348">
            <v>2021</v>
          </cell>
          <cell r="I348" t="str">
            <v>kg</v>
          </cell>
          <cell r="J348">
            <v>1941</v>
          </cell>
          <cell r="K348" t="str">
            <v>kg</v>
          </cell>
        </row>
        <row r="349">
          <cell r="A349" t="str">
            <v>Perfil HEA 180 con elementos de anclaje, L&lt;2 m</v>
          </cell>
          <cell r="B349">
            <v>1615</v>
          </cell>
          <cell r="C349" t="str">
            <v>d</v>
          </cell>
          <cell r="D349">
            <v>1589</v>
          </cell>
          <cell r="E349" t="str">
            <v>d</v>
          </cell>
          <cell r="F349">
            <v>1530</v>
          </cell>
          <cell r="G349" t="str">
            <v>d</v>
          </cell>
          <cell r="H349">
            <v>1478</v>
          </cell>
          <cell r="I349" t="str">
            <v>d</v>
          </cell>
          <cell r="J349">
            <v>1419</v>
          </cell>
          <cell r="K349" t="str">
            <v>d</v>
          </cell>
        </row>
        <row r="350">
          <cell r="A350" t="str">
            <v>Perfil HEA 180 x 6 m</v>
          </cell>
          <cell r="B350">
            <v>1247</v>
          </cell>
          <cell r="C350" t="str">
            <v>d</v>
          </cell>
          <cell r="D350">
            <v>1227</v>
          </cell>
          <cell r="E350" t="str">
            <v>d</v>
          </cell>
          <cell r="F350">
            <v>1182</v>
          </cell>
          <cell r="G350" t="str">
            <v>d</v>
          </cell>
          <cell r="H350">
            <v>1142</v>
          </cell>
          <cell r="I350" t="str">
            <v>d</v>
          </cell>
          <cell r="J350">
            <v>1097</v>
          </cell>
          <cell r="K350" t="str">
            <v>d</v>
          </cell>
        </row>
        <row r="351">
          <cell r="A351" t="str">
            <v>Perfil HEA 180 x 8 m</v>
          </cell>
          <cell r="B351">
            <v>1910</v>
          </cell>
          <cell r="C351" t="str">
            <v>d</v>
          </cell>
          <cell r="D351">
            <v>1879</v>
          </cell>
          <cell r="E351" t="str">
            <v>d</v>
          </cell>
          <cell r="F351">
            <v>1810</v>
          </cell>
          <cell r="G351" t="str">
            <v>d</v>
          </cell>
          <cell r="H351">
            <v>1748</v>
          </cell>
          <cell r="I351" t="str">
            <v>d</v>
          </cell>
          <cell r="J351">
            <v>1679</v>
          </cell>
          <cell r="K351" t="str">
            <v>d</v>
          </cell>
        </row>
        <row r="352">
          <cell r="A352" t="str">
            <v>Perfil HEA 240 con elementos de anclaje, L&lt;2 m</v>
          </cell>
          <cell r="B352">
            <v>2272</v>
          </cell>
          <cell r="C352" t="str">
            <v>d</v>
          </cell>
          <cell r="D352">
            <v>2236</v>
          </cell>
          <cell r="E352" t="str">
            <v>d</v>
          </cell>
          <cell r="F352">
            <v>2154</v>
          </cell>
          <cell r="G352" t="str">
            <v>d</v>
          </cell>
          <cell r="H352">
            <v>2081</v>
          </cell>
          <cell r="I352" t="str">
            <v>d</v>
          </cell>
          <cell r="J352">
            <v>1999</v>
          </cell>
          <cell r="K352" t="str">
            <v>d</v>
          </cell>
        </row>
        <row r="353">
          <cell r="A353" t="str">
            <v>Perfil HEA 240 x 10 m</v>
          </cell>
          <cell r="B353">
            <v>2348</v>
          </cell>
          <cell r="C353" t="str">
            <v>d</v>
          </cell>
          <cell r="D353">
            <v>2310</v>
          </cell>
          <cell r="E353" t="str">
            <v>d</v>
          </cell>
          <cell r="F353">
            <v>2225</v>
          </cell>
          <cell r="G353" t="str">
            <v>d</v>
          </cell>
          <cell r="H353">
            <v>2149</v>
          </cell>
          <cell r="I353" t="str">
            <v>d</v>
          </cell>
          <cell r="J353">
            <v>2064</v>
          </cell>
          <cell r="K353" t="str">
            <v>d</v>
          </cell>
        </row>
        <row r="354">
          <cell r="A354" t="str">
            <v>Perfilería de acero</v>
          </cell>
          <cell r="B354">
            <v>12948</v>
          </cell>
          <cell r="C354" t="str">
            <v>KG</v>
          </cell>
          <cell r="D354">
            <v>12742</v>
          </cell>
          <cell r="E354" t="str">
            <v>KG</v>
          </cell>
          <cell r="F354">
            <v>12275</v>
          </cell>
          <cell r="G354" t="str">
            <v>KG</v>
          </cell>
          <cell r="H354">
            <v>11859</v>
          </cell>
          <cell r="I354" t="str">
            <v>KG</v>
          </cell>
          <cell r="J354">
            <v>11393</v>
          </cell>
          <cell r="K354" t="str">
            <v>KG</v>
          </cell>
        </row>
        <row r="355">
          <cell r="A355" t="str">
            <v>Perno en acero de 2"</v>
          </cell>
          <cell r="B355">
            <v>8051</v>
          </cell>
          <cell r="C355" t="str">
            <v>UD</v>
          </cell>
          <cell r="D355">
            <v>7923</v>
          </cell>
          <cell r="E355" t="str">
            <v>UD</v>
          </cell>
          <cell r="F355">
            <v>7632</v>
          </cell>
          <cell r="G355" t="str">
            <v>UD</v>
          </cell>
          <cell r="H355">
            <v>7373</v>
          </cell>
          <cell r="I355" t="str">
            <v>UD</v>
          </cell>
          <cell r="J355">
            <v>7083</v>
          </cell>
          <cell r="K355" t="str">
            <v>UD</v>
          </cell>
        </row>
        <row r="356">
          <cell r="A356" t="str">
            <v>Pernos en acero inoxidable tipo ancla de cuña</v>
          </cell>
          <cell r="B356">
            <v>4027</v>
          </cell>
          <cell r="C356" t="str">
            <v>un/ml</v>
          </cell>
          <cell r="D356">
            <v>3963</v>
          </cell>
          <cell r="E356" t="str">
            <v>un/ml</v>
          </cell>
          <cell r="F356">
            <v>3817</v>
          </cell>
          <cell r="G356" t="str">
            <v>un/ml</v>
          </cell>
          <cell r="H356">
            <v>3687</v>
          </cell>
          <cell r="I356" t="str">
            <v>un/ml</v>
          </cell>
          <cell r="J356">
            <v>3542</v>
          </cell>
          <cell r="K356" t="str">
            <v>un/ml</v>
          </cell>
        </row>
        <row r="357">
          <cell r="A357" t="str">
            <v>Perno 3/4 x 3"</v>
          </cell>
          <cell r="B357">
            <v>5131</v>
          </cell>
          <cell r="C357" t="str">
            <v>UD</v>
          </cell>
          <cell r="D357">
            <v>5049</v>
          </cell>
          <cell r="E357" t="str">
            <v>UD</v>
          </cell>
          <cell r="F357">
            <v>4864</v>
          </cell>
          <cell r="G357" t="str">
            <v>UD</v>
          </cell>
          <cell r="H357">
            <v>4699</v>
          </cell>
          <cell r="I357" t="str">
            <v>UD</v>
          </cell>
          <cell r="J357">
            <v>4514</v>
          </cell>
          <cell r="K357" t="str">
            <v>UD</v>
          </cell>
        </row>
        <row r="358">
          <cell r="A358" t="str">
            <v>Perno 5/8 x 2 1/2"</v>
          </cell>
          <cell r="B358">
            <v>3667</v>
          </cell>
          <cell r="C358" t="str">
            <v>UD</v>
          </cell>
          <cell r="D358">
            <v>3608</v>
          </cell>
          <cell r="E358" t="str">
            <v>UD</v>
          </cell>
          <cell r="F358">
            <v>3475</v>
          </cell>
          <cell r="G358" t="str">
            <v>UD</v>
          </cell>
          <cell r="H358">
            <v>3357</v>
          </cell>
          <cell r="I358" t="str">
            <v>UD</v>
          </cell>
          <cell r="J358">
            <v>3225</v>
          </cell>
          <cell r="K358" t="str">
            <v>UD</v>
          </cell>
        </row>
        <row r="359">
          <cell r="A359" t="str">
            <v>Perno 6 1/2" x 1/2"</v>
          </cell>
          <cell r="B359">
            <v>2919</v>
          </cell>
          <cell r="C359" t="str">
            <v>UD</v>
          </cell>
          <cell r="D359">
            <v>2872</v>
          </cell>
          <cell r="E359" t="str">
            <v>UD</v>
          </cell>
          <cell r="F359">
            <v>2766</v>
          </cell>
          <cell r="G359" t="str">
            <v>UD</v>
          </cell>
          <cell r="H359">
            <v>2672</v>
          </cell>
          <cell r="I359" t="str">
            <v>UD</v>
          </cell>
          <cell r="J359">
            <v>2567</v>
          </cell>
          <cell r="K359" t="str">
            <v>UD</v>
          </cell>
        </row>
        <row r="360">
          <cell r="A360" t="str">
            <v>Piedra china No. 3</v>
          </cell>
          <cell r="B360">
            <v>292</v>
          </cell>
          <cell r="C360" t="str">
            <v>kg</v>
          </cell>
          <cell r="D360">
            <v>287</v>
          </cell>
          <cell r="E360" t="str">
            <v>kg</v>
          </cell>
          <cell r="F360">
            <v>276</v>
          </cell>
          <cell r="G360" t="str">
            <v>kg</v>
          </cell>
          <cell r="H360">
            <v>266</v>
          </cell>
          <cell r="I360" t="str">
            <v>kg</v>
          </cell>
          <cell r="J360">
            <v>255</v>
          </cell>
          <cell r="K360" t="str">
            <v>kg</v>
          </cell>
        </row>
        <row r="361">
          <cell r="A361" t="str">
            <v>Piedra ciclópea</v>
          </cell>
          <cell r="B361">
            <v>80601</v>
          </cell>
          <cell r="C361" t="str">
            <v>m3</v>
          </cell>
          <cell r="D361">
            <v>79323</v>
          </cell>
          <cell r="E361" t="str">
            <v>m3</v>
          </cell>
          <cell r="F361">
            <v>76419</v>
          </cell>
          <cell r="G361" t="str">
            <v>m3</v>
          </cell>
          <cell r="H361">
            <v>73834</v>
          </cell>
          <cell r="I361" t="str">
            <v>m3</v>
          </cell>
          <cell r="J361">
            <v>70932</v>
          </cell>
          <cell r="K361" t="str">
            <v>m3</v>
          </cell>
        </row>
        <row r="362">
          <cell r="A362" t="str">
            <v>Pintura anticorrosivo y acabado esmalte</v>
          </cell>
          <cell r="B362">
            <v>68726</v>
          </cell>
          <cell r="C362" t="str">
            <v>gal</v>
          </cell>
          <cell r="D362">
            <v>67637</v>
          </cell>
          <cell r="E362" t="str">
            <v>gal</v>
          </cell>
          <cell r="F362">
            <v>65160</v>
          </cell>
          <cell r="G362" t="str">
            <v>gal</v>
          </cell>
          <cell r="H362">
            <v>62956</v>
          </cell>
          <cell r="I362" t="str">
            <v>gal</v>
          </cell>
          <cell r="J362">
            <v>60482</v>
          </cell>
          <cell r="K362" t="str">
            <v>gal</v>
          </cell>
        </row>
        <row r="363">
          <cell r="A363" t="str">
            <v>Pintura en imprimante epoxico + barrera epoxica + esmalte uretano.</v>
          </cell>
          <cell r="B363">
            <v>58451</v>
          </cell>
          <cell r="C363" t="str">
            <v>m2</v>
          </cell>
          <cell r="D363">
            <v>58451</v>
          </cell>
          <cell r="E363" t="str">
            <v>m2</v>
          </cell>
          <cell r="G363" t="str">
            <v>m2</v>
          </cell>
          <cell r="H363">
            <v>58451</v>
          </cell>
          <cell r="I363" t="str">
            <v>m2</v>
          </cell>
          <cell r="J363">
            <v>58451</v>
          </cell>
          <cell r="K363" t="str">
            <v>m2</v>
          </cell>
        </row>
        <row r="364">
          <cell r="A364" t="str">
            <v>Pintrua tipo trafico</v>
          </cell>
          <cell r="B364">
            <v>93643</v>
          </cell>
          <cell r="C364" t="str">
            <v>gl</v>
          </cell>
          <cell r="D364">
            <v>92159</v>
          </cell>
          <cell r="E364" t="str">
            <v>gl</v>
          </cell>
          <cell r="F364">
            <v>88785</v>
          </cell>
          <cell r="G364" t="str">
            <v>gl</v>
          </cell>
          <cell r="H364">
            <v>85782</v>
          </cell>
          <cell r="I364" t="str">
            <v>gl</v>
          </cell>
          <cell r="J364">
            <v>82411</v>
          </cell>
          <cell r="K364" t="str">
            <v>gl</v>
          </cell>
        </row>
        <row r="365">
          <cell r="A365" t="str">
            <v>Pintura Epoxica</v>
          </cell>
          <cell r="B365">
            <v>268110</v>
          </cell>
          <cell r="C365" t="str">
            <v>GAL</v>
          </cell>
          <cell r="D365">
            <v>263861</v>
          </cell>
          <cell r="E365" t="str">
            <v>GAL</v>
          </cell>
          <cell r="F365">
            <v>254201</v>
          </cell>
          <cell r="G365" t="str">
            <v>GAL</v>
          </cell>
          <cell r="H365">
            <v>245604</v>
          </cell>
          <cell r="I365" t="str">
            <v>GAL</v>
          </cell>
          <cell r="J365">
            <v>235953</v>
          </cell>
          <cell r="K365" t="str">
            <v>GAL</v>
          </cell>
        </row>
        <row r="366">
          <cell r="A366" t="str">
            <v>Pintura epoxica (Coaltar Epoxico)</v>
          </cell>
          <cell r="B366">
            <v>118998</v>
          </cell>
          <cell r="C366" t="str">
            <v>gl</v>
          </cell>
          <cell r="D366">
            <v>117112</v>
          </cell>
          <cell r="E366" t="str">
            <v>gl</v>
          </cell>
          <cell r="F366">
            <v>112824</v>
          </cell>
          <cell r="G366" t="str">
            <v>gl</v>
          </cell>
          <cell r="H366">
            <v>109008</v>
          </cell>
          <cell r="I366" t="str">
            <v>gl</v>
          </cell>
          <cell r="J366">
            <v>104724</v>
          </cell>
          <cell r="K366" t="str">
            <v>gl</v>
          </cell>
        </row>
        <row r="367">
          <cell r="A367" t="str">
            <v>Pintura epoxipoliamida</v>
          </cell>
          <cell r="B367">
            <v>120577</v>
          </cell>
          <cell r="C367" t="str">
            <v>gl</v>
          </cell>
          <cell r="D367">
            <v>118666</v>
          </cell>
          <cell r="E367" t="str">
            <v>gl</v>
          </cell>
          <cell r="F367">
            <v>114321</v>
          </cell>
          <cell r="G367" t="str">
            <v>gl</v>
          </cell>
          <cell r="H367">
            <v>110455</v>
          </cell>
          <cell r="I367" t="str">
            <v>gl</v>
          </cell>
          <cell r="J367">
            <v>106114</v>
          </cell>
          <cell r="K367" t="str">
            <v>gl</v>
          </cell>
        </row>
        <row r="368">
          <cell r="A368" t="str">
            <v>Pintura esmalte sintetico</v>
          </cell>
          <cell r="B368">
            <v>94357</v>
          </cell>
          <cell r="C368" t="str">
            <v>gal</v>
          </cell>
          <cell r="D368">
            <v>92861</v>
          </cell>
          <cell r="E368" t="str">
            <v>gal</v>
          </cell>
          <cell r="F368">
            <v>89461</v>
          </cell>
          <cell r="G368" t="str">
            <v>gal</v>
          </cell>
          <cell r="H368">
            <v>86435</v>
          </cell>
          <cell r="I368" t="str">
            <v>gal</v>
          </cell>
          <cell r="J368">
            <v>83038</v>
          </cell>
          <cell r="K368" t="str">
            <v>gal</v>
          </cell>
        </row>
        <row r="369">
          <cell r="A369" t="str">
            <v>Piso en cerámica 20x20</v>
          </cell>
          <cell r="B369">
            <v>17573</v>
          </cell>
          <cell r="C369" t="str">
            <v>m2</v>
          </cell>
          <cell r="D369">
            <v>17294</v>
          </cell>
          <cell r="E369" t="str">
            <v>m2</v>
          </cell>
          <cell r="F369">
            <v>16660</v>
          </cell>
          <cell r="G369" t="str">
            <v>m2</v>
          </cell>
          <cell r="H369">
            <v>16096</v>
          </cell>
          <cell r="I369" t="str">
            <v>m2</v>
          </cell>
          <cell r="J369">
            <v>15463</v>
          </cell>
          <cell r="K369" t="str">
            <v>m2</v>
          </cell>
        </row>
        <row r="370">
          <cell r="A370" t="str">
            <v>Piso en cerámica 30x30</v>
          </cell>
          <cell r="B370">
            <v>21327</v>
          </cell>
          <cell r="C370" t="str">
            <v>m2</v>
          </cell>
          <cell r="D370">
            <v>20989</v>
          </cell>
          <cell r="E370" t="str">
            <v>m2</v>
          </cell>
          <cell r="F370">
            <v>20220</v>
          </cell>
          <cell r="G370" t="str">
            <v>m2</v>
          </cell>
          <cell r="H370">
            <v>19536</v>
          </cell>
          <cell r="I370" t="str">
            <v>m2</v>
          </cell>
          <cell r="J370">
            <v>18768</v>
          </cell>
          <cell r="K370" t="str">
            <v>m2</v>
          </cell>
        </row>
        <row r="371">
          <cell r="A371" t="str">
            <v>Pistola AnchorFix-4</v>
          </cell>
          <cell r="B371">
            <v>194478</v>
          </cell>
          <cell r="C371" t="str">
            <v>un</v>
          </cell>
          <cell r="D371">
            <v>191396</v>
          </cell>
          <cell r="E371" t="str">
            <v>un</v>
          </cell>
          <cell r="F371">
            <v>184389</v>
          </cell>
          <cell r="G371" t="str">
            <v>un</v>
          </cell>
          <cell r="H371">
            <v>178153</v>
          </cell>
          <cell r="I371" t="str">
            <v>un</v>
          </cell>
          <cell r="J371">
            <v>171152</v>
          </cell>
          <cell r="K371" t="str">
            <v>un</v>
          </cell>
        </row>
        <row r="372">
          <cell r="A372" t="str">
            <v>Pistola Aplicadora</v>
          </cell>
          <cell r="B372">
            <v>74769</v>
          </cell>
          <cell r="C372" t="str">
            <v>UD</v>
          </cell>
          <cell r="D372">
            <v>73584</v>
          </cell>
          <cell r="E372" t="str">
            <v>UD</v>
          </cell>
          <cell r="F372">
            <v>70890</v>
          </cell>
          <cell r="G372" t="str">
            <v>UD</v>
          </cell>
          <cell r="H372">
            <v>68492</v>
          </cell>
          <cell r="I372" t="str">
            <v>UD</v>
          </cell>
          <cell r="J372">
            <v>65800</v>
          </cell>
          <cell r="K372" t="str">
            <v>UD</v>
          </cell>
        </row>
        <row r="373">
          <cell r="A373" t="str">
            <v>Pistolero de Compresor</v>
          </cell>
          <cell r="B373">
            <v>119828</v>
          </cell>
          <cell r="C373" t="str">
            <v>d</v>
          </cell>
          <cell r="D373">
            <v>117929</v>
          </cell>
          <cell r="E373" t="str">
            <v>d</v>
          </cell>
          <cell r="F373">
            <v>113611</v>
          </cell>
          <cell r="G373" t="str">
            <v>d</v>
          </cell>
          <cell r="H373">
            <v>109769</v>
          </cell>
          <cell r="I373" t="str">
            <v>d</v>
          </cell>
          <cell r="J373">
            <v>105455</v>
          </cell>
          <cell r="K373" t="str">
            <v>d</v>
          </cell>
        </row>
        <row r="374">
          <cell r="A374" t="str">
            <v>Pistola para aplciación de pintura</v>
          </cell>
          <cell r="B374">
            <v>50834</v>
          </cell>
          <cell r="C374" t="str">
            <v>un</v>
          </cell>
          <cell r="D374">
            <v>50028</v>
          </cell>
          <cell r="E374" t="str">
            <v>un</v>
          </cell>
          <cell r="F374">
            <v>48196</v>
          </cell>
          <cell r="G374" t="str">
            <v>un</v>
          </cell>
          <cell r="H374">
            <v>46566</v>
          </cell>
          <cell r="I374" t="str">
            <v>un</v>
          </cell>
          <cell r="J374">
            <v>44736</v>
          </cell>
          <cell r="K374" t="str">
            <v>un</v>
          </cell>
        </row>
        <row r="375">
          <cell r="A375" t="str">
            <v>Placa Plana 1,2 x 1,2 x 4 m</v>
          </cell>
          <cell r="B375">
            <v>104864</v>
          </cell>
          <cell r="C375" t="str">
            <v>UND</v>
          </cell>
          <cell r="D375">
            <v>103202</v>
          </cell>
          <cell r="E375" t="str">
            <v>UND</v>
          </cell>
          <cell r="F375">
            <v>99423</v>
          </cell>
          <cell r="G375" t="str">
            <v>UND</v>
          </cell>
          <cell r="H375">
            <v>96060</v>
          </cell>
          <cell r="I375" t="str">
            <v>UND</v>
          </cell>
          <cell r="J375">
            <v>92285</v>
          </cell>
          <cell r="K375" t="str">
            <v>UND</v>
          </cell>
        </row>
        <row r="376">
          <cell r="A376" t="str">
            <v>Plantilla en concreto 2000 psi e=0.07m</v>
          </cell>
          <cell r="B376">
            <v>32874</v>
          </cell>
          <cell r="C376" t="str">
            <v>m2</v>
          </cell>
          <cell r="D376">
            <v>32874</v>
          </cell>
          <cell r="E376" t="str">
            <v>m2</v>
          </cell>
          <cell r="G376" t="str">
            <v>m2</v>
          </cell>
          <cell r="H376">
            <v>32874</v>
          </cell>
          <cell r="I376" t="str">
            <v>m2</v>
          </cell>
          <cell r="J376">
            <v>32874</v>
          </cell>
          <cell r="K376" t="str">
            <v>m2</v>
          </cell>
        </row>
        <row r="377">
          <cell r="A377" t="str">
            <v>Plastocrete DM (x20kg)</v>
          </cell>
          <cell r="B377">
            <v>9384</v>
          </cell>
          <cell r="C377" t="str">
            <v>kg</v>
          </cell>
          <cell r="D377">
            <v>9235</v>
          </cell>
          <cell r="E377" t="str">
            <v>kg</v>
          </cell>
          <cell r="F377">
            <v>8896</v>
          </cell>
          <cell r="G377" t="str">
            <v>kg</v>
          </cell>
          <cell r="H377">
            <v>8595</v>
          </cell>
          <cell r="I377" t="str">
            <v>kg</v>
          </cell>
          <cell r="J377">
            <v>8257</v>
          </cell>
          <cell r="K377" t="str">
            <v>kg</v>
          </cell>
        </row>
        <row r="378">
          <cell r="A378" t="str">
            <v>Platina de 3/16 x 2"</v>
          </cell>
          <cell r="B378">
            <v>6157</v>
          </cell>
          <cell r="C378" t="str">
            <v>m</v>
          </cell>
          <cell r="D378">
            <v>6059</v>
          </cell>
          <cell r="E378" t="str">
            <v>m</v>
          </cell>
          <cell r="F378">
            <v>5837</v>
          </cell>
          <cell r="G378" t="str">
            <v>m</v>
          </cell>
          <cell r="H378">
            <v>5639</v>
          </cell>
          <cell r="I378" t="str">
            <v>m</v>
          </cell>
          <cell r="J378">
            <v>5417</v>
          </cell>
          <cell r="K378" t="str">
            <v>m</v>
          </cell>
        </row>
        <row r="379">
          <cell r="A379" t="str">
            <v>Platina de 4mm x 12mm</v>
          </cell>
          <cell r="B379">
            <v>1321</v>
          </cell>
          <cell r="C379" t="str">
            <v>m</v>
          </cell>
          <cell r="D379">
            <v>1300</v>
          </cell>
          <cell r="E379" t="str">
            <v>m</v>
          </cell>
          <cell r="F379">
            <v>1252</v>
          </cell>
          <cell r="G379" t="str">
            <v>m</v>
          </cell>
          <cell r="H379">
            <v>1209</v>
          </cell>
          <cell r="I379" t="str">
            <v>m</v>
          </cell>
          <cell r="J379">
            <v>1161</v>
          </cell>
          <cell r="K379" t="str">
            <v>m</v>
          </cell>
        </row>
        <row r="380">
          <cell r="A380" t="str">
            <v>Platina en acero de 2" x 3/16"</v>
          </cell>
          <cell r="B380">
            <v>6797</v>
          </cell>
          <cell r="C380" t="str">
            <v>m</v>
          </cell>
          <cell r="D380">
            <v>6689</v>
          </cell>
          <cell r="E380" t="str">
            <v>m</v>
          </cell>
          <cell r="F380">
            <v>6444</v>
          </cell>
          <cell r="G380" t="str">
            <v>m</v>
          </cell>
          <cell r="H380">
            <v>6226</v>
          </cell>
          <cell r="I380" t="str">
            <v>m</v>
          </cell>
          <cell r="J380">
            <v>5981</v>
          </cell>
          <cell r="K380" t="str">
            <v>m</v>
          </cell>
        </row>
        <row r="381">
          <cell r="A381" t="str">
            <v xml:space="preserve">Platina en acero de 0,15m x 0,20m </v>
          </cell>
          <cell r="B381">
            <v>8560</v>
          </cell>
          <cell r="C381" t="str">
            <v>un/ml</v>
          </cell>
          <cell r="D381">
            <v>8424</v>
          </cell>
          <cell r="E381" t="str">
            <v>un/ml</v>
          </cell>
          <cell r="F381">
            <v>8115</v>
          </cell>
          <cell r="G381" t="str">
            <v>un/ml</v>
          </cell>
          <cell r="H381">
            <v>7840</v>
          </cell>
          <cell r="I381" t="str">
            <v>un/ml</v>
          </cell>
          <cell r="J381">
            <v>7531</v>
          </cell>
          <cell r="K381" t="str">
            <v>un/ml</v>
          </cell>
        </row>
        <row r="382">
          <cell r="A382" t="str">
            <v>Polvillo</v>
          </cell>
          <cell r="B382">
            <v>38103</v>
          </cell>
          <cell r="C382" t="str">
            <v>m3</v>
          </cell>
          <cell r="D382">
            <v>37499</v>
          </cell>
          <cell r="E382" t="str">
            <v>m3</v>
          </cell>
          <cell r="F382">
            <v>36126</v>
          </cell>
          <cell r="G382" t="str">
            <v>m3</v>
          </cell>
          <cell r="H382">
            <v>34904</v>
          </cell>
          <cell r="I382" t="str">
            <v>m3</v>
          </cell>
          <cell r="J382">
            <v>33532</v>
          </cell>
          <cell r="K382" t="str">
            <v>m3</v>
          </cell>
        </row>
        <row r="383">
          <cell r="A383" t="str">
            <v>Polvo mineral</v>
          </cell>
          <cell r="B383">
            <v>2934</v>
          </cell>
          <cell r="C383" t="str">
            <v>kg</v>
          </cell>
          <cell r="D383">
            <v>2887</v>
          </cell>
          <cell r="E383" t="str">
            <v>kg</v>
          </cell>
          <cell r="F383">
            <v>2781</v>
          </cell>
          <cell r="G383" t="str">
            <v>kg</v>
          </cell>
          <cell r="H383">
            <v>2686</v>
          </cell>
          <cell r="I383" t="str">
            <v>kg</v>
          </cell>
          <cell r="J383">
            <v>2580</v>
          </cell>
          <cell r="K383" t="str">
            <v>kg</v>
          </cell>
        </row>
        <row r="384">
          <cell r="A384" t="str">
            <v>Portaflanche 63m  PEAD</v>
          </cell>
          <cell r="B384">
            <v>22562</v>
          </cell>
          <cell r="C384" t="str">
            <v>Un</v>
          </cell>
          <cell r="D384">
            <v>22204</v>
          </cell>
          <cell r="E384" t="str">
            <v>Un</v>
          </cell>
          <cell r="F384">
            <v>21391</v>
          </cell>
          <cell r="G384" t="str">
            <v>Un</v>
          </cell>
          <cell r="H384">
            <v>20667</v>
          </cell>
          <cell r="I384" t="str">
            <v>Un</v>
          </cell>
          <cell r="J384">
            <v>19854</v>
          </cell>
          <cell r="K384" t="str">
            <v>Un</v>
          </cell>
        </row>
        <row r="385">
          <cell r="A385" t="str">
            <v>Pulidora Electrica de 4"</v>
          </cell>
          <cell r="B385">
            <v>17586</v>
          </cell>
          <cell r="C385" t="str">
            <v>d</v>
          </cell>
          <cell r="D385">
            <v>17307</v>
          </cell>
          <cell r="E385" t="str">
            <v>d</v>
          </cell>
          <cell r="F385">
            <v>16673</v>
          </cell>
          <cell r="G385" t="str">
            <v>d</v>
          </cell>
          <cell r="H385">
            <v>16109</v>
          </cell>
          <cell r="I385" t="str">
            <v>d</v>
          </cell>
          <cell r="J385">
            <v>15476</v>
          </cell>
          <cell r="K385" t="str">
            <v>d</v>
          </cell>
        </row>
        <row r="386">
          <cell r="A386" t="str">
            <v>Pulidora Electrica de 9"</v>
          </cell>
          <cell r="B386">
            <v>32529</v>
          </cell>
          <cell r="C386" t="str">
            <v>d</v>
          </cell>
          <cell r="D386">
            <v>32013</v>
          </cell>
          <cell r="E386" t="str">
            <v>d</v>
          </cell>
          <cell r="F386">
            <v>30841</v>
          </cell>
          <cell r="G386" t="str">
            <v>d</v>
          </cell>
          <cell r="H386">
            <v>29798</v>
          </cell>
          <cell r="I386" t="str">
            <v>d</v>
          </cell>
          <cell r="J386">
            <v>28627</v>
          </cell>
          <cell r="K386" t="str">
            <v>d</v>
          </cell>
        </row>
        <row r="387">
          <cell r="A387" t="str">
            <v xml:space="preserve">Puntilla de acero de 1 1/4 </v>
          </cell>
          <cell r="B387">
            <v>2149</v>
          </cell>
          <cell r="C387" t="str">
            <v>lb</v>
          </cell>
          <cell r="D387">
            <v>2114</v>
          </cell>
          <cell r="E387" t="str">
            <v>lb</v>
          </cell>
          <cell r="F387">
            <v>2036</v>
          </cell>
          <cell r="G387" t="str">
            <v>lb</v>
          </cell>
          <cell r="H387">
            <v>1967</v>
          </cell>
          <cell r="I387" t="str">
            <v>lb</v>
          </cell>
          <cell r="J387">
            <v>1889</v>
          </cell>
          <cell r="K387" t="str">
            <v>lb</v>
          </cell>
        </row>
        <row r="388">
          <cell r="A388" t="str">
            <v>Puntillas con cabeza de 1" - 2 1/2"</v>
          </cell>
          <cell r="B388">
            <v>2953</v>
          </cell>
          <cell r="C388" t="str">
            <v>lb</v>
          </cell>
          <cell r="D388">
            <v>2906</v>
          </cell>
          <cell r="E388" t="str">
            <v>lb</v>
          </cell>
          <cell r="F388">
            <v>2799</v>
          </cell>
          <cell r="G388" t="str">
            <v>lb</v>
          </cell>
          <cell r="H388">
            <v>2704</v>
          </cell>
          <cell r="I388" t="str">
            <v>lb</v>
          </cell>
          <cell r="J388">
            <v>2597</v>
          </cell>
          <cell r="K388" t="str">
            <v>lb</v>
          </cell>
        </row>
        <row r="389">
          <cell r="A389" t="str">
            <v>Puntillas de 4"</v>
          </cell>
          <cell r="B389">
            <v>4831</v>
          </cell>
          <cell r="C389" t="str">
            <v>lb</v>
          </cell>
          <cell r="D389">
            <v>4754</v>
          </cell>
          <cell r="E389" t="str">
            <v>lb</v>
          </cell>
          <cell r="F389">
            <v>4579</v>
          </cell>
          <cell r="G389" t="str">
            <v>lb</v>
          </cell>
          <cell r="H389">
            <v>4424</v>
          </cell>
          <cell r="I389" t="str">
            <v>lb</v>
          </cell>
          <cell r="J389">
            <v>4250</v>
          </cell>
          <cell r="K389" t="str">
            <v>lb</v>
          </cell>
        </row>
        <row r="390">
          <cell r="A390" t="str">
            <v>Punto de agua potable de 1/2"</v>
          </cell>
          <cell r="B390">
            <v>32846</v>
          </cell>
          <cell r="C390" t="str">
            <v>UND</v>
          </cell>
          <cell r="D390">
            <v>32325</v>
          </cell>
          <cell r="E390" t="str">
            <v>UND</v>
          </cell>
          <cell r="F390">
            <v>31141</v>
          </cell>
          <cell r="G390" t="str">
            <v>UND</v>
          </cell>
          <cell r="H390">
            <v>30087</v>
          </cell>
          <cell r="I390" t="str">
            <v>UND</v>
          </cell>
          <cell r="J390">
            <v>28904</v>
          </cell>
          <cell r="K390" t="str">
            <v>UND</v>
          </cell>
        </row>
        <row r="391">
          <cell r="A391" t="str">
            <v>Punto eléctrico económico</v>
          </cell>
          <cell r="B391">
            <v>83717</v>
          </cell>
          <cell r="C391" t="str">
            <v>UND</v>
          </cell>
          <cell r="D391">
            <v>82390</v>
          </cell>
          <cell r="E391" t="str">
            <v>UND</v>
          </cell>
          <cell r="F391">
            <v>79373</v>
          </cell>
          <cell r="G391" t="str">
            <v>UND</v>
          </cell>
          <cell r="H391">
            <v>76688</v>
          </cell>
          <cell r="I391" t="str">
            <v>UND</v>
          </cell>
          <cell r="J391">
            <v>73674</v>
          </cell>
          <cell r="K391" t="str">
            <v>UND</v>
          </cell>
        </row>
        <row r="392">
          <cell r="A392" t="str">
            <v>Punto sanitario 2"</v>
          </cell>
          <cell r="B392">
            <v>85281</v>
          </cell>
          <cell r="C392" t="str">
            <v>UND</v>
          </cell>
          <cell r="D392">
            <v>83929</v>
          </cell>
          <cell r="E392" t="str">
            <v>UND</v>
          </cell>
          <cell r="F392">
            <v>80856</v>
          </cell>
          <cell r="G392" t="str">
            <v>UND</v>
          </cell>
          <cell r="H392">
            <v>78121</v>
          </cell>
          <cell r="I392" t="str">
            <v>UND</v>
          </cell>
          <cell r="J392">
            <v>75051</v>
          </cell>
          <cell r="K392" t="str">
            <v>UND</v>
          </cell>
        </row>
        <row r="393">
          <cell r="A393" t="str">
            <v>Punto sanitario 4"</v>
          </cell>
          <cell r="B393">
            <v>102394</v>
          </cell>
          <cell r="C393" t="str">
            <v>UND</v>
          </cell>
          <cell r="D393">
            <v>100771</v>
          </cell>
          <cell r="E393" t="str">
            <v>UND</v>
          </cell>
          <cell r="F393">
            <v>97081</v>
          </cell>
          <cell r="G393" t="str">
            <v>UND</v>
          </cell>
          <cell r="H393">
            <v>93798</v>
          </cell>
          <cell r="I393" t="str">
            <v>UND</v>
          </cell>
          <cell r="J393">
            <v>90112</v>
          </cell>
          <cell r="K393" t="str">
            <v>UND</v>
          </cell>
        </row>
        <row r="394">
          <cell r="A394" t="str">
            <v>Reconstrucción de anden</v>
          </cell>
          <cell r="B394">
            <v>50548</v>
          </cell>
          <cell r="C394" t="str">
            <v>m2</v>
          </cell>
          <cell r="D394">
            <v>50548</v>
          </cell>
          <cell r="E394" t="str">
            <v>m2</v>
          </cell>
          <cell r="G394" t="str">
            <v>m2</v>
          </cell>
          <cell r="H394">
            <v>50548</v>
          </cell>
          <cell r="I394" t="str">
            <v>m2</v>
          </cell>
          <cell r="J394">
            <v>50548</v>
          </cell>
          <cell r="K394" t="str">
            <v>m2</v>
          </cell>
        </row>
        <row r="395">
          <cell r="A395" t="str">
            <v>Reconstrucción de bordillo</v>
          </cell>
          <cell r="B395">
            <v>19180</v>
          </cell>
          <cell r="C395" t="str">
            <v>m</v>
          </cell>
          <cell r="D395">
            <v>19180</v>
          </cell>
          <cell r="E395" t="str">
            <v>m</v>
          </cell>
          <cell r="G395" t="str">
            <v>m</v>
          </cell>
          <cell r="H395">
            <v>19180</v>
          </cell>
          <cell r="I395" t="str">
            <v>m</v>
          </cell>
          <cell r="J395">
            <v>19180</v>
          </cell>
          <cell r="K395" t="str">
            <v>m</v>
          </cell>
        </row>
        <row r="396">
          <cell r="A396" t="str">
            <v>Reconstrucción de pavimento</v>
          </cell>
          <cell r="B396">
            <v>97188</v>
          </cell>
          <cell r="C396" t="str">
            <v>m2</v>
          </cell>
          <cell r="D396">
            <v>97188</v>
          </cell>
          <cell r="E396" t="str">
            <v>m2</v>
          </cell>
          <cell r="G396" t="str">
            <v>m2</v>
          </cell>
          <cell r="H396">
            <v>97188</v>
          </cell>
          <cell r="I396" t="str">
            <v>m2</v>
          </cell>
          <cell r="J396">
            <v>97188</v>
          </cell>
          <cell r="K396" t="str">
            <v>m2</v>
          </cell>
        </row>
        <row r="397">
          <cell r="A397" t="str">
            <v>Regla Vibratoria</v>
          </cell>
          <cell r="B397">
            <v>116153</v>
          </cell>
          <cell r="C397" t="str">
            <v>d</v>
          </cell>
          <cell r="D397">
            <v>114312</v>
          </cell>
          <cell r="E397" t="str">
            <v>d</v>
          </cell>
          <cell r="F397">
            <v>110127</v>
          </cell>
          <cell r="G397" t="str">
            <v>d</v>
          </cell>
          <cell r="H397">
            <v>106402</v>
          </cell>
          <cell r="I397" t="str">
            <v>d</v>
          </cell>
          <cell r="J397">
            <v>102221</v>
          </cell>
          <cell r="K397" t="str">
            <v>d</v>
          </cell>
        </row>
        <row r="398">
          <cell r="A398" t="str">
            <v>Relleno con arena compactada</v>
          </cell>
          <cell r="B398">
            <v>71332</v>
          </cell>
          <cell r="C398" t="str">
            <v>m3</v>
          </cell>
          <cell r="D398">
            <v>71332</v>
          </cell>
          <cell r="E398" t="str">
            <v>m3</v>
          </cell>
          <cell r="G398" t="str">
            <v>m3</v>
          </cell>
          <cell r="H398">
            <v>71332</v>
          </cell>
          <cell r="I398" t="str">
            <v>m3</v>
          </cell>
          <cell r="J398">
            <v>71332</v>
          </cell>
          <cell r="K398" t="str">
            <v>m3</v>
          </cell>
        </row>
        <row r="399">
          <cell r="A399" t="str">
            <v>Relleno con material de sitio compactado</v>
          </cell>
          <cell r="B399">
            <v>20592</v>
          </cell>
          <cell r="C399" t="str">
            <v>m3</v>
          </cell>
          <cell r="D399">
            <v>20592</v>
          </cell>
          <cell r="E399" t="str">
            <v>m3</v>
          </cell>
          <cell r="G399" t="str">
            <v>m3</v>
          </cell>
          <cell r="H399">
            <v>20592</v>
          </cell>
          <cell r="I399" t="str">
            <v>m3</v>
          </cell>
          <cell r="J399">
            <v>20592</v>
          </cell>
          <cell r="K399" t="str">
            <v>m3</v>
          </cell>
        </row>
        <row r="400">
          <cell r="A400" t="str">
            <v>Remache Pop</v>
          </cell>
          <cell r="B400">
            <v>109</v>
          </cell>
          <cell r="C400" t="str">
            <v>UND</v>
          </cell>
          <cell r="D400">
            <v>107</v>
          </cell>
          <cell r="E400" t="str">
            <v>UND</v>
          </cell>
          <cell r="F400">
            <v>103</v>
          </cell>
          <cell r="G400" t="str">
            <v>UND</v>
          </cell>
          <cell r="H400">
            <v>99</v>
          </cell>
          <cell r="I400" t="str">
            <v>UND</v>
          </cell>
          <cell r="J400">
            <v>95</v>
          </cell>
          <cell r="K400" t="str">
            <v>UND</v>
          </cell>
        </row>
        <row r="401">
          <cell r="A401" t="str">
            <v>Retroexcavadora CAT 320D</v>
          </cell>
          <cell r="B401">
            <v>276235</v>
          </cell>
          <cell r="C401" t="str">
            <v>H</v>
          </cell>
          <cell r="D401">
            <v>271858</v>
          </cell>
          <cell r="E401" t="str">
            <v>H</v>
          </cell>
          <cell r="F401">
            <v>261905</v>
          </cell>
          <cell r="G401" t="str">
            <v>H</v>
          </cell>
          <cell r="H401">
            <v>253048</v>
          </cell>
          <cell r="I401" t="str">
            <v>H</v>
          </cell>
          <cell r="J401">
            <v>243105</v>
          </cell>
          <cell r="K401" t="str">
            <v>H</v>
          </cell>
        </row>
        <row r="402">
          <cell r="A402" t="str">
            <v>Retroexcavadora CAT 420</v>
          </cell>
          <cell r="B402">
            <v>180906</v>
          </cell>
          <cell r="C402" t="str">
            <v>H</v>
          </cell>
          <cell r="D402">
            <v>178039</v>
          </cell>
          <cell r="E402" t="str">
            <v>H</v>
          </cell>
          <cell r="F402">
            <v>171521</v>
          </cell>
          <cell r="G402" t="str">
            <v>H</v>
          </cell>
          <cell r="H402">
            <v>165720</v>
          </cell>
          <cell r="I402" t="str">
            <v>H</v>
          </cell>
          <cell r="J402">
            <v>159208</v>
          </cell>
          <cell r="K402" t="str">
            <v>H</v>
          </cell>
        </row>
        <row r="403">
          <cell r="A403" t="str">
            <v>Riel de anden</v>
          </cell>
          <cell r="B403">
            <v>1854</v>
          </cell>
          <cell r="C403" t="str">
            <v>d</v>
          </cell>
          <cell r="D403">
            <v>1824</v>
          </cell>
          <cell r="E403" t="str">
            <v>d</v>
          </cell>
          <cell r="F403">
            <v>1757</v>
          </cell>
          <cell r="G403" t="str">
            <v>d</v>
          </cell>
          <cell r="H403">
            <v>1697</v>
          </cell>
          <cell r="I403" t="str">
            <v>d</v>
          </cell>
          <cell r="J403">
            <v>1630</v>
          </cell>
          <cell r="K403" t="str">
            <v>d</v>
          </cell>
        </row>
        <row r="404">
          <cell r="A404" t="str">
            <v xml:space="preserve">Riel de pavimento </v>
          </cell>
          <cell r="B404">
            <v>3478</v>
          </cell>
          <cell r="C404" t="str">
            <v>d</v>
          </cell>
          <cell r="D404">
            <v>3422</v>
          </cell>
          <cell r="E404" t="str">
            <v>d</v>
          </cell>
          <cell r="F404">
            <v>3296</v>
          </cell>
          <cell r="G404" t="str">
            <v>d</v>
          </cell>
          <cell r="H404">
            <v>3184</v>
          </cell>
          <cell r="I404" t="str">
            <v>d</v>
          </cell>
          <cell r="J404">
            <v>3058</v>
          </cell>
          <cell r="K404" t="str">
            <v>d</v>
          </cell>
        </row>
        <row r="405">
          <cell r="A405" t="str">
            <v>Saltarín con operador</v>
          </cell>
          <cell r="B405">
            <v>21092</v>
          </cell>
          <cell r="C405" t="str">
            <v>H</v>
          </cell>
          <cell r="D405">
            <v>20757</v>
          </cell>
          <cell r="E405" t="str">
            <v>H</v>
          </cell>
          <cell r="F405">
            <v>19997</v>
          </cell>
          <cell r="G405" t="str">
            <v>H</v>
          </cell>
          <cell r="H405">
            <v>19320</v>
          </cell>
          <cell r="I405" t="str">
            <v>H</v>
          </cell>
          <cell r="J405">
            <v>18560</v>
          </cell>
          <cell r="K405" t="str">
            <v>H</v>
          </cell>
        </row>
        <row r="406">
          <cell r="A406" t="str">
            <v>Sello impermeable</v>
          </cell>
          <cell r="B406">
            <v>16492</v>
          </cell>
          <cell r="C406" t="str">
            <v>m</v>
          </cell>
          <cell r="D406">
            <v>16230</v>
          </cell>
          <cell r="E406" t="str">
            <v>m</v>
          </cell>
          <cell r="F406">
            <v>15635</v>
          </cell>
          <cell r="G406" t="str">
            <v>m</v>
          </cell>
          <cell r="H406">
            <v>15106</v>
          </cell>
          <cell r="I406" t="str">
            <v>m</v>
          </cell>
          <cell r="J406">
            <v>14512</v>
          </cell>
          <cell r="K406" t="str">
            <v>m</v>
          </cell>
        </row>
        <row r="407">
          <cell r="A407" t="str">
            <v>Servicio de Bombeo</v>
          </cell>
          <cell r="B407">
            <v>65969</v>
          </cell>
          <cell r="C407" t="str">
            <v>M3</v>
          </cell>
          <cell r="D407">
            <v>64923</v>
          </cell>
          <cell r="E407" t="str">
            <v>M3</v>
          </cell>
          <cell r="F407">
            <v>62546</v>
          </cell>
          <cell r="G407" t="str">
            <v>M3</v>
          </cell>
          <cell r="H407">
            <v>60430</v>
          </cell>
          <cell r="I407" t="str">
            <v>M3</v>
          </cell>
          <cell r="J407">
            <v>58055</v>
          </cell>
          <cell r="K407" t="str">
            <v>M3</v>
          </cell>
        </row>
        <row r="408">
          <cell r="A408" t="str">
            <v>Sika 1 (x20kg)</v>
          </cell>
          <cell r="B408">
            <v>8338</v>
          </cell>
          <cell r="C408" t="str">
            <v>kg</v>
          </cell>
          <cell r="D408">
            <v>8205</v>
          </cell>
          <cell r="E408" t="str">
            <v>kg</v>
          </cell>
          <cell r="F408">
            <v>7904</v>
          </cell>
          <cell r="G408" t="str">
            <v>kg</v>
          </cell>
          <cell r="H408">
            <v>7636</v>
          </cell>
          <cell r="I408" t="str">
            <v>kg</v>
          </cell>
          <cell r="J408">
            <v>7335</v>
          </cell>
          <cell r="K408" t="str">
            <v>kg</v>
          </cell>
        </row>
        <row r="409">
          <cell r="A409" t="str">
            <v>Sika 1, para mortero</v>
          </cell>
          <cell r="B409">
            <v>11144</v>
          </cell>
          <cell r="C409" t="str">
            <v>KG</v>
          </cell>
          <cell r="D409">
            <v>10967</v>
          </cell>
          <cell r="E409" t="str">
            <v>KG</v>
          </cell>
          <cell r="F409">
            <v>10565</v>
          </cell>
          <cell r="G409" t="str">
            <v>KG</v>
          </cell>
          <cell r="H409">
            <v>10207</v>
          </cell>
          <cell r="I409" t="str">
            <v>KG</v>
          </cell>
          <cell r="J409">
            <v>9805</v>
          </cell>
          <cell r="K409" t="str">
            <v>KG</v>
          </cell>
        </row>
        <row r="410">
          <cell r="A410" t="str">
            <v>Sika AnchorFix-4 (600 cc)</v>
          </cell>
          <cell r="B410">
            <v>66655</v>
          </cell>
          <cell r="C410" t="str">
            <v>un</v>
          </cell>
          <cell r="D410">
            <v>65598</v>
          </cell>
          <cell r="E410" t="str">
            <v>un</v>
          </cell>
          <cell r="F410">
            <v>63196</v>
          </cell>
          <cell r="G410" t="str">
            <v>un</v>
          </cell>
          <cell r="H410">
            <v>61058</v>
          </cell>
          <cell r="I410" t="str">
            <v>un</v>
          </cell>
          <cell r="J410">
            <v>58658</v>
          </cell>
          <cell r="K410" t="str">
            <v>un</v>
          </cell>
        </row>
        <row r="411">
          <cell r="A411" t="str">
            <v>Sika Estuka</v>
          </cell>
          <cell r="B411">
            <v>1289</v>
          </cell>
          <cell r="C411" t="str">
            <v>kg</v>
          </cell>
          <cell r="D411">
            <v>1268</v>
          </cell>
          <cell r="E411" t="str">
            <v>kg</v>
          </cell>
          <cell r="F411">
            <v>1221</v>
          </cell>
          <cell r="G411" t="str">
            <v>kg</v>
          </cell>
          <cell r="H411">
            <v>1179</v>
          </cell>
          <cell r="I411" t="str">
            <v>kg</v>
          </cell>
          <cell r="J411">
            <v>1132</v>
          </cell>
          <cell r="K411" t="str">
            <v>kg</v>
          </cell>
        </row>
        <row r="412">
          <cell r="A412" t="str">
            <v>Sika Mortero 101</v>
          </cell>
          <cell r="B412">
            <v>4239</v>
          </cell>
          <cell r="C412" t="str">
            <v>kg</v>
          </cell>
          <cell r="D412">
            <v>4171</v>
          </cell>
          <cell r="E412" t="str">
            <v>kg</v>
          </cell>
          <cell r="F412">
            <v>4018</v>
          </cell>
          <cell r="G412" t="str">
            <v>kg</v>
          </cell>
          <cell r="H412">
            <v>3882</v>
          </cell>
          <cell r="I412" t="str">
            <v>kg</v>
          </cell>
          <cell r="J412">
            <v>3729</v>
          </cell>
          <cell r="K412" t="str">
            <v>kg</v>
          </cell>
        </row>
        <row r="413">
          <cell r="A413" t="str">
            <v>Sika Vinilo tipo 1</v>
          </cell>
          <cell r="B413">
            <v>56448</v>
          </cell>
          <cell r="C413" t="str">
            <v>gl</v>
          </cell>
          <cell r="D413">
            <v>55553</v>
          </cell>
          <cell r="E413" t="str">
            <v>gl</v>
          </cell>
          <cell r="F413">
            <v>53519</v>
          </cell>
          <cell r="G413" t="str">
            <v>gl</v>
          </cell>
          <cell r="H413">
            <v>51709</v>
          </cell>
          <cell r="I413" t="str">
            <v>gl</v>
          </cell>
          <cell r="J413">
            <v>49677</v>
          </cell>
          <cell r="K413" t="str">
            <v>gl</v>
          </cell>
        </row>
        <row r="414">
          <cell r="A414" t="str">
            <v>Sikadur 32 primer</v>
          </cell>
          <cell r="B414">
            <v>80935</v>
          </cell>
          <cell r="C414" t="str">
            <v>kg</v>
          </cell>
          <cell r="D414">
            <v>79652</v>
          </cell>
          <cell r="E414" t="str">
            <v>kg</v>
          </cell>
          <cell r="F414">
            <v>76736</v>
          </cell>
          <cell r="G414" t="str">
            <v>kg</v>
          </cell>
          <cell r="H414">
            <v>74141</v>
          </cell>
          <cell r="I414" t="str">
            <v>kg</v>
          </cell>
          <cell r="J414">
            <v>71227</v>
          </cell>
          <cell r="K414" t="str">
            <v>kg</v>
          </cell>
        </row>
        <row r="415">
          <cell r="A415" t="str">
            <v>SikaFilm</v>
          </cell>
          <cell r="B415">
            <v>23802</v>
          </cell>
          <cell r="C415" t="str">
            <v>gl</v>
          </cell>
          <cell r="D415">
            <v>23424</v>
          </cell>
          <cell r="E415" t="str">
            <v>gl</v>
          </cell>
          <cell r="F415">
            <v>22566</v>
          </cell>
          <cell r="G415" t="str">
            <v>gl</v>
          </cell>
          <cell r="H415">
            <v>21802</v>
          </cell>
          <cell r="I415" t="str">
            <v>gl</v>
          </cell>
          <cell r="J415">
            <v>20945</v>
          </cell>
          <cell r="K415" t="str">
            <v>gl</v>
          </cell>
        </row>
        <row r="416">
          <cell r="A416" t="str">
            <v>SikaFlex-1CSL</v>
          </cell>
          <cell r="B416">
            <v>33328</v>
          </cell>
          <cell r="C416" t="str">
            <v>un</v>
          </cell>
          <cell r="D416">
            <v>32799</v>
          </cell>
          <cell r="E416" t="str">
            <v>un</v>
          </cell>
          <cell r="F416">
            <v>31598</v>
          </cell>
          <cell r="G416" t="str">
            <v>un</v>
          </cell>
          <cell r="H416">
            <v>30529</v>
          </cell>
          <cell r="I416" t="str">
            <v>un</v>
          </cell>
          <cell r="J416">
            <v>29329</v>
          </cell>
          <cell r="K416" t="str">
            <v>un</v>
          </cell>
        </row>
        <row r="417">
          <cell r="A417" t="str">
            <v>Sikafloor 3 Quartz Top - Neutro</v>
          </cell>
          <cell r="B417">
            <v>1209</v>
          </cell>
          <cell r="C417" t="str">
            <v>kg</v>
          </cell>
          <cell r="D417">
            <v>1189</v>
          </cell>
          <cell r="E417" t="str">
            <v>kg</v>
          </cell>
          <cell r="F417">
            <v>1145</v>
          </cell>
          <cell r="G417" t="str">
            <v>kg</v>
          </cell>
          <cell r="H417">
            <v>1106</v>
          </cell>
          <cell r="I417" t="str">
            <v>kg</v>
          </cell>
          <cell r="J417">
            <v>1062</v>
          </cell>
          <cell r="K417" t="str">
            <v>kg</v>
          </cell>
        </row>
        <row r="418">
          <cell r="A418" t="str">
            <v>SikaGrout 200</v>
          </cell>
          <cell r="B418">
            <v>3542</v>
          </cell>
          <cell r="C418" t="str">
            <v>kg</v>
          </cell>
          <cell r="D418">
            <v>3485</v>
          </cell>
          <cell r="E418" t="str">
            <v>kg</v>
          </cell>
          <cell r="F418">
            <v>3357</v>
          </cell>
          <cell r="G418" t="str">
            <v>kg</v>
          </cell>
          <cell r="H418">
            <v>3243</v>
          </cell>
          <cell r="I418" t="str">
            <v>kg</v>
          </cell>
          <cell r="J418">
            <v>3115</v>
          </cell>
          <cell r="K418" t="str">
            <v>kg</v>
          </cell>
        </row>
        <row r="419">
          <cell r="A419" t="str">
            <v>Sikaguard 63N - Gris</v>
          </cell>
          <cell r="B419">
            <v>130129</v>
          </cell>
          <cell r="C419" t="str">
            <v>kg</v>
          </cell>
          <cell r="D419">
            <v>128067</v>
          </cell>
          <cell r="E419" t="str">
            <v>kg</v>
          </cell>
          <cell r="F419">
            <v>123378</v>
          </cell>
          <cell r="G419" t="str">
            <v>kg</v>
          </cell>
          <cell r="H419">
            <v>119205</v>
          </cell>
          <cell r="I419" t="str">
            <v>kg</v>
          </cell>
          <cell r="J419">
            <v>114521</v>
          </cell>
          <cell r="K419" t="str">
            <v>kg</v>
          </cell>
        </row>
        <row r="420">
          <cell r="A420" t="str">
            <v>SikaRod de 3/8</v>
          </cell>
          <cell r="B420">
            <v>747</v>
          </cell>
          <cell r="C420" t="str">
            <v>m</v>
          </cell>
          <cell r="D420">
            <v>735</v>
          </cell>
          <cell r="E420" t="str">
            <v>m</v>
          </cell>
          <cell r="F420">
            <v>708</v>
          </cell>
          <cell r="G420" t="str">
            <v>m</v>
          </cell>
          <cell r="H420">
            <v>684</v>
          </cell>
          <cell r="I420" t="str">
            <v>m</v>
          </cell>
          <cell r="J420">
            <v>657</v>
          </cell>
          <cell r="K420" t="str">
            <v>m</v>
          </cell>
        </row>
        <row r="421">
          <cell r="A421" t="str">
            <v>SikaRod de 5/8</v>
          </cell>
          <cell r="B421">
            <v>1590</v>
          </cell>
          <cell r="C421" t="str">
            <v>m</v>
          </cell>
          <cell r="D421">
            <v>1564</v>
          </cell>
          <cell r="E421" t="str">
            <v>m</v>
          </cell>
          <cell r="F421">
            <v>1506</v>
          </cell>
          <cell r="G421" t="str">
            <v>m</v>
          </cell>
          <cell r="H421">
            <v>1455</v>
          </cell>
          <cell r="I421" t="str">
            <v>m</v>
          </cell>
          <cell r="J421">
            <v>1397</v>
          </cell>
          <cell r="K421" t="str">
            <v>m</v>
          </cell>
        </row>
        <row r="422">
          <cell r="A422" t="str">
            <v>SikaRod de 7/8</v>
          </cell>
          <cell r="B422">
            <v>3113</v>
          </cell>
          <cell r="C422" t="str">
            <v>m</v>
          </cell>
          <cell r="D422">
            <v>3063</v>
          </cell>
          <cell r="E422" t="str">
            <v>m</v>
          </cell>
          <cell r="F422">
            <v>2950</v>
          </cell>
          <cell r="G422" t="str">
            <v>m</v>
          </cell>
          <cell r="H422">
            <v>2850</v>
          </cell>
          <cell r="I422" t="str">
            <v>m</v>
          </cell>
          <cell r="J422">
            <v>2738</v>
          </cell>
          <cell r="K422" t="str">
            <v>m</v>
          </cell>
        </row>
        <row r="423">
          <cell r="A423" t="str">
            <v>Soldadura para PVC</v>
          </cell>
          <cell r="B423">
            <v>240883</v>
          </cell>
          <cell r="C423" t="str">
            <v>gl</v>
          </cell>
          <cell r="D423">
            <v>237066</v>
          </cell>
          <cell r="E423" t="str">
            <v>gl</v>
          </cell>
          <cell r="F423">
            <v>228387</v>
          </cell>
          <cell r="G423" t="str">
            <v>gl</v>
          </cell>
          <cell r="H423">
            <v>220663</v>
          </cell>
          <cell r="I423" t="str">
            <v>gl</v>
          </cell>
          <cell r="J423">
            <v>211992</v>
          </cell>
          <cell r="K423" t="str">
            <v>gl</v>
          </cell>
        </row>
        <row r="424">
          <cell r="A424" t="str">
            <v>Soporte bajante</v>
          </cell>
          <cell r="B424">
            <v>2701</v>
          </cell>
          <cell r="C424" t="str">
            <v>un</v>
          </cell>
          <cell r="D424">
            <v>2658</v>
          </cell>
          <cell r="E424" t="str">
            <v>un</v>
          </cell>
          <cell r="F424">
            <v>2560</v>
          </cell>
          <cell r="G424" t="str">
            <v>un</v>
          </cell>
          <cell r="H424">
            <v>2473</v>
          </cell>
          <cell r="I424" t="str">
            <v>un</v>
          </cell>
          <cell r="J424">
            <v>2375</v>
          </cell>
          <cell r="K424" t="str">
            <v>un</v>
          </cell>
        </row>
        <row r="425">
          <cell r="A425" t="str">
            <v xml:space="preserve">Soporte metalico para canal </v>
          </cell>
          <cell r="B425">
            <v>9692</v>
          </cell>
          <cell r="C425" t="str">
            <v>un</v>
          </cell>
          <cell r="D425">
            <v>9538</v>
          </cell>
          <cell r="E425" t="str">
            <v>un</v>
          </cell>
          <cell r="F425">
            <v>9188</v>
          </cell>
          <cell r="G425" t="str">
            <v>un</v>
          </cell>
          <cell r="H425">
            <v>8877</v>
          </cell>
          <cell r="I425" t="str">
            <v>un</v>
          </cell>
          <cell r="J425">
            <v>8528</v>
          </cell>
          <cell r="K425" t="str">
            <v>un</v>
          </cell>
        </row>
        <row r="426">
          <cell r="A426" t="str">
            <v>Soporte para cinta demarcadora</v>
          </cell>
          <cell r="B426">
            <v>70196</v>
          </cell>
          <cell r="C426" t="str">
            <v>UD</v>
          </cell>
          <cell r="D426">
            <v>69083</v>
          </cell>
          <cell r="E426" t="str">
            <v>UD</v>
          </cell>
          <cell r="F426">
            <v>66553</v>
          </cell>
          <cell r="G426" t="str">
            <v>UD</v>
          </cell>
          <cell r="H426">
            <v>64302</v>
          </cell>
          <cell r="I426" t="str">
            <v>UD</v>
          </cell>
          <cell r="J426">
            <v>61775</v>
          </cell>
          <cell r="K426" t="str">
            <v>UD</v>
          </cell>
        </row>
        <row r="427">
          <cell r="A427" t="str">
            <v>Subbase granular</v>
          </cell>
          <cell r="B427">
            <v>91374</v>
          </cell>
          <cell r="C427" t="str">
            <v>m3</v>
          </cell>
          <cell r="D427">
            <v>89926</v>
          </cell>
          <cell r="E427" t="str">
            <v>m3</v>
          </cell>
          <cell r="F427">
            <v>86633</v>
          </cell>
          <cell r="G427" t="str">
            <v>m3</v>
          </cell>
          <cell r="H427">
            <v>83703</v>
          </cell>
          <cell r="I427" t="str">
            <v>m3</v>
          </cell>
          <cell r="J427">
            <v>80414</v>
          </cell>
          <cell r="K427" t="str">
            <v>m3</v>
          </cell>
        </row>
        <row r="428">
          <cell r="A428" t="str">
            <v>Suelo-cemento 1:15</v>
          </cell>
          <cell r="B428">
            <v>157724</v>
          </cell>
          <cell r="C428" t="str">
            <v>M3</v>
          </cell>
          <cell r="D428">
            <v>155224</v>
          </cell>
          <cell r="E428" t="str">
            <v>M3</v>
          </cell>
          <cell r="F428">
            <v>149541</v>
          </cell>
          <cell r="G428" t="str">
            <v>M3</v>
          </cell>
          <cell r="H428">
            <v>144484</v>
          </cell>
          <cell r="I428" t="str">
            <v>M3</v>
          </cell>
          <cell r="J428">
            <v>138806</v>
          </cell>
          <cell r="K428" t="str">
            <v>M3</v>
          </cell>
        </row>
        <row r="429">
          <cell r="A429" t="str">
            <v>Tabla de madera de 1"x12"x10"</v>
          </cell>
          <cell r="B429">
            <v>37421</v>
          </cell>
          <cell r="C429" t="str">
            <v>Und</v>
          </cell>
          <cell r="D429">
            <v>36828</v>
          </cell>
          <cell r="E429" t="str">
            <v>Und</v>
          </cell>
          <cell r="F429">
            <v>35479</v>
          </cell>
          <cell r="G429" t="str">
            <v>Und</v>
          </cell>
          <cell r="H429">
            <v>34279</v>
          </cell>
          <cell r="I429" t="str">
            <v>Und</v>
          </cell>
          <cell r="J429">
            <v>32932</v>
          </cell>
          <cell r="K429" t="str">
            <v>Und</v>
          </cell>
        </row>
        <row r="430">
          <cell r="A430" t="str">
            <v>Tabla de madera de 11/2"x10"x10"</v>
          </cell>
          <cell r="B430">
            <v>45797</v>
          </cell>
          <cell r="C430" t="str">
            <v>Und</v>
          </cell>
          <cell r="D430">
            <v>45071</v>
          </cell>
          <cell r="E430" t="str">
            <v>Und</v>
          </cell>
          <cell r="F430">
            <v>43421</v>
          </cell>
          <cell r="G430" t="str">
            <v>Und</v>
          </cell>
          <cell r="H430">
            <v>41952</v>
          </cell>
          <cell r="I430" t="str">
            <v>Und</v>
          </cell>
          <cell r="J430">
            <v>40303</v>
          </cell>
          <cell r="K430" t="str">
            <v>Und</v>
          </cell>
        </row>
        <row r="431">
          <cell r="A431" t="str">
            <v>Tabla de madera de 2"x12"x10"</v>
          </cell>
          <cell r="B431">
            <v>73274</v>
          </cell>
          <cell r="C431" t="str">
            <v>Und</v>
          </cell>
          <cell r="D431">
            <v>72112</v>
          </cell>
          <cell r="E431" t="str">
            <v>Und</v>
          </cell>
          <cell r="F431">
            <v>69472</v>
          </cell>
          <cell r="G431" t="str">
            <v>Und</v>
          </cell>
          <cell r="H431">
            <v>67122</v>
          </cell>
          <cell r="I431" t="str">
            <v>Und</v>
          </cell>
          <cell r="J431">
            <v>64484</v>
          </cell>
          <cell r="K431" t="str">
            <v>Und</v>
          </cell>
        </row>
        <row r="432">
          <cell r="A432" t="str">
            <v>Tabla de madera de 3"x12"x10"</v>
          </cell>
          <cell r="B432">
            <v>109910</v>
          </cell>
          <cell r="C432" t="str">
            <v>Und</v>
          </cell>
          <cell r="D432">
            <v>108168</v>
          </cell>
          <cell r="E432" t="str">
            <v>Und</v>
          </cell>
          <cell r="F432">
            <v>104208</v>
          </cell>
          <cell r="G432" t="str">
            <v>Und</v>
          </cell>
          <cell r="H432">
            <v>100684</v>
          </cell>
          <cell r="I432" t="str">
            <v>Und</v>
          </cell>
          <cell r="J432">
            <v>96727</v>
          </cell>
          <cell r="K432" t="str">
            <v>Und</v>
          </cell>
        </row>
        <row r="433">
          <cell r="A433" t="str">
            <v>Tablero metalico de 2,4 x 0,20</v>
          </cell>
          <cell r="B433">
            <v>1020</v>
          </cell>
          <cell r="C433" t="str">
            <v>d</v>
          </cell>
          <cell r="D433">
            <v>1003</v>
          </cell>
          <cell r="E433" t="str">
            <v>d</v>
          </cell>
          <cell r="F433">
            <v>966</v>
          </cell>
          <cell r="G433" t="str">
            <v>d</v>
          </cell>
          <cell r="H433">
            <v>933</v>
          </cell>
          <cell r="I433" t="str">
            <v>d</v>
          </cell>
          <cell r="J433">
            <v>896</v>
          </cell>
          <cell r="K433" t="str">
            <v>d</v>
          </cell>
        </row>
        <row r="434">
          <cell r="A434" t="str">
            <v>Tablon vitrificado 30x30 o 33x33</v>
          </cell>
          <cell r="B434">
            <v>24184</v>
          </cell>
          <cell r="C434" t="str">
            <v>m2</v>
          </cell>
          <cell r="D434">
            <v>23800</v>
          </cell>
          <cell r="E434" t="str">
            <v>m2</v>
          </cell>
          <cell r="F434">
            <v>22928</v>
          </cell>
          <cell r="G434" t="str">
            <v>m2</v>
          </cell>
          <cell r="H434">
            <v>22152</v>
          </cell>
          <cell r="I434" t="str">
            <v>m2</v>
          </cell>
          <cell r="J434">
            <v>21281</v>
          </cell>
          <cell r="K434" t="str">
            <v>m2</v>
          </cell>
        </row>
        <row r="435">
          <cell r="A435" t="str">
            <v>Taco de madera de cativo 0,10x0,20x0,20</v>
          </cell>
          <cell r="B435">
            <v>6415</v>
          </cell>
          <cell r="C435" t="str">
            <v>Und</v>
          </cell>
          <cell r="D435">
            <v>6313</v>
          </cell>
          <cell r="E435" t="str">
            <v>Und</v>
          </cell>
          <cell r="F435">
            <v>6081</v>
          </cell>
          <cell r="G435" t="str">
            <v>Und</v>
          </cell>
          <cell r="H435">
            <v>5875</v>
          </cell>
          <cell r="I435" t="str">
            <v>Und</v>
          </cell>
          <cell r="J435">
            <v>5644</v>
          </cell>
          <cell r="K435" t="str">
            <v>Und</v>
          </cell>
        </row>
        <row r="436">
          <cell r="A436" t="str">
            <v>Taladro rotomartillo hasta 11/2"</v>
          </cell>
          <cell r="B436">
            <v>173081</v>
          </cell>
          <cell r="C436" t="str">
            <v>d</v>
          </cell>
          <cell r="D436">
            <v>170338</v>
          </cell>
          <cell r="E436" t="str">
            <v>d</v>
          </cell>
          <cell r="F436">
            <v>164102</v>
          </cell>
          <cell r="G436" t="str">
            <v>d</v>
          </cell>
          <cell r="H436">
            <v>158552</v>
          </cell>
          <cell r="I436" t="str">
            <v>d</v>
          </cell>
          <cell r="J436">
            <v>152322</v>
          </cell>
          <cell r="K436" t="str">
            <v>d</v>
          </cell>
        </row>
        <row r="437">
          <cell r="A437" t="str">
            <v>Tapa en Ferro-concreto (trafico liviano)</v>
          </cell>
          <cell r="B437">
            <v>295605</v>
          </cell>
          <cell r="C437" t="str">
            <v>un</v>
          </cell>
          <cell r="D437">
            <v>290921</v>
          </cell>
          <cell r="E437" t="str">
            <v>un</v>
          </cell>
          <cell r="F437">
            <v>280270</v>
          </cell>
          <cell r="G437" t="str">
            <v>un</v>
          </cell>
          <cell r="H437">
            <v>270792</v>
          </cell>
          <cell r="I437" t="str">
            <v>un</v>
          </cell>
          <cell r="J437">
            <v>260151</v>
          </cell>
          <cell r="K437" t="str">
            <v>un</v>
          </cell>
        </row>
        <row r="438">
          <cell r="A438" t="str">
            <v>Tapa en Ferro-concreto (trafico pesado)</v>
          </cell>
          <cell r="B438">
            <v>334500</v>
          </cell>
          <cell r="C438" t="str">
            <v>un</v>
          </cell>
          <cell r="D438">
            <v>329199</v>
          </cell>
          <cell r="E438" t="str">
            <v>un</v>
          </cell>
          <cell r="F438">
            <v>317147</v>
          </cell>
          <cell r="G438" t="str">
            <v>un</v>
          </cell>
          <cell r="H438">
            <v>306422</v>
          </cell>
          <cell r="I438" t="str">
            <v>un</v>
          </cell>
          <cell r="J438">
            <v>294381</v>
          </cell>
          <cell r="K438" t="str">
            <v>un</v>
          </cell>
        </row>
        <row r="439">
          <cell r="A439" t="str">
            <v>Tapa en hierro ductil (trafico liviano)</v>
          </cell>
          <cell r="B439">
            <v>500970</v>
          </cell>
          <cell r="C439" t="str">
            <v>un</v>
          </cell>
          <cell r="D439">
            <v>493032</v>
          </cell>
          <cell r="E439" t="str">
            <v>un</v>
          </cell>
          <cell r="F439">
            <v>474982</v>
          </cell>
          <cell r="G439" t="str">
            <v>un</v>
          </cell>
          <cell r="H439">
            <v>458919</v>
          </cell>
          <cell r="I439" t="str">
            <v>un</v>
          </cell>
          <cell r="J439">
            <v>440886</v>
          </cell>
          <cell r="K439" t="str">
            <v>un</v>
          </cell>
        </row>
        <row r="440">
          <cell r="A440" t="str">
            <v>Tapa en hierro ductil (trafico pesado)</v>
          </cell>
          <cell r="B440">
            <v>552313</v>
          </cell>
          <cell r="C440" t="str">
            <v>un</v>
          </cell>
          <cell r="D440">
            <v>543561</v>
          </cell>
          <cell r="E440" t="str">
            <v>un</v>
          </cell>
          <cell r="F440">
            <v>523661</v>
          </cell>
          <cell r="G440" t="str">
            <v>un</v>
          </cell>
          <cell r="H440">
            <v>505952</v>
          </cell>
          <cell r="I440" t="str">
            <v>un</v>
          </cell>
          <cell r="J440">
            <v>486071</v>
          </cell>
          <cell r="K440" t="str">
            <v>un</v>
          </cell>
        </row>
        <row r="441">
          <cell r="A441" t="str">
            <v>Tapa HF d&lt;8"</v>
          </cell>
          <cell r="B441">
            <v>44793</v>
          </cell>
          <cell r="C441" t="str">
            <v>Un</v>
          </cell>
          <cell r="D441">
            <v>44083</v>
          </cell>
          <cell r="E441" t="str">
            <v>Un</v>
          </cell>
          <cell r="F441">
            <v>42469</v>
          </cell>
          <cell r="G441" t="str">
            <v>Un</v>
          </cell>
          <cell r="H441">
            <v>41032</v>
          </cell>
          <cell r="I441" t="str">
            <v>Un</v>
          </cell>
          <cell r="J441">
            <v>39419</v>
          </cell>
          <cell r="K441" t="str">
            <v>Un</v>
          </cell>
        </row>
        <row r="442">
          <cell r="A442" t="str">
            <v>Tapa Hiero Ductil 24"</v>
          </cell>
          <cell r="B442">
            <v>816491</v>
          </cell>
          <cell r="C442" t="str">
            <v>Un</v>
          </cell>
          <cell r="D442">
            <v>803553</v>
          </cell>
          <cell r="E442" t="str">
            <v>Un</v>
          </cell>
          <cell r="F442">
            <v>774135</v>
          </cell>
          <cell r="G442" t="str">
            <v>Un</v>
          </cell>
          <cell r="H442">
            <v>747956</v>
          </cell>
          <cell r="I442" t="str">
            <v>Un</v>
          </cell>
          <cell r="J442">
            <v>718566</v>
          </cell>
          <cell r="K442" t="str">
            <v>Un</v>
          </cell>
        </row>
        <row r="443">
          <cell r="A443" t="str">
            <v>Tapa Hiero Ductil Ø6" para válvula</v>
          </cell>
          <cell r="B443">
            <v>71570</v>
          </cell>
          <cell r="C443" t="str">
            <v>Un</v>
          </cell>
          <cell r="D443">
            <v>70435</v>
          </cell>
          <cell r="E443" t="str">
            <v>Un</v>
          </cell>
          <cell r="F443">
            <v>67856</v>
          </cell>
          <cell r="G443" t="str">
            <v>Un</v>
          </cell>
          <cell r="H443">
            <v>65561</v>
          </cell>
          <cell r="I443" t="str">
            <v>Un</v>
          </cell>
          <cell r="J443">
            <v>62984</v>
          </cell>
          <cell r="K443" t="str">
            <v>Un</v>
          </cell>
        </row>
        <row r="444">
          <cell r="A444" t="str">
            <v>Tapon inflable con control de presión</v>
          </cell>
          <cell r="B444">
            <v>73274</v>
          </cell>
          <cell r="C444" t="str">
            <v>d</v>
          </cell>
          <cell r="D444">
            <v>72112</v>
          </cell>
          <cell r="E444" t="str">
            <v>d</v>
          </cell>
          <cell r="F444">
            <v>69472</v>
          </cell>
          <cell r="G444" t="str">
            <v>d</v>
          </cell>
          <cell r="H444">
            <v>67122</v>
          </cell>
          <cell r="I444" t="str">
            <v>d</v>
          </cell>
          <cell r="J444">
            <v>64484</v>
          </cell>
          <cell r="K444" t="str">
            <v>d</v>
          </cell>
        </row>
        <row r="445">
          <cell r="A445" t="str">
            <v>Tapón mecánico 10"</v>
          </cell>
          <cell r="B445">
            <v>20997</v>
          </cell>
          <cell r="C445" t="str">
            <v>d</v>
          </cell>
          <cell r="D445">
            <v>20664</v>
          </cell>
          <cell r="E445" t="str">
            <v>d</v>
          </cell>
          <cell r="F445">
            <v>19907</v>
          </cell>
          <cell r="G445" t="str">
            <v>d</v>
          </cell>
          <cell r="H445">
            <v>19233</v>
          </cell>
          <cell r="I445" t="str">
            <v>d</v>
          </cell>
          <cell r="J445">
            <v>18477</v>
          </cell>
          <cell r="K445" t="str">
            <v>d</v>
          </cell>
        </row>
        <row r="446">
          <cell r="A446" t="str">
            <v>Tapón mecánico 12"</v>
          </cell>
          <cell r="B446">
            <v>22164</v>
          </cell>
          <cell r="C446" t="str">
            <v>d</v>
          </cell>
          <cell r="D446">
            <v>21812</v>
          </cell>
          <cell r="E446" t="str">
            <v>d</v>
          </cell>
          <cell r="F446">
            <v>21013</v>
          </cell>
          <cell r="G446" t="str">
            <v>d</v>
          </cell>
          <cell r="H446">
            <v>20302</v>
          </cell>
          <cell r="I446" t="str">
            <v>d</v>
          </cell>
          <cell r="J446">
            <v>19504</v>
          </cell>
          <cell r="K446" t="str">
            <v>d</v>
          </cell>
        </row>
        <row r="447">
          <cell r="A447" t="str">
            <v>Tapón mecánico 14"</v>
          </cell>
          <cell r="B447">
            <v>23742</v>
          </cell>
          <cell r="C447" t="str">
            <v>d</v>
          </cell>
          <cell r="D447">
            <v>23365</v>
          </cell>
          <cell r="E447" t="str">
            <v>d</v>
          </cell>
          <cell r="F447">
            <v>22509</v>
          </cell>
          <cell r="G447" t="str">
            <v>d</v>
          </cell>
          <cell r="H447">
            <v>21747</v>
          </cell>
          <cell r="I447" t="str">
            <v>d</v>
          </cell>
          <cell r="J447">
            <v>20892</v>
          </cell>
          <cell r="K447" t="str">
            <v>d</v>
          </cell>
        </row>
        <row r="448">
          <cell r="A448" t="str">
            <v>Tapón mecánico 16"</v>
          </cell>
          <cell r="B448">
            <v>27112</v>
          </cell>
          <cell r="C448" t="str">
            <v>d</v>
          </cell>
          <cell r="D448">
            <v>26682</v>
          </cell>
          <cell r="E448" t="str">
            <v>d</v>
          </cell>
          <cell r="F448">
            <v>25705</v>
          </cell>
          <cell r="G448" t="str">
            <v>d</v>
          </cell>
          <cell r="H448">
            <v>24835</v>
          </cell>
          <cell r="I448" t="str">
            <v>d</v>
          </cell>
          <cell r="J448">
            <v>23859</v>
          </cell>
          <cell r="K448" t="str">
            <v>d</v>
          </cell>
        </row>
        <row r="449">
          <cell r="A449" t="str">
            <v>Tapón mecánico 18"</v>
          </cell>
          <cell r="B449">
            <v>29310</v>
          </cell>
          <cell r="C449" t="str">
            <v>d</v>
          </cell>
          <cell r="D449">
            <v>28845</v>
          </cell>
          <cell r="E449" t="str">
            <v>d</v>
          </cell>
          <cell r="F449">
            <v>27789</v>
          </cell>
          <cell r="G449" t="str">
            <v>d</v>
          </cell>
          <cell r="H449">
            <v>26849</v>
          </cell>
          <cell r="I449" t="str">
            <v>d</v>
          </cell>
          <cell r="J449">
            <v>25794</v>
          </cell>
          <cell r="K449" t="str">
            <v>d</v>
          </cell>
        </row>
        <row r="450">
          <cell r="A450" t="str">
            <v>Tapón mecánico 20"</v>
          </cell>
          <cell r="B450">
            <v>33709</v>
          </cell>
          <cell r="C450" t="str">
            <v>d</v>
          </cell>
          <cell r="D450">
            <v>33174</v>
          </cell>
          <cell r="E450" t="str">
            <v>d</v>
          </cell>
          <cell r="F450">
            <v>31959</v>
          </cell>
          <cell r="G450" t="str">
            <v>d</v>
          </cell>
          <cell r="H450">
            <v>30878</v>
          </cell>
          <cell r="I450" t="str">
            <v>d</v>
          </cell>
          <cell r="J450">
            <v>29664</v>
          </cell>
          <cell r="K450" t="str">
            <v>d</v>
          </cell>
        </row>
        <row r="451">
          <cell r="A451" t="str">
            <v>Tapón mecánico 24"</v>
          </cell>
          <cell r="B451">
            <v>36640</v>
          </cell>
          <cell r="C451" t="str">
            <v>d</v>
          </cell>
          <cell r="D451">
            <v>36059</v>
          </cell>
          <cell r="E451" t="str">
            <v>d</v>
          </cell>
          <cell r="F451">
            <v>34738</v>
          </cell>
          <cell r="G451" t="str">
            <v>d</v>
          </cell>
          <cell r="H451">
            <v>33563</v>
          </cell>
          <cell r="I451" t="str">
            <v>d</v>
          </cell>
          <cell r="J451">
            <v>32244</v>
          </cell>
          <cell r="K451" t="str">
            <v>d</v>
          </cell>
        </row>
        <row r="452">
          <cell r="A452" t="str">
            <v>Tapón mecánico 27"</v>
          </cell>
          <cell r="B452">
            <v>39569</v>
          </cell>
          <cell r="C452" t="str">
            <v>d</v>
          </cell>
          <cell r="D452">
            <v>38942</v>
          </cell>
          <cell r="E452" t="str">
            <v>d</v>
          </cell>
          <cell r="F452">
            <v>37516</v>
          </cell>
          <cell r="G452" t="str">
            <v>d</v>
          </cell>
          <cell r="H452">
            <v>36247</v>
          </cell>
          <cell r="I452" t="str">
            <v>d</v>
          </cell>
          <cell r="J452">
            <v>34822</v>
          </cell>
          <cell r="K452" t="str">
            <v>d</v>
          </cell>
        </row>
        <row r="453">
          <cell r="A453" t="str">
            <v>Tapón mecánico 6"</v>
          </cell>
          <cell r="B453">
            <v>18666</v>
          </cell>
          <cell r="C453" t="str">
            <v>d</v>
          </cell>
          <cell r="D453">
            <v>18370</v>
          </cell>
          <cell r="E453" t="str">
            <v>d</v>
          </cell>
          <cell r="F453">
            <v>17697</v>
          </cell>
          <cell r="G453" t="str">
            <v>d</v>
          </cell>
          <cell r="H453">
            <v>17098</v>
          </cell>
          <cell r="I453" t="str">
            <v>d</v>
          </cell>
          <cell r="J453">
            <v>16426</v>
          </cell>
          <cell r="K453" t="str">
            <v>d</v>
          </cell>
        </row>
        <row r="454">
          <cell r="A454" t="str">
            <v>Tapón mecánico 8"</v>
          </cell>
          <cell r="B454">
            <v>19831</v>
          </cell>
          <cell r="C454" t="str">
            <v>d</v>
          </cell>
          <cell r="D454">
            <v>19516</v>
          </cell>
          <cell r="E454" t="str">
            <v>d</v>
          </cell>
          <cell r="F454">
            <v>18801</v>
          </cell>
          <cell r="G454" t="str">
            <v>d</v>
          </cell>
          <cell r="H454">
            <v>18165</v>
          </cell>
          <cell r="I454" t="str">
            <v>d</v>
          </cell>
          <cell r="J454">
            <v>17451</v>
          </cell>
          <cell r="K454" t="str">
            <v>d</v>
          </cell>
        </row>
        <row r="455">
          <cell r="A455" t="str">
            <v>Tee de 160mm PVC</v>
          </cell>
          <cell r="B455">
            <v>54517</v>
          </cell>
          <cell r="C455" t="str">
            <v>UD</v>
          </cell>
          <cell r="D455">
            <v>53653</v>
          </cell>
          <cell r="E455" t="str">
            <v>UD</v>
          </cell>
          <cell r="F455">
            <v>51688</v>
          </cell>
          <cell r="G455" t="str">
            <v>UD</v>
          </cell>
          <cell r="H455">
            <v>49940</v>
          </cell>
          <cell r="I455" t="str">
            <v>UD</v>
          </cell>
          <cell r="J455">
            <v>47977</v>
          </cell>
          <cell r="K455" t="str">
            <v>UD</v>
          </cell>
        </row>
        <row r="456">
          <cell r="A456" t="str">
            <v>Tee de 200mm PVC</v>
          </cell>
          <cell r="B456">
            <v>134676</v>
          </cell>
          <cell r="C456" t="str">
            <v>UD</v>
          </cell>
          <cell r="D456">
            <v>132542</v>
          </cell>
          <cell r="E456" t="str">
            <v>UD</v>
          </cell>
          <cell r="F456">
            <v>127689</v>
          </cell>
          <cell r="G456" t="str">
            <v>UD</v>
          </cell>
          <cell r="H456">
            <v>123371</v>
          </cell>
          <cell r="I456" t="str">
            <v>UD</v>
          </cell>
          <cell r="J456">
            <v>118523</v>
          </cell>
          <cell r="K456" t="str">
            <v>UD</v>
          </cell>
        </row>
        <row r="457">
          <cell r="A457" t="str">
            <v>Tee de 250mm PVC</v>
          </cell>
          <cell r="B457">
            <v>257546</v>
          </cell>
          <cell r="C457" t="str">
            <v>UD</v>
          </cell>
          <cell r="D457">
            <v>253465</v>
          </cell>
          <cell r="E457" t="str">
            <v>UD</v>
          </cell>
          <cell r="F457">
            <v>244185</v>
          </cell>
          <cell r="G457" t="str">
            <v>UD</v>
          </cell>
          <cell r="H457">
            <v>235927</v>
          </cell>
          <cell r="I457" t="str">
            <v>UD</v>
          </cell>
          <cell r="J457">
            <v>226656</v>
          </cell>
          <cell r="K457" t="str">
            <v>UD</v>
          </cell>
        </row>
        <row r="458">
          <cell r="A458" t="str">
            <v>Tee de 315mm PVC</v>
          </cell>
          <cell r="B458">
            <v>394474</v>
          </cell>
          <cell r="C458" t="str">
            <v>UD</v>
          </cell>
          <cell r="D458">
            <v>388223</v>
          </cell>
          <cell r="E458" t="str">
            <v>UD</v>
          </cell>
          <cell r="F458">
            <v>374010</v>
          </cell>
          <cell r="G458" t="str">
            <v>UD</v>
          </cell>
          <cell r="H458">
            <v>361362</v>
          </cell>
          <cell r="I458" t="str">
            <v>UD</v>
          </cell>
          <cell r="J458">
            <v>347163</v>
          </cell>
          <cell r="K458" t="str">
            <v>UD</v>
          </cell>
        </row>
        <row r="459">
          <cell r="A459" t="str">
            <v>Tee de 355mm PVC</v>
          </cell>
          <cell r="B459">
            <v>965570</v>
          </cell>
          <cell r="C459" t="str">
            <v>UD</v>
          </cell>
          <cell r="D459">
            <v>950270</v>
          </cell>
          <cell r="E459" t="str">
            <v>UD</v>
          </cell>
          <cell r="F459">
            <v>915481</v>
          </cell>
          <cell r="G459" t="str">
            <v>UD</v>
          </cell>
          <cell r="H459">
            <v>884522</v>
          </cell>
          <cell r="I459" t="str">
            <v>UD</v>
          </cell>
          <cell r="J459">
            <v>849766</v>
          </cell>
          <cell r="K459" t="str">
            <v>UD</v>
          </cell>
        </row>
        <row r="460">
          <cell r="A460" t="str">
            <v>Tee de aluminio de 6 m</v>
          </cell>
          <cell r="B460">
            <v>2149</v>
          </cell>
          <cell r="C460" t="str">
            <v>UND</v>
          </cell>
          <cell r="D460">
            <v>2114</v>
          </cell>
          <cell r="E460" t="str">
            <v>UND</v>
          </cell>
          <cell r="F460">
            <v>2036</v>
          </cell>
          <cell r="G460" t="str">
            <v>UND</v>
          </cell>
          <cell r="H460">
            <v>1967</v>
          </cell>
          <cell r="I460" t="str">
            <v>UND</v>
          </cell>
          <cell r="J460">
            <v>1889</v>
          </cell>
          <cell r="K460" t="str">
            <v>UND</v>
          </cell>
        </row>
        <row r="461">
          <cell r="A461" t="str">
            <v>Teja eternit N.6</v>
          </cell>
          <cell r="B461">
            <v>16333</v>
          </cell>
          <cell r="C461" t="str">
            <v>m2</v>
          </cell>
          <cell r="D461">
            <v>16074</v>
          </cell>
          <cell r="E461" t="str">
            <v>m2</v>
          </cell>
          <cell r="F461">
            <v>15485</v>
          </cell>
          <cell r="G461" t="str">
            <v>m2</v>
          </cell>
          <cell r="H461">
            <v>14961</v>
          </cell>
          <cell r="I461" t="str">
            <v>m2</v>
          </cell>
          <cell r="J461">
            <v>14373</v>
          </cell>
          <cell r="K461" t="str">
            <v>m2</v>
          </cell>
        </row>
        <row r="462">
          <cell r="A462" t="str">
            <v>Topo para perforaciones horizontales  &gt;= 10"</v>
          </cell>
          <cell r="B462">
            <v>366362</v>
          </cell>
          <cell r="C462" t="str">
            <v>H</v>
          </cell>
          <cell r="D462">
            <v>360557</v>
          </cell>
          <cell r="E462" t="str">
            <v>H</v>
          </cell>
          <cell r="F462">
            <v>347357</v>
          </cell>
          <cell r="G462" t="str">
            <v>H</v>
          </cell>
          <cell r="H462">
            <v>335610</v>
          </cell>
          <cell r="I462" t="str">
            <v>H</v>
          </cell>
          <cell r="J462">
            <v>322422</v>
          </cell>
          <cell r="K462" t="str">
            <v>H</v>
          </cell>
        </row>
        <row r="463">
          <cell r="A463" t="str">
            <v>Topo para perforaciones horizontales =&lt; 8"</v>
          </cell>
          <cell r="B463">
            <v>146545</v>
          </cell>
          <cell r="C463" t="str">
            <v>H</v>
          </cell>
          <cell r="D463">
            <v>144223</v>
          </cell>
          <cell r="E463" t="str">
            <v>H</v>
          </cell>
          <cell r="F463">
            <v>138943</v>
          </cell>
          <cell r="G463" t="str">
            <v>H</v>
          </cell>
          <cell r="H463">
            <v>134244</v>
          </cell>
          <cell r="I463" t="str">
            <v>H</v>
          </cell>
          <cell r="J463">
            <v>128969</v>
          </cell>
          <cell r="K463" t="str">
            <v>H</v>
          </cell>
        </row>
        <row r="464">
          <cell r="A464" t="str">
            <v>Tornillo 3/4"</v>
          </cell>
          <cell r="B464">
            <v>6164</v>
          </cell>
          <cell r="C464" t="str">
            <v>UD</v>
          </cell>
          <cell r="D464">
            <v>6066</v>
          </cell>
          <cell r="E464" t="str">
            <v>UD</v>
          </cell>
          <cell r="F464">
            <v>5843</v>
          </cell>
          <cell r="G464" t="str">
            <v>UD</v>
          </cell>
          <cell r="H464">
            <v>5645</v>
          </cell>
          <cell r="I464" t="str">
            <v>UD</v>
          </cell>
          <cell r="J464">
            <v>5423</v>
          </cell>
          <cell r="K464" t="str">
            <v>UD</v>
          </cell>
        </row>
        <row r="465">
          <cell r="A465" t="str">
            <v>Tornillo 5/8 x2"</v>
          </cell>
          <cell r="B465">
            <v>7390</v>
          </cell>
          <cell r="C465" t="str">
            <v>UD</v>
          </cell>
          <cell r="D465">
            <v>7272</v>
          </cell>
          <cell r="E465" t="str">
            <v>UD</v>
          </cell>
          <cell r="F465">
            <v>7005</v>
          </cell>
          <cell r="G465" t="str">
            <v>UD</v>
          </cell>
          <cell r="H465">
            <v>6768</v>
          </cell>
          <cell r="I465" t="str">
            <v>UD</v>
          </cell>
          <cell r="J465">
            <v>6502</v>
          </cell>
          <cell r="K465" t="str">
            <v>UD</v>
          </cell>
        </row>
        <row r="466">
          <cell r="A466" t="str">
            <v>Tornillo inoxidable</v>
          </cell>
          <cell r="B466">
            <v>195</v>
          </cell>
          <cell r="C466" t="str">
            <v>un</v>
          </cell>
          <cell r="D466">
            <v>191</v>
          </cell>
          <cell r="E466" t="str">
            <v>un</v>
          </cell>
          <cell r="F466">
            <v>184</v>
          </cell>
          <cell r="G466" t="str">
            <v>un</v>
          </cell>
          <cell r="H466">
            <v>177</v>
          </cell>
          <cell r="I466" t="str">
            <v>un</v>
          </cell>
          <cell r="J466">
            <v>170</v>
          </cell>
          <cell r="K466" t="str">
            <v>un</v>
          </cell>
        </row>
        <row r="467">
          <cell r="A467" t="str">
            <v>Tornillos y tuercas</v>
          </cell>
          <cell r="B467">
            <v>12133</v>
          </cell>
          <cell r="C467" t="str">
            <v>KG</v>
          </cell>
          <cell r="D467">
            <v>11940</v>
          </cell>
          <cell r="E467" t="str">
            <v>KG</v>
          </cell>
          <cell r="F467">
            <v>11502</v>
          </cell>
          <cell r="G467" t="str">
            <v>KG</v>
          </cell>
          <cell r="H467">
            <v>11113</v>
          </cell>
          <cell r="I467" t="str">
            <v>KG</v>
          </cell>
          <cell r="J467">
            <v>10676</v>
          </cell>
          <cell r="K467" t="str">
            <v>KG</v>
          </cell>
        </row>
        <row r="468">
          <cell r="A468" t="str">
            <v>Tornillo para metal con accesorios</v>
          </cell>
          <cell r="B468">
            <v>4831</v>
          </cell>
          <cell r="C468" t="str">
            <v>un</v>
          </cell>
          <cell r="D468">
            <v>4754</v>
          </cell>
          <cell r="E468" t="str">
            <v>un</v>
          </cell>
          <cell r="F468">
            <v>4579</v>
          </cell>
          <cell r="G468" t="str">
            <v>un</v>
          </cell>
          <cell r="H468">
            <v>4424</v>
          </cell>
          <cell r="I468" t="str">
            <v>un</v>
          </cell>
          <cell r="J468">
            <v>4250</v>
          </cell>
          <cell r="K468" t="str">
            <v>un</v>
          </cell>
        </row>
        <row r="469">
          <cell r="A469" t="str">
            <v>Tranposrte de productos Titan</v>
          </cell>
          <cell r="B469">
            <v>96</v>
          </cell>
          <cell r="C469" t="str">
            <v>kg</v>
          </cell>
          <cell r="D469">
            <v>94</v>
          </cell>
          <cell r="E469" t="str">
            <v>kg</v>
          </cell>
          <cell r="F469">
            <v>90</v>
          </cell>
          <cell r="G469" t="str">
            <v>kg</v>
          </cell>
          <cell r="H469">
            <v>86</v>
          </cell>
          <cell r="I469" t="str">
            <v>kg</v>
          </cell>
          <cell r="J469">
            <v>82</v>
          </cell>
          <cell r="K469" t="str">
            <v>kg</v>
          </cell>
        </row>
        <row r="470">
          <cell r="A470" t="str">
            <v>Transporte de maquinaria</v>
          </cell>
          <cell r="B470">
            <v>1465437</v>
          </cell>
          <cell r="C470" t="str">
            <v>vj</v>
          </cell>
          <cell r="D470">
            <v>1442217</v>
          </cell>
          <cell r="E470" t="str">
            <v>vj</v>
          </cell>
          <cell r="F470">
            <v>1389419</v>
          </cell>
          <cell r="G470" t="str">
            <v>vj</v>
          </cell>
          <cell r="H470">
            <v>1342433</v>
          </cell>
          <cell r="I470" t="str">
            <v>vj</v>
          </cell>
          <cell r="J470">
            <v>1289684</v>
          </cell>
          <cell r="K470" t="str">
            <v>vj</v>
          </cell>
        </row>
        <row r="471">
          <cell r="A471" t="str">
            <v>Transporte de materiales</v>
          </cell>
          <cell r="B471">
            <v>809</v>
          </cell>
          <cell r="C471" t="str">
            <v>m3/km</v>
          </cell>
          <cell r="D471">
            <v>796</v>
          </cell>
          <cell r="E471" t="str">
            <v>m3/km</v>
          </cell>
          <cell r="F471">
            <v>766</v>
          </cell>
          <cell r="G471" t="str">
            <v>m3/km</v>
          </cell>
          <cell r="H471">
            <v>740</v>
          </cell>
          <cell r="I471" t="str">
            <v>m3/km</v>
          </cell>
          <cell r="J471">
            <v>710</v>
          </cell>
          <cell r="K471" t="str">
            <v>m3/km</v>
          </cell>
        </row>
        <row r="472">
          <cell r="A472" t="str">
            <v>Transporte de materiales a obra</v>
          </cell>
          <cell r="B472">
            <v>1465437</v>
          </cell>
          <cell r="C472" t="str">
            <v>vj</v>
          </cell>
          <cell r="D472">
            <v>1442217</v>
          </cell>
          <cell r="E472" t="str">
            <v>vj</v>
          </cell>
          <cell r="F472">
            <v>1389419</v>
          </cell>
          <cell r="G472" t="str">
            <v>vj</v>
          </cell>
          <cell r="H472">
            <v>1342433</v>
          </cell>
          <cell r="I472" t="str">
            <v>vj</v>
          </cell>
          <cell r="J472">
            <v>1289684</v>
          </cell>
          <cell r="K472" t="str">
            <v>vj</v>
          </cell>
        </row>
        <row r="473">
          <cell r="A473" t="str">
            <v>Transporte material sobrante</v>
          </cell>
          <cell r="B473">
            <v>5798</v>
          </cell>
          <cell r="C473" t="str">
            <v>M3</v>
          </cell>
          <cell r="D473">
            <v>5706</v>
          </cell>
          <cell r="E473" t="str">
            <v>M3</v>
          </cell>
          <cell r="F473">
            <v>5497</v>
          </cell>
          <cell r="G473" t="str">
            <v>M3</v>
          </cell>
          <cell r="H473">
            <v>5311</v>
          </cell>
          <cell r="I473" t="str">
            <v>M3</v>
          </cell>
          <cell r="J473">
            <v>5102</v>
          </cell>
          <cell r="K473" t="str">
            <v>M3</v>
          </cell>
        </row>
        <row r="474">
          <cell r="A474" t="str">
            <v>Transporte y acarreo interno de materiales</v>
          </cell>
          <cell r="B474">
            <v>146545</v>
          </cell>
          <cell r="C474" t="str">
            <v>d</v>
          </cell>
          <cell r="D474">
            <v>144223</v>
          </cell>
          <cell r="E474" t="str">
            <v>d</v>
          </cell>
          <cell r="F474">
            <v>138943</v>
          </cell>
          <cell r="G474" t="str">
            <v>d</v>
          </cell>
          <cell r="H474">
            <v>134244</v>
          </cell>
          <cell r="I474" t="str">
            <v>d</v>
          </cell>
          <cell r="J474">
            <v>128969</v>
          </cell>
          <cell r="K474" t="str">
            <v>d</v>
          </cell>
        </row>
        <row r="475">
          <cell r="A475" t="str">
            <v>Triturado</v>
          </cell>
          <cell r="B475">
            <v>77016</v>
          </cell>
          <cell r="C475" t="str">
            <v>m3</v>
          </cell>
          <cell r="D475">
            <v>75795</v>
          </cell>
          <cell r="E475" t="str">
            <v>m3</v>
          </cell>
          <cell r="F475">
            <v>73020</v>
          </cell>
          <cell r="G475" t="str">
            <v>m3</v>
          </cell>
          <cell r="H475">
            <v>70550</v>
          </cell>
          <cell r="I475" t="str">
            <v>m3</v>
          </cell>
          <cell r="J475">
            <v>67777</v>
          </cell>
          <cell r="K475" t="str">
            <v>m3</v>
          </cell>
        </row>
        <row r="476">
          <cell r="A476" t="str">
            <v>Tub. Conc. Sin ref 12" clase 2</v>
          </cell>
          <cell r="B476">
            <v>66586</v>
          </cell>
          <cell r="C476" t="str">
            <v>ML</v>
          </cell>
          <cell r="D476">
            <v>65530</v>
          </cell>
          <cell r="E476" t="str">
            <v>ML</v>
          </cell>
          <cell r="F476">
            <v>63131</v>
          </cell>
          <cell r="G476" t="str">
            <v>ML</v>
          </cell>
          <cell r="H476">
            <v>60996</v>
          </cell>
          <cell r="I476" t="str">
            <v>ML</v>
          </cell>
          <cell r="J476">
            <v>58599</v>
          </cell>
          <cell r="K476" t="str">
            <v>ML</v>
          </cell>
        </row>
        <row r="477">
          <cell r="A477" t="str">
            <v xml:space="preserve">Tubería Conduit </v>
          </cell>
          <cell r="B477">
            <v>7861</v>
          </cell>
          <cell r="C477" t="str">
            <v>ml</v>
          </cell>
          <cell r="D477">
            <v>7736</v>
          </cell>
          <cell r="E477" t="str">
            <v>ml</v>
          </cell>
          <cell r="F477">
            <v>7452</v>
          </cell>
          <cell r="G477" t="str">
            <v>ml</v>
          </cell>
          <cell r="H477">
            <v>7200</v>
          </cell>
          <cell r="I477" t="str">
            <v>ml</v>
          </cell>
          <cell r="J477">
            <v>0</v>
          </cell>
          <cell r="K477">
            <v>0</v>
          </cell>
        </row>
        <row r="478">
          <cell r="A478" t="str">
            <v>Tubería de 110 mm PVC</v>
          </cell>
          <cell r="B478">
            <v>15772</v>
          </cell>
          <cell r="C478" t="str">
            <v>M</v>
          </cell>
          <cell r="D478">
            <v>15522</v>
          </cell>
          <cell r="E478" t="str">
            <v>M</v>
          </cell>
          <cell r="F478">
            <v>14953</v>
          </cell>
          <cell r="G478" t="str">
            <v>M</v>
          </cell>
          <cell r="H478">
            <v>14447</v>
          </cell>
          <cell r="I478" t="str">
            <v>M</v>
          </cell>
          <cell r="J478">
            <v>13879</v>
          </cell>
          <cell r="K478" t="str">
            <v>M</v>
          </cell>
        </row>
        <row r="479">
          <cell r="A479" t="str">
            <v>Tubería de 160 mm PVC</v>
          </cell>
          <cell r="B479">
            <v>48745</v>
          </cell>
          <cell r="C479" t="str">
            <v>M</v>
          </cell>
          <cell r="D479">
            <v>47972</v>
          </cell>
          <cell r="E479" t="str">
            <v>M</v>
          </cell>
          <cell r="F479">
            <v>46215</v>
          </cell>
          <cell r="G479" t="str">
            <v>M</v>
          </cell>
          <cell r="H479">
            <v>44652</v>
          </cell>
          <cell r="I479" t="str">
            <v>M</v>
          </cell>
          <cell r="J479">
            <v>42897</v>
          </cell>
          <cell r="K479" t="str">
            <v>M</v>
          </cell>
        </row>
        <row r="480">
          <cell r="A480" t="str">
            <v>Tuberia de 200 mm PVC</v>
          </cell>
          <cell r="B480">
            <v>42068</v>
          </cell>
          <cell r="C480" t="str">
            <v>M</v>
          </cell>
          <cell r="D480">
            <v>41401</v>
          </cell>
          <cell r="E480" t="str">
            <v>M</v>
          </cell>
          <cell r="F480">
            <v>39885</v>
          </cell>
          <cell r="G480" t="str">
            <v>M</v>
          </cell>
          <cell r="H480">
            <v>38536</v>
          </cell>
          <cell r="I480" t="str">
            <v>M</v>
          </cell>
          <cell r="J480">
            <v>37021</v>
          </cell>
          <cell r="K480" t="str">
            <v>M</v>
          </cell>
        </row>
        <row r="481">
          <cell r="A481" t="str">
            <v>Tuberia de 250 mm PVC</v>
          </cell>
          <cell r="B481">
            <v>61443</v>
          </cell>
          <cell r="C481" t="str">
            <v>M</v>
          </cell>
          <cell r="D481">
            <v>60469</v>
          </cell>
          <cell r="E481" t="str">
            <v>M</v>
          </cell>
          <cell r="F481">
            <v>58255</v>
          </cell>
          <cell r="G481" t="str">
            <v>M</v>
          </cell>
          <cell r="H481">
            <v>56285</v>
          </cell>
          <cell r="I481" t="str">
            <v>M</v>
          </cell>
          <cell r="J481">
            <v>54073</v>
          </cell>
          <cell r="K481" t="str">
            <v>M</v>
          </cell>
        </row>
        <row r="482">
          <cell r="A482" t="str">
            <v>Tuberia de 315 mm PVC</v>
          </cell>
          <cell r="B482">
            <v>90843</v>
          </cell>
          <cell r="C482" t="str">
            <v>M</v>
          </cell>
          <cell r="D482">
            <v>89403</v>
          </cell>
          <cell r="E482" t="str">
            <v>M</v>
          </cell>
          <cell r="F482">
            <v>86130</v>
          </cell>
          <cell r="G482" t="str">
            <v>M</v>
          </cell>
          <cell r="H482">
            <v>83217</v>
          </cell>
          <cell r="I482" t="str">
            <v>M</v>
          </cell>
          <cell r="J482">
            <v>79947</v>
          </cell>
          <cell r="K482" t="str">
            <v>M</v>
          </cell>
        </row>
        <row r="483">
          <cell r="A483" t="str">
            <v>Tuberia de 350 mm PVC</v>
          </cell>
          <cell r="B483">
            <v>104981</v>
          </cell>
          <cell r="C483" t="str">
            <v>M</v>
          </cell>
          <cell r="D483">
            <v>103317</v>
          </cell>
          <cell r="E483" t="str">
            <v>M</v>
          </cell>
          <cell r="F483">
            <v>99534</v>
          </cell>
          <cell r="G483" t="str">
            <v>M</v>
          </cell>
          <cell r="H483">
            <v>96168</v>
          </cell>
          <cell r="I483" t="str">
            <v>M</v>
          </cell>
          <cell r="J483">
            <v>92389</v>
          </cell>
          <cell r="K483" t="str">
            <v>M</v>
          </cell>
        </row>
        <row r="484">
          <cell r="A484" t="str">
            <v>Tuberia de 400 mm PVC</v>
          </cell>
          <cell r="B484">
            <v>148597</v>
          </cell>
          <cell r="C484" t="str">
            <v>M</v>
          </cell>
          <cell r="D484">
            <v>146242</v>
          </cell>
          <cell r="E484" t="str">
            <v>M</v>
          </cell>
          <cell r="F484">
            <v>140888</v>
          </cell>
          <cell r="G484" t="str">
            <v>M</v>
          </cell>
          <cell r="H484">
            <v>136123</v>
          </cell>
          <cell r="I484" t="str">
            <v>M</v>
          </cell>
          <cell r="J484">
            <v>130774</v>
          </cell>
          <cell r="K484" t="str">
            <v>M</v>
          </cell>
        </row>
        <row r="485">
          <cell r="A485" t="str">
            <v>Tuberia de 450 mm PVC</v>
          </cell>
          <cell r="B485">
            <v>197170</v>
          </cell>
          <cell r="C485" t="str">
            <v>M</v>
          </cell>
          <cell r="D485">
            <v>194045</v>
          </cell>
          <cell r="E485" t="str">
            <v>M</v>
          </cell>
          <cell r="F485">
            <v>186941</v>
          </cell>
          <cell r="G485" t="str">
            <v>M</v>
          </cell>
          <cell r="H485">
            <v>180619</v>
          </cell>
          <cell r="I485" t="str">
            <v>M</v>
          </cell>
          <cell r="J485">
            <v>173521</v>
          </cell>
          <cell r="K485" t="str">
            <v>M</v>
          </cell>
        </row>
        <row r="486">
          <cell r="A486" t="str">
            <v>Tuberia de 500 mm PVC</v>
          </cell>
          <cell r="B486">
            <v>244739</v>
          </cell>
          <cell r="C486" t="str">
            <v>M</v>
          </cell>
          <cell r="D486">
            <v>240861</v>
          </cell>
          <cell r="E486" t="str">
            <v>M</v>
          </cell>
          <cell r="F486">
            <v>232043</v>
          </cell>
          <cell r="G486" t="str">
            <v>M</v>
          </cell>
          <cell r="H486">
            <v>224196</v>
          </cell>
          <cell r="I486" t="str">
            <v>M</v>
          </cell>
          <cell r="J486">
            <v>215386</v>
          </cell>
          <cell r="K486" t="str">
            <v>M</v>
          </cell>
        </row>
        <row r="487">
          <cell r="A487" t="str">
            <v>Tuberia de 600 mm PVC</v>
          </cell>
          <cell r="B487">
            <v>361530</v>
          </cell>
          <cell r="C487" t="str">
            <v>M</v>
          </cell>
          <cell r="D487">
            <v>355801</v>
          </cell>
          <cell r="E487" t="str">
            <v>M</v>
          </cell>
          <cell r="F487">
            <v>342775</v>
          </cell>
          <cell r="G487" t="str">
            <v>M</v>
          </cell>
          <cell r="H487">
            <v>331183</v>
          </cell>
          <cell r="I487" t="str">
            <v>M</v>
          </cell>
          <cell r="J487">
            <v>318169</v>
          </cell>
          <cell r="K487" t="str">
            <v>M</v>
          </cell>
        </row>
        <row r="488">
          <cell r="A488" t="str">
            <v>Tubería de acero de 2"</v>
          </cell>
          <cell r="B488">
            <v>34406</v>
          </cell>
          <cell r="C488" t="str">
            <v>m/ml</v>
          </cell>
          <cell r="D488">
            <v>33860</v>
          </cell>
          <cell r="E488" t="str">
            <v>m/ml</v>
          </cell>
          <cell r="F488">
            <v>32620</v>
          </cell>
          <cell r="G488" t="str">
            <v>m/ml</v>
          </cell>
          <cell r="H488">
            <v>31516</v>
          </cell>
          <cell r="I488" t="str">
            <v>m/ml</v>
          </cell>
          <cell r="J488">
            <v>30277</v>
          </cell>
          <cell r="K488" t="str">
            <v>m/ml</v>
          </cell>
        </row>
        <row r="489">
          <cell r="A489" t="str">
            <v>Tuberia PEAD 200 mm</v>
          </cell>
          <cell r="B489">
            <v>114287</v>
          </cell>
          <cell r="C489" t="str">
            <v>M</v>
          </cell>
          <cell r="D489">
            <v>112476</v>
          </cell>
          <cell r="E489" t="str">
            <v>M</v>
          </cell>
          <cell r="F489">
            <v>108358</v>
          </cell>
          <cell r="G489" t="str">
            <v>M</v>
          </cell>
          <cell r="H489">
            <v>104693</v>
          </cell>
          <cell r="I489" t="str">
            <v>M</v>
          </cell>
          <cell r="J489">
            <v>100579</v>
          </cell>
          <cell r="K489" t="str">
            <v>M</v>
          </cell>
        </row>
        <row r="490">
          <cell r="A490" t="str">
            <v>Tuberia PEAD 63 mm</v>
          </cell>
          <cell r="B490">
            <v>14232</v>
          </cell>
          <cell r="C490" t="str">
            <v>M</v>
          </cell>
          <cell r="D490">
            <v>14006</v>
          </cell>
          <cell r="E490" t="str">
            <v>M</v>
          </cell>
          <cell r="F490">
            <v>13493</v>
          </cell>
          <cell r="G490" t="str">
            <v>M</v>
          </cell>
          <cell r="H490">
            <v>13036</v>
          </cell>
          <cell r="I490" t="str">
            <v>M</v>
          </cell>
          <cell r="J490">
            <v>12523</v>
          </cell>
          <cell r="K490" t="str">
            <v>M</v>
          </cell>
        </row>
        <row r="491">
          <cell r="A491" t="str">
            <v>Tuberia PEAD 90 mm</v>
          </cell>
          <cell r="B491">
            <v>28402</v>
          </cell>
          <cell r="C491" t="str">
            <v>M</v>
          </cell>
          <cell r="D491">
            <v>27951</v>
          </cell>
          <cell r="E491" t="str">
            <v>M</v>
          </cell>
          <cell r="F491">
            <v>26927</v>
          </cell>
          <cell r="G491" t="str">
            <v>M</v>
          </cell>
          <cell r="H491">
            <v>26016</v>
          </cell>
          <cell r="I491" t="str">
            <v>M</v>
          </cell>
          <cell r="J491">
            <v>24993</v>
          </cell>
          <cell r="K491" t="str">
            <v>M</v>
          </cell>
        </row>
        <row r="492">
          <cell r="A492" t="str">
            <v>Tuberia PVC 2" Ventilación</v>
          </cell>
          <cell r="B492">
            <v>8407</v>
          </cell>
          <cell r="C492" t="str">
            <v>M</v>
          </cell>
          <cell r="D492">
            <v>8273</v>
          </cell>
          <cell r="E492" t="str">
            <v>M</v>
          </cell>
          <cell r="F492">
            <v>7970</v>
          </cell>
          <cell r="G492" t="str">
            <v>M</v>
          </cell>
          <cell r="H492">
            <v>7700</v>
          </cell>
          <cell r="I492" t="str">
            <v>M</v>
          </cell>
          <cell r="J492">
            <v>7397</v>
          </cell>
          <cell r="K492" t="str">
            <v>M</v>
          </cell>
        </row>
        <row r="493">
          <cell r="A493" t="str">
            <v>Tuberia PVC-P 1" RDE 21</v>
          </cell>
          <cell r="B493">
            <v>4574</v>
          </cell>
          <cell r="C493" t="str">
            <v>M</v>
          </cell>
          <cell r="D493">
            <v>4501</v>
          </cell>
          <cell r="E493" t="str">
            <v>M</v>
          </cell>
          <cell r="F493">
            <v>4336</v>
          </cell>
          <cell r="G493" t="str">
            <v>M</v>
          </cell>
          <cell r="H493">
            <v>4189</v>
          </cell>
          <cell r="I493" t="str">
            <v>M</v>
          </cell>
          <cell r="J493">
            <v>4024</v>
          </cell>
          <cell r="K493" t="str">
            <v>M</v>
          </cell>
        </row>
        <row r="494">
          <cell r="A494" t="str">
            <v>Tuberia PVC-P 1 1/2" RDE 21</v>
          </cell>
          <cell r="B494">
            <v>10756</v>
          </cell>
          <cell r="C494" t="str">
            <v>M</v>
          </cell>
          <cell r="D494">
            <v>10585</v>
          </cell>
          <cell r="E494" t="str">
            <v>M</v>
          </cell>
          <cell r="F494">
            <v>10197</v>
          </cell>
          <cell r="G494" t="str">
            <v>M</v>
          </cell>
          <cell r="H494">
            <v>9852</v>
          </cell>
          <cell r="I494" t="str">
            <v>M</v>
          </cell>
          <cell r="J494">
            <v>9464</v>
          </cell>
          <cell r="K494" t="str">
            <v>M</v>
          </cell>
        </row>
        <row r="495">
          <cell r="A495" t="str">
            <v>Tuberia PVC-P 1/2" RDE 13.5</v>
          </cell>
          <cell r="B495">
            <v>2631</v>
          </cell>
          <cell r="C495" t="str">
            <v>M</v>
          </cell>
          <cell r="D495">
            <v>2589</v>
          </cell>
          <cell r="E495" t="str">
            <v>M</v>
          </cell>
          <cell r="F495">
            <v>2494</v>
          </cell>
          <cell r="G495" t="str">
            <v>M</v>
          </cell>
          <cell r="H495">
            <v>2409</v>
          </cell>
          <cell r="I495" t="str">
            <v>M</v>
          </cell>
          <cell r="J495">
            <v>2314</v>
          </cell>
          <cell r="K495" t="str">
            <v>M</v>
          </cell>
        </row>
        <row r="496">
          <cell r="A496" t="str">
            <v xml:space="preserve">Tuberia PVC-S 6" </v>
          </cell>
          <cell r="B496">
            <v>127174</v>
          </cell>
          <cell r="C496" t="str">
            <v>M</v>
          </cell>
          <cell r="D496">
            <v>125158</v>
          </cell>
          <cell r="E496" t="str">
            <v>M</v>
          </cell>
          <cell r="F496">
            <v>120576</v>
          </cell>
          <cell r="G496" t="str">
            <v>M</v>
          </cell>
          <cell r="H496">
            <v>116498</v>
          </cell>
          <cell r="I496" t="str">
            <v>M</v>
          </cell>
          <cell r="J496">
            <v>111920</v>
          </cell>
          <cell r="K496" t="str">
            <v>M</v>
          </cell>
        </row>
        <row r="497">
          <cell r="A497" t="str">
            <v>Tuberia SCH40 de 10"</v>
          </cell>
          <cell r="B497">
            <v>181681</v>
          </cell>
          <cell r="C497" t="str">
            <v>M</v>
          </cell>
          <cell r="D497">
            <v>178802</v>
          </cell>
          <cell r="E497" t="str">
            <v>M</v>
          </cell>
          <cell r="F497">
            <v>172256</v>
          </cell>
          <cell r="G497" t="str">
            <v>M</v>
          </cell>
          <cell r="H497">
            <v>166430</v>
          </cell>
          <cell r="I497" t="str">
            <v>M</v>
          </cell>
          <cell r="J497">
            <v>159890</v>
          </cell>
          <cell r="K497" t="str">
            <v>M</v>
          </cell>
        </row>
        <row r="498">
          <cell r="A498" t="str">
            <v>Tuberia SCH40 de 10" de 2da</v>
          </cell>
          <cell r="B498">
            <v>90840</v>
          </cell>
          <cell r="C498" t="str">
            <v>M</v>
          </cell>
          <cell r="D498">
            <v>89400</v>
          </cell>
          <cell r="E498" t="str">
            <v>M</v>
          </cell>
          <cell r="F498">
            <v>86127</v>
          </cell>
          <cell r="G498" t="str">
            <v>M</v>
          </cell>
          <cell r="H498">
            <v>83214</v>
          </cell>
          <cell r="I498" t="str">
            <v>M</v>
          </cell>
          <cell r="J498">
            <v>79944</v>
          </cell>
          <cell r="K498" t="str">
            <v>M</v>
          </cell>
        </row>
        <row r="499">
          <cell r="A499" t="str">
            <v>Tuberia SCH40 de 12"</v>
          </cell>
          <cell r="B499">
            <v>302087</v>
          </cell>
          <cell r="C499" t="str">
            <v>M</v>
          </cell>
          <cell r="D499">
            <v>297300</v>
          </cell>
          <cell r="E499" t="str">
            <v>M</v>
          </cell>
          <cell r="F499">
            <v>286416</v>
          </cell>
          <cell r="G499" t="str">
            <v>M</v>
          </cell>
          <cell r="H499">
            <v>276730</v>
          </cell>
          <cell r="I499" t="str">
            <v>M</v>
          </cell>
          <cell r="J499">
            <v>265856</v>
          </cell>
          <cell r="K499" t="str">
            <v>M</v>
          </cell>
        </row>
        <row r="500">
          <cell r="A500" t="str">
            <v>Tuberia SCH40 de 12" de 2da</v>
          </cell>
          <cell r="B500">
            <v>151043</v>
          </cell>
          <cell r="C500" t="str">
            <v>M</v>
          </cell>
          <cell r="D500">
            <v>148649</v>
          </cell>
          <cell r="E500" t="str">
            <v>M</v>
          </cell>
          <cell r="F500">
            <v>143207</v>
          </cell>
          <cell r="G500" t="str">
            <v>M</v>
          </cell>
          <cell r="H500">
            <v>138364</v>
          </cell>
          <cell r="I500" t="str">
            <v>M</v>
          </cell>
          <cell r="J500">
            <v>132927</v>
          </cell>
          <cell r="K500" t="str">
            <v>M</v>
          </cell>
        </row>
        <row r="501">
          <cell r="A501" t="str">
            <v>Tuberia SCH40 de 14"</v>
          </cell>
          <cell r="B501">
            <v>331907</v>
          </cell>
          <cell r="C501" t="str">
            <v>M</v>
          </cell>
          <cell r="D501">
            <v>326647</v>
          </cell>
          <cell r="E501" t="str">
            <v>M</v>
          </cell>
          <cell r="F501">
            <v>314688</v>
          </cell>
          <cell r="G501" t="str">
            <v>M</v>
          </cell>
          <cell r="H501">
            <v>304046</v>
          </cell>
          <cell r="I501" t="str">
            <v>M</v>
          </cell>
          <cell r="J501">
            <v>292099</v>
          </cell>
          <cell r="K501" t="str">
            <v>M</v>
          </cell>
        </row>
        <row r="502">
          <cell r="A502" t="str">
            <v>Tuberia SCH40 de 14" de 2da</v>
          </cell>
          <cell r="B502">
            <v>165955</v>
          </cell>
          <cell r="C502" t="str">
            <v>M</v>
          </cell>
          <cell r="D502">
            <v>163325</v>
          </cell>
          <cell r="E502" t="str">
            <v>M</v>
          </cell>
          <cell r="F502">
            <v>157345</v>
          </cell>
          <cell r="G502" t="str">
            <v>M</v>
          </cell>
          <cell r="H502">
            <v>152024</v>
          </cell>
          <cell r="I502" t="str">
            <v>M</v>
          </cell>
          <cell r="J502">
            <v>146050</v>
          </cell>
          <cell r="K502" t="str">
            <v>M</v>
          </cell>
        </row>
        <row r="503">
          <cell r="A503" t="str">
            <v>Tuberia SCH40 de 16"</v>
          </cell>
          <cell r="B503">
            <v>369245</v>
          </cell>
          <cell r="C503" t="str">
            <v>M</v>
          </cell>
          <cell r="D503">
            <v>363394</v>
          </cell>
          <cell r="E503" t="str">
            <v>M</v>
          </cell>
          <cell r="F503">
            <v>350090</v>
          </cell>
          <cell r="G503" t="str">
            <v>M</v>
          </cell>
          <cell r="H503">
            <v>338251</v>
          </cell>
          <cell r="I503" t="str">
            <v>M</v>
          </cell>
          <cell r="J503">
            <v>324960</v>
          </cell>
          <cell r="K503" t="str">
            <v>M</v>
          </cell>
        </row>
        <row r="504">
          <cell r="A504" t="str">
            <v>Tuberia SCH40 de 16" de 2da</v>
          </cell>
          <cell r="B504">
            <v>184625</v>
          </cell>
          <cell r="C504" t="str">
            <v>M</v>
          </cell>
          <cell r="D504">
            <v>181699</v>
          </cell>
          <cell r="E504" t="str">
            <v>M</v>
          </cell>
          <cell r="F504">
            <v>175047</v>
          </cell>
          <cell r="G504" t="str">
            <v>M</v>
          </cell>
          <cell r="H504">
            <v>169127</v>
          </cell>
          <cell r="I504" t="str">
            <v>M</v>
          </cell>
          <cell r="J504">
            <v>162481</v>
          </cell>
          <cell r="K504" t="str">
            <v>M</v>
          </cell>
        </row>
        <row r="505">
          <cell r="A505" t="str">
            <v>Tuberia SCH40 de 2 1/2"</v>
          </cell>
          <cell r="B505">
            <v>33152</v>
          </cell>
          <cell r="C505" t="str">
            <v>M</v>
          </cell>
          <cell r="D505">
            <v>32626</v>
          </cell>
          <cell r="E505" t="str">
            <v>M</v>
          </cell>
          <cell r="F505">
            <v>31431</v>
          </cell>
          <cell r="G505" t="str">
            <v>M</v>
          </cell>
          <cell r="H505">
            <v>30368</v>
          </cell>
          <cell r="I505" t="str">
            <v>M</v>
          </cell>
          <cell r="J505">
            <v>29174</v>
          </cell>
          <cell r="K505" t="str">
            <v>M</v>
          </cell>
        </row>
        <row r="506">
          <cell r="A506" t="str">
            <v>Tuberia SCH40 de 18"</v>
          </cell>
          <cell r="B506">
            <v>670941</v>
          </cell>
          <cell r="C506" t="str">
            <v>M</v>
          </cell>
          <cell r="D506">
            <v>660310</v>
          </cell>
          <cell r="E506" t="str">
            <v>M</v>
          </cell>
          <cell r="F506">
            <v>636136</v>
          </cell>
          <cell r="G506" t="str">
            <v>M</v>
          </cell>
          <cell r="H506">
            <v>614624</v>
          </cell>
          <cell r="I506" t="str">
            <v>M</v>
          </cell>
          <cell r="J506">
            <v>590473</v>
          </cell>
          <cell r="K506" t="str">
            <v>M</v>
          </cell>
        </row>
        <row r="507">
          <cell r="A507" t="str">
            <v>Tuberia SCH40 de 18" de 2da</v>
          </cell>
          <cell r="B507">
            <v>335473</v>
          </cell>
          <cell r="C507" t="str">
            <v>M</v>
          </cell>
          <cell r="D507">
            <v>330157</v>
          </cell>
          <cell r="E507" t="str">
            <v>M</v>
          </cell>
          <cell r="F507">
            <v>318070</v>
          </cell>
          <cell r="G507" t="str">
            <v>M</v>
          </cell>
          <cell r="H507">
            <v>307314</v>
          </cell>
          <cell r="I507" t="str">
            <v>M</v>
          </cell>
          <cell r="J507">
            <v>295238</v>
          </cell>
          <cell r="K507" t="str">
            <v>M</v>
          </cell>
        </row>
        <row r="508">
          <cell r="A508" t="str">
            <v>Tuberia SCH40 de 20"</v>
          </cell>
          <cell r="B508">
            <v>702643</v>
          </cell>
          <cell r="C508" t="str">
            <v>M</v>
          </cell>
          <cell r="D508">
            <v>691509</v>
          </cell>
          <cell r="E508" t="str">
            <v>M</v>
          </cell>
          <cell r="F508">
            <v>666193</v>
          </cell>
          <cell r="G508" t="str">
            <v>M</v>
          </cell>
          <cell r="H508">
            <v>643664</v>
          </cell>
          <cell r="I508" t="str">
            <v>M</v>
          </cell>
          <cell r="J508">
            <v>618372</v>
          </cell>
          <cell r="K508" t="str">
            <v>M</v>
          </cell>
        </row>
        <row r="509">
          <cell r="A509" t="str">
            <v>Tuberia SCH40 de 20" de 2da</v>
          </cell>
          <cell r="B509">
            <v>351321</v>
          </cell>
          <cell r="C509" t="str">
            <v>M</v>
          </cell>
          <cell r="D509">
            <v>345754</v>
          </cell>
          <cell r="E509" t="str">
            <v>M</v>
          </cell>
          <cell r="F509">
            <v>333096</v>
          </cell>
          <cell r="G509" t="str">
            <v>M</v>
          </cell>
          <cell r="H509">
            <v>321831</v>
          </cell>
          <cell r="I509" t="str">
            <v>M</v>
          </cell>
          <cell r="J509">
            <v>309185</v>
          </cell>
          <cell r="K509" t="str">
            <v>M</v>
          </cell>
        </row>
        <row r="510">
          <cell r="A510" t="str">
            <v>Tuberia SCH40 de 24"</v>
          </cell>
          <cell r="B510">
            <v>875141</v>
          </cell>
          <cell r="C510" t="str">
            <v>M</v>
          </cell>
          <cell r="D510">
            <v>861274</v>
          </cell>
          <cell r="E510" t="str">
            <v>M</v>
          </cell>
          <cell r="F510">
            <v>829743</v>
          </cell>
          <cell r="G510" t="str">
            <v>M</v>
          </cell>
          <cell r="H510">
            <v>801684</v>
          </cell>
          <cell r="I510" t="str">
            <v>M</v>
          </cell>
          <cell r="J510">
            <v>770183</v>
          </cell>
          <cell r="K510" t="str">
            <v>M</v>
          </cell>
        </row>
        <row r="511">
          <cell r="A511" t="str">
            <v>Tuberia SCH40 de 24" de 2da</v>
          </cell>
          <cell r="B511">
            <v>437572</v>
          </cell>
          <cell r="C511" t="str">
            <v>M</v>
          </cell>
          <cell r="D511">
            <v>430638</v>
          </cell>
          <cell r="E511" t="str">
            <v>M</v>
          </cell>
          <cell r="F511">
            <v>414872</v>
          </cell>
          <cell r="G511" t="str">
            <v>M</v>
          </cell>
          <cell r="H511">
            <v>400842</v>
          </cell>
          <cell r="I511" t="str">
            <v>M</v>
          </cell>
          <cell r="J511">
            <v>385091</v>
          </cell>
          <cell r="K511" t="str">
            <v>M</v>
          </cell>
        </row>
        <row r="512">
          <cell r="A512" t="str">
            <v>Tuberia SCH40 de 4"</v>
          </cell>
          <cell r="B512">
            <v>54454</v>
          </cell>
          <cell r="C512" t="str">
            <v>M</v>
          </cell>
          <cell r="D512">
            <v>53591</v>
          </cell>
          <cell r="E512" t="str">
            <v>M</v>
          </cell>
          <cell r="F512">
            <v>51629</v>
          </cell>
          <cell r="G512" t="str">
            <v>M</v>
          </cell>
          <cell r="H512">
            <v>49883</v>
          </cell>
          <cell r="I512" t="str">
            <v>M</v>
          </cell>
          <cell r="J512">
            <v>47922</v>
          </cell>
          <cell r="K512" t="str">
            <v>M</v>
          </cell>
        </row>
        <row r="513">
          <cell r="A513" t="str">
            <v>Tuberia SCH40 de 4" de 2da</v>
          </cell>
          <cell r="B513">
            <v>27228</v>
          </cell>
          <cell r="C513" t="str">
            <v>M</v>
          </cell>
          <cell r="D513">
            <v>26796</v>
          </cell>
          <cell r="E513" t="str">
            <v>M</v>
          </cell>
          <cell r="F513">
            <v>25815</v>
          </cell>
          <cell r="G513" t="str">
            <v>M</v>
          </cell>
          <cell r="H513">
            <v>24942</v>
          </cell>
          <cell r="I513" t="str">
            <v>M</v>
          </cell>
          <cell r="J513">
            <v>23961</v>
          </cell>
          <cell r="K513" t="str">
            <v>M</v>
          </cell>
        </row>
        <row r="514">
          <cell r="A514" t="str">
            <v>Tuberia SCH40 de 6"</v>
          </cell>
          <cell r="B514">
            <v>88723</v>
          </cell>
          <cell r="C514" t="str">
            <v>M</v>
          </cell>
          <cell r="D514">
            <v>87317</v>
          </cell>
          <cell r="E514" t="str">
            <v>M</v>
          </cell>
          <cell r="F514">
            <v>84120</v>
          </cell>
          <cell r="G514" t="str">
            <v>M</v>
          </cell>
          <cell r="H514">
            <v>81275</v>
          </cell>
          <cell r="I514" t="str">
            <v>M</v>
          </cell>
          <cell r="J514">
            <v>78081</v>
          </cell>
          <cell r="K514" t="str">
            <v>M</v>
          </cell>
        </row>
        <row r="515">
          <cell r="A515" t="str">
            <v>Tuberia SCH40 de 6" de 2da</v>
          </cell>
          <cell r="B515">
            <v>44363</v>
          </cell>
          <cell r="C515" t="str">
            <v>M</v>
          </cell>
          <cell r="D515">
            <v>43660</v>
          </cell>
          <cell r="E515" t="str">
            <v>M</v>
          </cell>
          <cell r="F515">
            <v>42061</v>
          </cell>
          <cell r="G515" t="str">
            <v>M</v>
          </cell>
          <cell r="H515">
            <v>40638</v>
          </cell>
          <cell r="I515" t="str">
            <v>M</v>
          </cell>
          <cell r="J515">
            <v>39041</v>
          </cell>
          <cell r="K515" t="str">
            <v>M</v>
          </cell>
        </row>
        <row r="516">
          <cell r="A516" t="str">
            <v>Tuberia SCH40 de 8"</v>
          </cell>
          <cell r="B516">
            <v>139756</v>
          </cell>
          <cell r="C516" t="str">
            <v>M</v>
          </cell>
          <cell r="D516">
            <v>137541</v>
          </cell>
          <cell r="E516" t="str">
            <v>M</v>
          </cell>
          <cell r="F516">
            <v>132505</v>
          </cell>
          <cell r="G516" t="str">
            <v>M</v>
          </cell>
          <cell r="H516">
            <v>128024</v>
          </cell>
          <cell r="I516" t="str">
            <v>M</v>
          </cell>
          <cell r="J516">
            <v>122993</v>
          </cell>
          <cell r="K516" t="str">
            <v>M</v>
          </cell>
        </row>
        <row r="517">
          <cell r="A517" t="str">
            <v>Tuberia SCH40 de 8" de 2da</v>
          </cell>
          <cell r="B517">
            <v>69880</v>
          </cell>
          <cell r="C517" t="str">
            <v>M</v>
          </cell>
          <cell r="D517">
            <v>68772</v>
          </cell>
          <cell r="E517" t="str">
            <v>M</v>
          </cell>
          <cell r="F517">
            <v>66254</v>
          </cell>
          <cell r="G517" t="str">
            <v>M</v>
          </cell>
          <cell r="H517">
            <v>64013</v>
          </cell>
          <cell r="I517" t="str">
            <v>M</v>
          </cell>
          <cell r="J517">
            <v>61497</v>
          </cell>
          <cell r="K517" t="str">
            <v>M</v>
          </cell>
        </row>
        <row r="518">
          <cell r="A518" t="str">
            <v>Tuberia unión platino de 10" RD21</v>
          </cell>
          <cell r="B518">
            <v>231711</v>
          </cell>
          <cell r="C518" t="str">
            <v>M</v>
          </cell>
          <cell r="D518">
            <v>228039</v>
          </cell>
          <cell r="E518" t="str">
            <v>M</v>
          </cell>
          <cell r="F518">
            <v>219690</v>
          </cell>
          <cell r="G518" t="str">
            <v>M</v>
          </cell>
          <cell r="H518">
            <v>212260</v>
          </cell>
          <cell r="I518" t="str">
            <v>M</v>
          </cell>
          <cell r="J518">
            <v>203919</v>
          </cell>
          <cell r="K518" t="str">
            <v>M</v>
          </cell>
        </row>
        <row r="519">
          <cell r="A519" t="str">
            <v>Tuberia unión platino de 12" RD21</v>
          </cell>
          <cell r="B519">
            <v>324205</v>
          </cell>
          <cell r="C519" t="str">
            <v>M</v>
          </cell>
          <cell r="D519">
            <v>319068</v>
          </cell>
          <cell r="E519" t="str">
            <v>M</v>
          </cell>
          <cell r="F519">
            <v>307387</v>
          </cell>
          <cell r="G519" t="str">
            <v>M</v>
          </cell>
          <cell r="H519">
            <v>296992</v>
          </cell>
          <cell r="I519" t="str">
            <v>M</v>
          </cell>
          <cell r="J519">
            <v>285322</v>
          </cell>
          <cell r="K519" t="str">
            <v>M</v>
          </cell>
        </row>
        <row r="520">
          <cell r="A520" t="str">
            <v>Tuberia unión platino de 14" RD21</v>
          </cell>
          <cell r="B520">
            <v>402049</v>
          </cell>
          <cell r="C520" t="str">
            <v>M</v>
          </cell>
          <cell r="D520">
            <v>395678</v>
          </cell>
          <cell r="E520" t="str">
            <v>M</v>
          </cell>
          <cell r="F520">
            <v>381192</v>
          </cell>
          <cell r="G520" t="str">
            <v>M</v>
          </cell>
          <cell r="H520">
            <v>368301</v>
          </cell>
          <cell r="I520" t="str">
            <v>M</v>
          </cell>
          <cell r="J520">
            <v>353829</v>
          </cell>
          <cell r="K520" t="str">
            <v>M</v>
          </cell>
        </row>
        <row r="521">
          <cell r="A521" t="str">
            <v>Tuberia unión platino de 16" RD21</v>
          </cell>
          <cell r="B521">
            <v>527701</v>
          </cell>
          <cell r="C521" t="str">
            <v>M</v>
          </cell>
          <cell r="D521">
            <v>519339</v>
          </cell>
          <cell r="E521" t="str">
            <v>M</v>
          </cell>
          <cell r="F521">
            <v>500326</v>
          </cell>
          <cell r="G521" t="str">
            <v>M</v>
          </cell>
          <cell r="H521">
            <v>483406</v>
          </cell>
          <cell r="I521" t="str">
            <v>M</v>
          </cell>
          <cell r="J521">
            <v>464411</v>
          </cell>
          <cell r="K521" t="str">
            <v>M</v>
          </cell>
        </row>
        <row r="522">
          <cell r="A522" t="str">
            <v>Tuberia unión platino de 18" RD21</v>
          </cell>
          <cell r="B522">
            <v>677295</v>
          </cell>
          <cell r="C522" t="str">
            <v>M</v>
          </cell>
          <cell r="D522">
            <v>666563</v>
          </cell>
          <cell r="E522" t="str">
            <v>M</v>
          </cell>
          <cell r="F522">
            <v>642160</v>
          </cell>
          <cell r="G522" t="str">
            <v>M</v>
          </cell>
          <cell r="H522">
            <v>620444</v>
          </cell>
          <cell r="I522" t="str">
            <v>M</v>
          </cell>
          <cell r="J522">
            <v>596064</v>
          </cell>
          <cell r="K522" t="str">
            <v>M</v>
          </cell>
        </row>
        <row r="523">
          <cell r="A523" t="str">
            <v>Tuberia unión platino de 20" RD21</v>
          </cell>
          <cell r="B523">
            <v>843647</v>
          </cell>
          <cell r="C523" t="str">
            <v>M</v>
          </cell>
          <cell r="D523">
            <v>830279</v>
          </cell>
          <cell r="E523" t="str">
            <v>M</v>
          </cell>
          <cell r="F523">
            <v>799883</v>
          </cell>
          <cell r="G523" t="str">
            <v>M</v>
          </cell>
          <cell r="H523">
            <v>772833</v>
          </cell>
          <cell r="I523" t="str">
            <v>M</v>
          </cell>
          <cell r="J523">
            <v>742466</v>
          </cell>
          <cell r="K523" t="str">
            <v>M</v>
          </cell>
        </row>
        <row r="524">
          <cell r="A524" t="str">
            <v>Tuberia unión platino de 24" RD21</v>
          </cell>
          <cell r="B524">
            <v>1246701</v>
          </cell>
          <cell r="C524" t="str">
            <v>M</v>
          </cell>
          <cell r="D524">
            <v>1226947</v>
          </cell>
          <cell r="E524" t="str">
            <v>M</v>
          </cell>
          <cell r="F524">
            <v>1182029</v>
          </cell>
          <cell r="G524" t="str">
            <v>M</v>
          </cell>
          <cell r="H524">
            <v>1142057</v>
          </cell>
          <cell r="I524" t="str">
            <v>M</v>
          </cell>
          <cell r="J524">
            <v>1097182</v>
          </cell>
          <cell r="K524" t="str">
            <v>M</v>
          </cell>
        </row>
        <row r="525">
          <cell r="A525" t="str">
            <v>Tuberia unión platino de 6" RD21</v>
          </cell>
          <cell r="B525">
            <v>86897</v>
          </cell>
          <cell r="C525" t="str">
            <v>M</v>
          </cell>
          <cell r="D525">
            <v>85520</v>
          </cell>
          <cell r="E525" t="str">
            <v>M</v>
          </cell>
          <cell r="F525">
            <v>82389</v>
          </cell>
          <cell r="G525" t="str">
            <v>M</v>
          </cell>
          <cell r="H525">
            <v>79602</v>
          </cell>
          <cell r="I525" t="str">
            <v>M</v>
          </cell>
          <cell r="J525">
            <v>76474</v>
          </cell>
          <cell r="K525" t="str">
            <v>M</v>
          </cell>
        </row>
        <row r="526">
          <cell r="A526" t="str">
            <v>Tuberia unión platino de 8" RD21</v>
          </cell>
          <cell r="B526">
            <v>147194</v>
          </cell>
          <cell r="C526" t="str">
            <v>M</v>
          </cell>
          <cell r="D526">
            <v>144861</v>
          </cell>
          <cell r="E526" t="str">
            <v>M</v>
          </cell>
          <cell r="F526">
            <v>139557</v>
          </cell>
          <cell r="G526" t="str">
            <v>M</v>
          </cell>
          <cell r="H526">
            <v>134837</v>
          </cell>
          <cell r="I526" t="str">
            <v>M</v>
          </cell>
          <cell r="J526">
            <v>129538</v>
          </cell>
          <cell r="K526" t="str">
            <v>M</v>
          </cell>
        </row>
        <row r="527">
          <cell r="A527" t="str">
            <v>Tubo en acero estructural redondo, D=2 1/2"</v>
          </cell>
          <cell r="B527">
            <v>26827</v>
          </cell>
          <cell r="C527" t="str">
            <v>m</v>
          </cell>
          <cell r="D527">
            <v>26401</v>
          </cell>
          <cell r="E527" t="str">
            <v>m</v>
          </cell>
          <cell r="F527">
            <v>25434</v>
          </cell>
          <cell r="G527" t="str">
            <v>m</v>
          </cell>
          <cell r="H527">
            <v>24573</v>
          </cell>
          <cell r="I527" t="str">
            <v>m</v>
          </cell>
          <cell r="J527">
            <v>23607</v>
          </cell>
          <cell r="K527" t="str">
            <v>m</v>
          </cell>
        </row>
        <row r="528">
          <cell r="A528" t="str">
            <v>Tubo en acero galvanizado redondo 3"</v>
          </cell>
          <cell r="B528">
            <v>33483</v>
          </cell>
          <cell r="C528" t="str">
            <v>m</v>
          </cell>
          <cell r="D528">
            <v>32952</v>
          </cell>
          <cell r="E528" t="str">
            <v>m</v>
          </cell>
          <cell r="F528">
            <v>31745</v>
          </cell>
          <cell r="G528" t="str">
            <v>m</v>
          </cell>
          <cell r="H528">
            <v>30671</v>
          </cell>
          <cell r="I528" t="str">
            <v>m</v>
          </cell>
          <cell r="J528">
            <v>29465</v>
          </cell>
          <cell r="K528" t="str">
            <v>m</v>
          </cell>
        </row>
        <row r="529">
          <cell r="A529" t="str">
            <v>Unión bajante</v>
          </cell>
          <cell r="B529">
            <v>5102</v>
          </cell>
          <cell r="C529" t="str">
            <v>un</v>
          </cell>
          <cell r="D529">
            <v>5021</v>
          </cell>
          <cell r="E529" t="str">
            <v>un</v>
          </cell>
          <cell r="F529">
            <v>4837</v>
          </cell>
          <cell r="G529" t="str">
            <v>un</v>
          </cell>
          <cell r="H529">
            <v>4673</v>
          </cell>
          <cell r="I529" t="str">
            <v>un</v>
          </cell>
          <cell r="J529">
            <v>4489</v>
          </cell>
          <cell r="K529" t="str">
            <v>un</v>
          </cell>
        </row>
        <row r="530">
          <cell r="A530" t="str">
            <v>Unión canal - bajantes</v>
          </cell>
          <cell r="B530">
            <v>26524</v>
          </cell>
          <cell r="C530" t="str">
            <v>un</v>
          </cell>
          <cell r="D530">
            <v>26103</v>
          </cell>
          <cell r="E530" t="str">
            <v>un</v>
          </cell>
          <cell r="F530">
            <v>25147</v>
          </cell>
          <cell r="G530" t="str">
            <v>un</v>
          </cell>
          <cell r="H530">
            <v>24296</v>
          </cell>
          <cell r="I530" t="str">
            <v>un</v>
          </cell>
          <cell r="J530">
            <v>23341</v>
          </cell>
          <cell r="K530" t="str">
            <v>un</v>
          </cell>
        </row>
        <row r="531">
          <cell r="A531" t="str">
            <v>Unión canal amazonas</v>
          </cell>
          <cell r="B531">
            <v>19663</v>
          </cell>
          <cell r="C531" t="str">
            <v>un</v>
          </cell>
          <cell r="D531">
            <v>19351</v>
          </cell>
          <cell r="E531" t="str">
            <v>un</v>
          </cell>
          <cell r="F531">
            <v>18642</v>
          </cell>
          <cell r="G531" t="str">
            <v>un</v>
          </cell>
          <cell r="H531">
            <v>18011</v>
          </cell>
          <cell r="I531" t="str">
            <v>un</v>
          </cell>
          <cell r="J531">
            <v>17303</v>
          </cell>
          <cell r="K531" t="str">
            <v>un</v>
          </cell>
        </row>
        <row r="532">
          <cell r="A532" t="str">
            <v>Unión de 160mm PVC</v>
          </cell>
          <cell r="B532">
            <v>9418</v>
          </cell>
          <cell r="C532" t="str">
            <v>UD</v>
          </cell>
          <cell r="D532">
            <v>9268</v>
          </cell>
          <cell r="E532" t="str">
            <v>UD</v>
          </cell>
          <cell r="F532">
            <v>8928</v>
          </cell>
          <cell r="G532" t="str">
            <v>UD</v>
          </cell>
          <cell r="H532">
            <v>8626</v>
          </cell>
          <cell r="I532" t="str">
            <v>UD</v>
          </cell>
          <cell r="J532">
            <v>8287</v>
          </cell>
          <cell r="K532" t="str">
            <v>UD</v>
          </cell>
        </row>
        <row r="533">
          <cell r="A533" t="str">
            <v>Unión de 200mm PVC</v>
          </cell>
          <cell r="B533">
            <v>44339</v>
          </cell>
          <cell r="C533" t="str">
            <v>UD</v>
          </cell>
          <cell r="D533">
            <v>43636</v>
          </cell>
          <cell r="E533" t="str">
            <v>UD</v>
          </cell>
          <cell r="F533">
            <v>42038</v>
          </cell>
          <cell r="G533" t="str">
            <v>UD</v>
          </cell>
          <cell r="H533">
            <v>40616</v>
          </cell>
          <cell r="I533" t="str">
            <v>UD</v>
          </cell>
          <cell r="J533">
            <v>39020</v>
          </cell>
          <cell r="K533" t="str">
            <v>UD</v>
          </cell>
        </row>
        <row r="534">
          <cell r="A534" t="str">
            <v>Unión de 250mm PVC</v>
          </cell>
          <cell r="B534">
            <v>125946</v>
          </cell>
          <cell r="C534" t="str">
            <v>UD</v>
          </cell>
          <cell r="D534">
            <v>123950</v>
          </cell>
          <cell r="E534" t="str">
            <v>UD</v>
          </cell>
          <cell r="F534">
            <v>119412</v>
          </cell>
          <cell r="G534" t="str">
            <v>UD</v>
          </cell>
          <cell r="H534">
            <v>115373</v>
          </cell>
          <cell r="I534" t="str">
            <v>UD</v>
          </cell>
          <cell r="J534">
            <v>110839</v>
          </cell>
          <cell r="K534" t="str">
            <v>UD</v>
          </cell>
        </row>
        <row r="535">
          <cell r="A535" t="str">
            <v>Unión de 315mm PVC</v>
          </cell>
          <cell r="B535">
            <v>215493</v>
          </cell>
          <cell r="C535" t="str">
            <v>UD</v>
          </cell>
          <cell r="D535">
            <v>212078</v>
          </cell>
          <cell r="E535" t="str">
            <v>UD</v>
          </cell>
          <cell r="F535">
            <v>204314</v>
          </cell>
          <cell r="G535" t="str">
            <v>UD</v>
          </cell>
          <cell r="H535">
            <v>197404</v>
          </cell>
          <cell r="I535" t="str">
            <v>UD</v>
          </cell>
          <cell r="J535">
            <v>189647</v>
          </cell>
          <cell r="K535" t="str">
            <v>UD</v>
          </cell>
        </row>
        <row r="536">
          <cell r="A536" t="str">
            <v>Unión de 355mm PVC</v>
          </cell>
          <cell r="B536">
            <v>287848</v>
          </cell>
          <cell r="C536" t="str">
            <v>UD</v>
          </cell>
          <cell r="D536">
            <v>283287</v>
          </cell>
          <cell r="E536" t="str">
            <v>UD</v>
          </cell>
          <cell r="F536">
            <v>272916</v>
          </cell>
          <cell r="G536" t="str">
            <v>UD</v>
          </cell>
          <cell r="H536">
            <v>263686</v>
          </cell>
          <cell r="I536" t="str">
            <v>UD</v>
          </cell>
          <cell r="J536">
            <v>253325</v>
          </cell>
          <cell r="K536" t="str">
            <v>UD</v>
          </cell>
        </row>
        <row r="537">
          <cell r="A537" t="str">
            <v>Unión PVC-P 1"</v>
          </cell>
          <cell r="B537">
            <v>991</v>
          </cell>
          <cell r="C537" t="str">
            <v>UD</v>
          </cell>
          <cell r="D537">
            <v>975</v>
          </cell>
          <cell r="E537" t="str">
            <v>UD</v>
          </cell>
          <cell r="F537">
            <v>939</v>
          </cell>
          <cell r="G537" t="str">
            <v>UD</v>
          </cell>
          <cell r="H537">
            <v>907</v>
          </cell>
          <cell r="I537" t="str">
            <v>UD</v>
          </cell>
          <cell r="J537">
            <v>871</v>
          </cell>
          <cell r="K537" t="str">
            <v>UD</v>
          </cell>
        </row>
        <row r="538">
          <cell r="A538" t="str">
            <v>Unión PVC-P 1 1/2"</v>
          </cell>
          <cell r="B538">
            <v>2478</v>
          </cell>
          <cell r="C538" t="str">
            <v>UD</v>
          </cell>
          <cell r="D538">
            <v>2438</v>
          </cell>
          <cell r="E538" t="str">
            <v>UD</v>
          </cell>
          <cell r="F538">
            <v>2348</v>
          </cell>
          <cell r="G538" t="str">
            <v>UD</v>
          </cell>
          <cell r="H538">
            <v>2268</v>
          </cell>
          <cell r="I538" t="str">
            <v>UD</v>
          </cell>
          <cell r="J538">
            <v>2178</v>
          </cell>
          <cell r="K538" t="str">
            <v>UD</v>
          </cell>
        </row>
        <row r="539">
          <cell r="A539" t="str">
            <v>Unión PVC-P 1/2"</v>
          </cell>
          <cell r="B539">
            <v>387</v>
          </cell>
          <cell r="C539" t="str">
            <v>UD</v>
          </cell>
          <cell r="D539">
            <v>380</v>
          </cell>
          <cell r="E539" t="str">
            <v>UD</v>
          </cell>
          <cell r="F539">
            <v>366</v>
          </cell>
          <cell r="G539" t="str">
            <v>UD</v>
          </cell>
          <cell r="H539">
            <v>353</v>
          </cell>
          <cell r="I539" t="str">
            <v>UD</v>
          </cell>
          <cell r="J539">
            <v>339</v>
          </cell>
          <cell r="K539" t="str">
            <v>UD</v>
          </cell>
        </row>
        <row r="540">
          <cell r="A540" t="str">
            <v>Valla movil tipo 1</v>
          </cell>
          <cell r="B540">
            <v>144010</v>
          </cell>
          <cell r="C540" t="str">
            <v>UD</v>
          </cell>
          <cell r="D540">
            <v>141728</v>
          </cell>
          <cell r="E540" t="str">
            <v>UD</v>
          </cell>
          <cell r="F540">
            <v>136539</v>
          </cell>
          <cell r="G540" t="str">
            <v>UD</v>
          </cell>
          <cell r="H540">
            <v>131921</v>
          </cell>
          <cell r="I540" t="str">
            <v>UD</v>
          </cell>
          <cell r="J540">
            <v>126737</v>
          </cell>
          <cell r="K540" t="str">
            <v>UD</v>
          </cell>
        </row>
        <row r="541">
          <cell r="A541" t="str">
            <v>Valla movil tipo 2</v>
          </cell>
          <cell r="B541">
            <v>273496</v>
          </cell>
          <cell r="C541" t="str">
            <v>UD</v>
          </cell>
          <cell r="D541">
            <v>269162</v>
          </cell>
          <cell r="E541" t="str">
            <v>UD</v>
          </cell>
          <cell r="F541">
            <v>259308</v>
          </cell>
          <cell r="G541" t="str">
            <v>UD</v>
          </cell>
          <cell r="H541">
            <v>250539</v>
          </cell>
          <cell r="I541" t="str">
            <v>UD</v>
          </cell>
          <cell r="J541">
            <v>240694</v>
          </cell>
          <cell r="K541" t="str">
            <v>UD</v>
          </cell>
        </row>
        <row r="542">
          <cell r="A542" t="str">
            <v>Valla movil tipo 3</v>
          </cell>
          <cell r="B542">
            <v>288121</v>
          </cell>
          <cell r="C542" t="str">
            <v>UD</v>
          </cell>
          <cell r="D542">
            <v>283555</v>
          </cell>
          <cell r="E542" t="str">
            <v>UD</v>
          </cell>
          <cell r="F542">
            <v>273174</v>
          </cell>
          <cell r="G542" t="str">
            <v>UD</v>
          </cell>
          <cell r="H542">
            <v>263936</v>
          </cell>
          <cell r="I542" t="str">
            <v>UD</v>
          </cell>
          <cell r="J542">
            <v>253565</v>
          </cell>
          <cell r="K542" t="str">
            <v>UD</v>
          </cell>
        </row>
        <row r="543">
          <cell r="A543" t="str">
            <v>Valla movil tipo 4</v>
          </cell>
          <cell r="B543">
            <v>144057</v>
          </cell>
          <cell r="C543" t="str">
            <v>UD</v>
          </cell>
          <cell r="D543">
            <v>141774</v>
          </cell>
          <cell r="E543" t="str">
            <v>UD</v>
          </cell>
          <cell r="F543">
            <v>136583</v>
          </cell>
          <cell r="G543" t="str">
            <v>UD</v>
          </cell>
          <cell r="H543">
            <v>131964</v>
          </cell>
          <cell r="I543" t="str">
            <v>UD</v>
          </cell>
          <cell r="J543">
            <v>126778</v>
          </cell>
          <cell r="K543" t="str">
            <v>UD</v>
          </cell>
        </row>
        <row r="544">
          <cell r="A544" t="str">
            <v>Valla movil tipo 5</v>
          </cell>
          <cell r="B544">
            <v>568480</v>
          </cell>
          <cell r="C544" t="str">
            <v>UD</v>
          </cell>
          <cell r="D544">
            <v>559472</v>
          </cell>
          <cell r="E544" t="str">
            <v>UD</v>
          </cell>
          <cell r="F544">
            <v>538990</v>
          </cell>
          <cell r="G544" t="str">
            <v>UD</v>
          </cell>
          <cell r="H544">
            <v>520763</v>
          </cell>
          <cell r="I544" t="str">
            <v>UD</v>
          </cell>
          <cell r="J544">
            <v>500300</v>
          </cell>
          <cell r="K544" t="str">
            <v>UD</v>
          </cell>
        </row>
        <row r="545">
          <cell r="A545" t="str">
            <v>Valla movil tipo 6</v>
          </cell>
          <cell r="B545">
            <v>282652</v>
          </cell>
          <cell r="C545" t="str">
            <v>UD</v>
          </cell>
          <cell r="D545">
            <v>278173</v>
          </cell>
          <cell r="E545" t="str">
            <v>UD</v>
          </cell>
          <cell r="F545">
            <v>267989</v>
          </cell>
          <cell r="G545" t="str">
            <v>UD</v>
          </cell>
          <cell r="H545">
            <v>258926</v>
          </cell>
          <cell r="I545" t="str">
            <v>UD</v>
          </cell>
          <cell r="J545">
            <v>248752</v>
          </cell>
          <cell r="K545" t="str">
            <v>UD</v>
          </cell>
        </row>
        <row r="546">
          <cell r="A546" t="str">
            <v>Var Corr 1/2" 60000psi fig</v>
          </cell>
          <cell r="B546">
            <v>3592</v>
          </cell>
          <cell r="C546" t="str">
            <v>KG</v>
          </cell>
          <cell r="D546">
            <v>3535</v>
          </cell>
          <cell r="E546" t="str">
            <v>KG</v>
          </cell>
          <cell r="F546">
            <v>3405</v>
          </cell>
          <cell r="G546" t="str">
            <v>KG</v>
          </cell>
          <cell r="H546">
            <v>3289</v>
          </cell>
          <cell r="I546" t="str">
            <v>KG</v>
          </cell>
          <cell r="J546">
            <v>3159</v>
          </cell>
          <cell r="K546" t="str">
            <v>KG</v>
          </cell>
        </row>
        <row r="547">
          <cell r="A547" t="str">
            <v>Var Corr 3/4" 60000psi fig</v>
          </cell>
          <cell r="B547">
            <v>3592</v>
          </cell>
          <cell r="C547" t="str">
            <v>KG</v>
          </cell>
          <cell r="D547">
            <v>3535</v>
          </cell>
          <cell r="E547" t="str">
            <v>KG</v>
          </cell>
          <cell r="F547">
            <v>3405</v>
          </cell>
          <cell r="G547" t="str">
            <v>KG</v>
          </cell>
          <cell r="H547">
            <v>3289</v>
          </cell>
          <cell r="I547" t="str">
            <v>KG</v>
          </cell>
          <cell r="J547">
            <v>3159</v>
          </cell>
          <cell r="K547" t="str">
            <v>KG</v>
          </cell>
        </row>
        <row r="548">
          <cell r="A548" t="str">
            <v>Varilla corrugada No 2 1/4" (40000 psi)</v>
          </cell>
          <cell r="B548">
            <v>3592</v>
          </cell>
          <cell r="C548" t="str">
            <v>kg</v>
          </cell>
          <cell r="D548">
            <v>3535</v>
          </cell>
          <cell r="E548" t="str">
            <v>kg</v>
          </cell>
          <cell r="F548">
            <v>3405</v>
          </cell>
          <cell r="G548" t="str">
            <v>kg</v>
          </cell>
          <cell r="H548">
            <v>3289</v>
          </cell>
          <cell r="I548" t="str">
            <v>kg</v>
          </cell>
          <cell r="J548">
            <v>3159</v>
          </cell>
          <cell r="K548" t="str">
            <v>kg</v>
          </cell>
        </row>
        <row r="549">
          <cell r="A549" t="str">
            <v>Varilla corrugada No 3 3/8" (40000 psi)</v>
          </cell>
          <cell r="B549">
            <v>3592</v>
          </cell>
          <cell r="C549" t="str">
            <v>kg</v>
          </cell>
          <cell r="D549">
            <v>3535</v>
          </cell>
          <cell r="E549" t="str">
            <v>kg</v>
          </cell>
          <cell r="F549">
            <v>3405</v>
          </cell>
          <cell r="G549" t="str">
            <v>kg</v>
          </cell>
          <cell r="H549">
            <v>3289</v>
          </cell>
          <cell r="I549" t="str">
            <v>kg</v>
          </cell>
          <cell r="J549">
            <v>3159</v>
          </cell>
          <cell r="K549" t="str">
            <v>kg</v>
          </cell>
        </row>
        <row r="550">
          <cell r="A550" t="str">
            <v>Varilla corrugada No 4 1/2" (60000 psi)</v>
          </cell>
          <cell r="B550">
            <v>3592</v>
          </cell>
          <cell r="C550" t="str">
            <v>kg</v>
          </cell>
          <cell r="D550">
            <v>3535</v>
          </cell>
          <cell r="E550" t="str">
            <v>kg</v>
          </cell>
          <cell r="F550">
            <v>3405</v>
          </cell>
          <cell r="G550" t="str">
            <v>kg</v>
          </cell>
          <cell r="H550">
            <v>3289</v>
          </cell>
          <cell r="I550" t="str">
            <v>kg</v>
          </cell>
          <cell r="J550">
            <v>3159</v>
          </cell>
          <cell r="K550" t="str">
            <v>kg</v>
          </cell>
        </row>
        <row r="551">
          <cell r="A551" t="str">
            <v>Varilla corrugada No 6 3/4" (60000 psi)</v>
          </cell>
          <cell r="B551">
            <v>3592</v>
          </cell>
          <cell r="C551" t="str">
            <v>kg</v>
          </cell>
          <cell r="D551">
            <v>3535</v>
          </cell>
          <cell r="E551" t="str">
            <v>kg</v>
          </cell>
          <cell r="F551">
            <v>3405</v>
          </cell>
          <cell r="G551" t="str">
            <v>kg</v>
          </cell>
          <cell r="H551">
            <v>3289</v>
          </cell>
          <cell r="I551" t="str">
            <v>kg</v>
          </cell>
          <cell r="J551">
            <v>3159</v>
          </cell>
          <cell r="K551" t="str">
            <v>kg</v>
          </cell>
        </row>
        <row r="552">
          <cell r="A552" t="str">
            <v xml:space="preserve">Varilla lisa 1 1/2" </v>
          </cell>
          <cell r="B552">
            <v>3592</v>
          </cell>
          <cell r="C552" t="str">
            <v>kg</v>
          </cell>
          <cell r="D552">
            <v>3535</v>
          </cell>
          <cell r="E552" t="str">
            <v>kg</v>
          </cell>
          <cell r="F552">
            <v>3405</v>
          </cell>
          <cell r="G552" t="str">
            <v>kg</v>
          </cell>
          <cell r="H552">
            <v>3289</v>
          </cell>
          <cell r="I552" t="str">
            <v>kg</v>
          </cell>
          <cell r="J552">
            <v>3159</v>
          </cell>
          <cell r="K552" t="str">
            <v>kg</v>
          </cell>
        </row>
        <row r="553">
          <cell r="A553" t="str">
            <v xml:space="preserve">Varilla lisa 1 1/4" </v>
          </cell>
          <cell r="B553">
            <v>3592</v>
          </cell>
          <cell r="C553" t="str">
            <v>kg</v>
          </cell>
          <cell r="D553">
            <v>3535</v>
          </cell>
          <cell r="E553" t="str">
            <v>kg</v>
          </cell>
          <cell r="F553">
            <v>3405</v>
          </cell>
          <cell r="G553" t="str">
            <v>kg</v>
          </cell>
          <cell r="H553">
            <v>3289</v>
          </cell>
          <cell r="I553" t="str">
            <v>kg</v>
          </cell>
          <cell r="J553">
            <v>3159</v>
          </cell>
          <cell r="K553" t="str">
            <v>kg</v>
          </cell>
        </row>
        <row r="554">
          <cell r="A554" t="str">
            <v xml:space="preserve">Varilla lisa 1" </v>
          </cell>
          <cell r="B554">
            <v>3592</v>
          </cell>
          <cell r="C554" t="str">
            <v>kg</v>
          </cell>
          <cell r="D554">
            <v>3535</v>
          </cell>
          <cell r="E554" t="str">
            <v>kg</v>
          </cell>
          <cell r="F554">
            <v>3405</v>
          </cell>
          <cell r="G554" t="str">
            <v>kg</v>
          </cell>
          <cell r="H554">
            <v>3289</v>
          </cell>
          <cell r="I554" t="str">
            <v>kg</v>
          </cell>
          <cell r="J554">
            <v>3159</v>
          </cell>
          <cell r="K554" t="str">
            <v>kg</v>
          </cell>
        </row>
        <row r="555">
          <cell r="A555" t="str">
            <v xml:space="preserve">Varilla lisa 1/2" </v>
          </cell>
          <cell r="B555">
            <v>3592</v>
          </cell>
          <cell r="C555" t="str">
            <v>kg</v>
          </cell>
          <cell r="D555">
            <v>3535</v>
          </cell>
          <cell r="E555" t="str">
            <v>kg</v>
          </cell>
          <cell r="F555">
            <v>3405</v>
          </cell>
          <cell r="G555" t="str">
            <v>kg</v>
          </cell>
          <cell r="H555">
            <v>3289</v>
          </cell>
          <cell r="I555" t="str">
            <v>kg</v>
          </cell>
          <cell r="J555">
            <v>3159</v>
          </cell>
          <cell r="K555" t="str">
            <v>kg</v>
          </cell>
        </row>
        <row r="556">
          <cell r="A556" t="str">
            <v xml:space="preserve">Varilla lisa 3/4" </v>
          </cell>
          <cell r="B556">
            <v>3592</v>
          </cell>
          <cell r="C556" t="str">
            <v>kg</v>
          </cell>
          <cell r="D556">
            <v>3535</v>
          </cell>
          <cell r="E556" t="str">
            <v>kg</v>
          </cell>
          <cell r="F556">
            <v>3405</v>
          </cell>
          <cell r="G556" t="str">
            <v>kg</v>
          </cell>
          <cell r="H556">
            <v>3289</v>
          </cell>
          <cell r="I556" t="str">
            <v>kg</v>
          </cell>
          <cell r="J556">
            <v>3159</v>
          </cell>
          <cell r="K556" t="str">
            <v>kg</v>
          </cell>
        </row>
        <row r="557">
          <cell r="A557" t="str">
            <v xml:space="preserve">Varilla lisa 3/8" </v>
          </cell>
          <cell r="B557">
            <v>3592</v>
          </cell>
          <cell r="C557" t="str">
            <v>kg</v>
          </cell>
          <cell r="D557">
            <v>3535</v>
          </cell>
          <cell r="E557" t="str">
            <v>kg</v>
          </cell>
          <cell r="F557">
            <v>3405</v>
          </cell>
          <cell r="G557" t="str">
            <v>kg</v>
          </cell>
          <cell r="H557">
            <v>3289</v>
          </cell>
          <cell r="I557" t="str">
            <v>kg</v>
          </cell>
          <cell r="J557">
            <v>3159</v>
          </cell>
          <cell r="K557" t="str">
            <v>kg</v>
          </cell>
        </row>
        <row r="558">
          <cell r="A558" t="str">
            <v xml:space="preserve">Varilla lisa 7/8" </v>
          </cell>
          <cell r="B558">
            <v>3592</v>
          </cell>
          <cell r="C558" t="str">
            <v>kg</v>
          </cell>
          <cell r="D558">
            <v>3535</v>
          </cell>
          <cell r="E558" t="str">
            <v>kg</v>
          </cell>
          <cell r="F558">
            <v>3405</v>
          </cell>
          <cell r="G558" t="str">
            <v>kg</v>
          </cell>
          <cell r="H558">
            <v>3289</v>
          </cell>
          <cell r="I558" t="str">
            <v>kg</v>
          </cell>
          <cell r="J558">
            <v>3159</v>
          </cell>
          <cell r="K558" t="str">
            <v>kg</v>
          </cell>
        </row>
        <row r="559">
          <cell r="A559" t="str">
            <v>Varillas 1/2"</v>
          </cell>
          <cell r="B559">
            <v>3592</v>
          </cell>
          <cell r="C559" t="str">
            <v>KG</v>
          </cell>
          <cell r="D559">
            <v>3535</v>
          </cell>
          <cell r="E559" t="str">
            <v>KG</v>
          </cell>
          <cell r="F559">
            <v>3405</v>
          </cell>
          <cell r="G559" t="str">
            <v>KG</v>
          </cell>
          <cell r="H559">
            <v>3289</v>
          </cell>
          <cell r="I559" t="str">
            <v>KG</v>
          </cell>
          <cell r="J559">
            <v>3159</v>
          </cell>
          <cell r="K559" t="str">
            <v>KG</v>
          </cell>
        </row>
        <row r="560">
          <cell r="A560" t="str">
            <v>Vehiculo</v>
          </cell>
          <cell r="B560">
            <v>1205</v>
          </cell>
          <cell r="C560" t="str">
            <v>gral</v>
          </cell>
          <cell r="D560">
            <v>1185</v>
          </cell>
          <cell r="E560" t="str">
            <v>gral</v>
          </cell>
          <cell r="F560">
            <v>1141</v>
          </cell>
          <cell r="G560" t="str">
            <v>gral</v>
          </cell>
          <cell r="H560">
            <v>1102</v>
          </cell>
          <cell r="I560" t="str">
            <v>gral</v>
          </cell>
          <cell r="J560">
            <v>1058</v>
          </cell>
          <cell r="K560" t="str">
            <v>gral</v>
          </cell>
        </row>
        <row r="561">
          <cell r="A561" t="str">
            <v>Vehículo</v>
          </cell>
          <cell r="B561">
            <v>196995</v>
          </cell>
          <cell r="C561">
            <v>0</v>
          </cell>
          <cell r="D561">
            <v>193873</v>
          </cell>
          <cell r="E561">
            <v>0</v>
          </cell>
          <cell r="F561">
            <v>186775</v>
          </cell>
          <cell r="G561">
            <v>0</v>
          </cell>
          <cell r="H561">
            <v>180458</v>
          </cell>
          <cell r="I561">
            <v>0</v>
          </cell>
          <cell r="J561">
            <v>173367</v>
          </cell>
          <cell r="K561">
            <v>0</v>
          </cell>
        </row>
        <row r="562">
          <cell r="A562" t="str">
            <v>Ventana en aluminio de 1,50 x 1, m</v>
          </cell>
          <cell r="B562">
            <v>166178</v>
          </cell>
          <cell r="C562" t="str">
            <v>UND</v>
          </cell>
          <cell r="D562">
            <v>163544</v>
          </cell>
          <cell r="E562" t="str">
            <v>UND</v>
          </cell>
          <cell r="F562">
            <v>157556</v>
          </cell>
          <cell r="G562" t="str">
            <v>UND</v>
          </cell>
          <cell r="H562">
            <v>152228</v>
          </cell>
          <cell r="I562" t="str">
            <v>UND</v>
          </cell>
          <cell r="J562">
            <v>146246</v>
          </cell>
          <cell r="K562" t="str">
            <v>UND</v>
          </cell>
        </row>
        <row r="563">
          <cell r="A563" t="str">
            <v>Viaticos operadores de equipos especiales</v>
          </cell>
          <cell r="B563">
            <v>143647</v>
          </cell>
          <cell r="C563" t="str">
            <v>d</v>
          </cell>
          <cell r="D563">
            <v>141370</v>
          </cell>
          <cell r="E563" t="str">
            <v>d</v>
          </cell>
          <cell r="F563">
            <v>136194</v>
          </cell>
          <cell r="G563" t="str">
            <v>d</v>
          </cell>
          <cell r="H563">
            <v>131588</v>
          </cell>
          <cell r="I563" t="str">
            <v>d</v>
          </cell>
          <cell r="J563">
            <v>126417</v>
          </cell>
          <cell r="K563" t="str">
            <v>d</v>
          </cell>
        </row>
        <row r="564">
          <cell r="A564" t="str">
            <v>Vibrador para concreto</v>
          </cell>
          <cell r="B564">
            <v>83977</v>
          </cell>
          <cell r="C564" t="str">
            <v>d</v>
          </cell>
          <cell r="D564">
            <v>82646</v>
          </cell>
          <cell r="E564" t="str">
            <v>d</v>
          </cell>
          <cell r="F564">
            <v>79620</v>
          </cell>
          <cell r="G564" t="str">
            <v>d</v>
          </cell>
          <cell r="H564">
            <v>76927</v>
          </cell>
          <cell r="I564" t="str">
            <v>d</v>
          </cell>
          <cell r="J564">
            <v>73904</v>
          </cell>
          <cell r="K564" t="str">
            <v>d</v>
          </cell>
        </row>
        <row r="565">
          <cell r="A565" t="str">
            <v>Vibrocompactador de 12 Tn</v>
          </cell>
          <cell r="B565">
            <v>194031</v>
          </cell>
          <cell r="C565" t="str">
            <v>H</v>
          </cell>
          <cell r="D565">
            <v>190956</v>
          </cell>
          <cell r="E565" t="str">
            <v>H</v>
          </cell>
          <cell r="F565">
            <v>183965</v>
          </cell>
          <cell r="G565" t="str">
            <v>H</v>
          </cell>
          <cell r="H565">
            <v>177743</v>
          </cell>
          <cell r="I565" t="str">
            <v>H</v>
          </cell>
          <cell r="J565">
            <v>170758</v>
          </cell>
          <cell r="K565" t="str">
            <v>H</v>
          </cell>
        </row>
        <row r="566">
          <cell r="A566" t="str">
            <v>Vibrocompactador de 3 Tn</v>
          </cell>
          <cell r="B566">
            <v>883954</v>
          </cell>
          <cell r="C566" t="str">
            <v>d</v>
          </cell>
          <cell r="D566">
            <v>869947</v>
          </cell>
          <cell r="E566" t="str">
            <v>d</v>
          </cell>
          <cell r="F566">
            <v>838099</v>
          </cell>
          <cell r="G566" t="str">
            <v>d</v>
          </cell>
          <cell r="H566">
            <v>809757</v>
          </cell>
          <cell r="I566" t="str">
            <v>d</v>
          </cell>
          <cell r="J566">
            <v>777939</v>
          </cell>
          <cell r="K566" t="str">
            <v>d</v>
          </cell>
        </row>
        <row r="567">
          <cell r="A567" t="str">
            <v>Vibrocompactador de 8 Tn</v>
          </cell>
          <cell r="B567">
            <v>180617</v>
          </cell>
          <cell r="C567" t="str">
            <v>H</v>
          </cell>
          <cell r="D567">
            <v>177755</v>
          </cell>
          <cell r="E567" t="str">
            <v>H</v>
          </cell>
          <cell r="F567">
            <v>171247</v>
          </cell>
          <cell r="G567" t="str">
            <v>H</v>
          </cell>
          <cell r="H567">
            <v>165456</v>
          </cell>
          <cell r="I567" t="str">
            <v>H</v>
          </cell>
          <cell r="J567">
            <v>158954</v>
          </cell>
          <cell r="K567" t="str">
            <v>H</v>
          </cell>
        </row>
        <row r="568">
          <cell r="A568" t="str">
            <v>Vibrocompactador de Llantas</v>
          </cell>
          <cell r="B568">
            <v>139218</v>
          </cell>
          <cell r="C568" t="str">
            <v>H</v>
          </cell>
          <cell r="D568">
            <v>137012</v>
          </cell>
          <cell r="E568" t="str">
            <v>H</v>
          </cell>
          <cell r="F568">
            <v>131996</v>
          </cell>
          <cell r="G568" t="str">
            <v>H</v>
          </cell>
          <cell r="H568">
            <v>127532</v>
          </cell>
          <cell r="I568" t="str">
            <v>H</v>
          </cell>
          <cell r="J568">
            <v>122520</v>
          </cell>
          <cell r="K568" t="str">
            <v>H</v>
          </cell>
        </row>
        <row r="569">
          <cell r="A569" t="str">
            <v>Vibrocompactador Micky</v>
          </cell>
          <cell r="B569">
            <v>607887</v>
          </cell>
          <cell r="C569" t="str">
            <v>d</v>
          </cell>
          <cell r="D569">
            <v>598255</v>
          </cell>
          <cell r="E569" t="str">
            <v>d</v>
          </cell>
          <cell r="F569">
            <v>576353</v>
          </cell>
          <cell r="G569" t="str">
            <v>d</v>
          </cell>
          <cell r="H569">
            <v>556862</v>
          </cell>
          <cell r="I569" t="str">
            <v>d</v>
          </cell>
          <cell r="J569">
            <v>534981</v>
          </cell>
          <cell r="K569" t="str">
            <v>d</v>
          </cell>
        </row>
        <row r="570">
          <cell r="A570" t="str">
            <v xml:space="preserve">Vibrocompactador tipo Rana </v>
          </cell>
          <cell r="B570">
            <v>84499</v>
          </cell>
          <cell r="C570" t="str">
            <v>d</v>
          </cell>
          <cell r="D570">
            <v>83160</v>
          </cell>
          <cell r="E570" t="str">
            <v>d</v>
          </cell>
          <cell r="F570">
            <v>80115</v>
          </cell>
          <cell r="G570" t="str">
            <v>d</v>
          </cell>
          <cell r="H570">
            <v>77405</v>
          </cell>
          <cell r="I570" t="str">
            <v>d</v>
          </cell>
          <cell r="J570">
            <v>74363</v>
          </cell>
          <cell r="K570" t="str">
            <v>d</v>
          </cell>
        </row>
        <row r="571">
          <cell r="A571" t="str">
            <v>Viga metálica de celosía</v>
          </cell>
          <cell r="B571">
            <v>268</v>
          </cell>
          <cell r="C571" t="str">
            <v>DIA</v>
          </cell>
          <cell r="D571">
            <v>263</v>
          </cell>
          <cell r="E571" t="str">
            <v>DIA</v>
          </cell>
          <cell r="F571">
            <v>253</v>
          </cell>
          <cell r="G571" t="str">
            <v>DIA</v>
          </cell>
          <cell r="H571">
            <v>244</v>
          </cell>
          <cell r="I571" t="str">
            <v>DIA</v>
          </cell>
          <cell r="J571">
            <v>234</v>
          </cell>
          <cell r="K571" t="str">
            <v>DIA</v>
          </cell>
        </row>
        <row r="572">
          <cell r="A572" t="str">
            <v>Volqueta 6 m3</v>
          </cell>
          <cell r="B572">
            <v>61561</v>
          </cell>
          <cell r="C572" t="str">
            <v>H</v>
          </cell>
          <cell r="D572">
            <v>60585</v>
          </cell>
          <cell r="E572" t="str">
            <v>H</v>
          </cell>
          <cell r="F572">
            <v>58367</v>
          </cell>
          <cell r="G572" t="str">
            <v>H</v>
          </cell>
          <cell r="H572">
            <v>56393</v>
          </cell>
          <cell r="I572" t="str">
            <v>H</v>
          </cell>
          <cell r="J572">
            <v>54177</v>
          </cell>
          <cell r="K572" t="str">
            <v>H</v>
          </cell>
        </row>
        <row r="573">
          <cell r="A573" t="str">
            <v>Yee de 160 x 160 mm PVC</v>
          </cell>
          <cell r="B573">
            <v>73216</v>
          </cell>
          <cell r="C573" t="str">
            <v>UD</v>
          </cell>
          <cell r="D573">
            <v>72055</v>
          </cell>
          <cell r="E573" t="str">
            <v>UD</v>
          </cell>
          <cell r="F573">
            <v>69417</v>
          </cell>
          <cell r="G573" t="str">
            <v>UD</v>
          </cell>
          <cell r="H573">
            <v>67069</v>
          </cell>
          <cell r="I573" t="str">
            <v>UD</v>
          </cell>
          <cell r="J573">
            <v>64433</v>
          </cell>
          <cell r="K573" t="str">
            <v>UD</v>
          </cell>
        </row>
        <row r="574">
          <cell r="A574" t="str">
            <v>Yee de 200 x 160 mm PVC</v>
          </cell>
          <cell r="B574">
            <v>140070</v>
          </cell>
          <cell r="C574" t="str">
            <v>UD</v>
          </cell>
          <cell r="D574">
            <v>137850</v>
          </cell>
          <cell r="E574" t="str">
            <v>UD</v>
          </cell>
          <cell r="F574">
            <v>132803</v>
          </cell>
          <cell r="G574" t="str">
            <v>UD</v>
          </cell>
          <cell r="H574">
            <v>128312</v>
          </cell>
          <cell r="I574" t="str">
            <v>UD</v>
          </cell>
          <cell r="J574">
            <v>123270</v>
          </cell>
          <cell r="K574" t="str">
            <v>UD</v>
          </cell>
        </row>
        <row r="575">
          <cell r="A575" t="str">
            <v>Yee de 250 x 160 mm PVC</v>
          </cell>
          <cell r="B575">
            <v>265731</v>
          </cell>
          <cell r="C575" t="str">
            <v>UD</v>
          </cell>
          <cell r="D575">
            <v>261520</v>
          </cell>
          <cell r="E575" t="str">
            <v>UD</v>
          </cell>
          <cell r="F575">
            <v>251946</v>
          </cell>
          <cell r="G575" t="str">
            <v>UD</v>
          </cell>
          <cell r="H575">
            <v>243426</v>
          </cell>
          <cell r="I575" t="str">
            <v>UD</v>
          </cell>
          <cell r="J575">
            <v>233861</v>
          </cell>
          <cell r="K575" t="str">
            <v>UD</v>
          </cell>
        </row>
        <row r="576">
          <cell r="A576" t="str">
            <v>Yee de 315 x 160 mm PVC</v>
          </cell>
          <cell r="B576">
            <v>284166</v>
          </cell>
          <cell r="C576" t="str">
            <v>UD</v>
          </cell>
          <cell r="D576">
            <v>279663</v>
          </cell>
          <cell r="E576" t="str">
            <v>UD</v>
          </cell>
          <cell r="F576">
            <v>269424</v>
          </cell>
          <cell r="G576" t="str">
            <v>UD</v>
          </cell>
          <cell r="H576">
            <v>260313</v>
          </cell>
          <cell r="I576" t="str">
            <v>UD</v>
          </cell>
          <cell r="J576">
            <v>250084</v>
          </cell>
          <cell r="K576" t="str">
            <v>UD</v>
          </cell>
        </row>
        <row r="577">
          <cell r="A577" t="str">
            <v>Yee de 350 x 160 mm PVC</v>
          </cell>
          <cell r="B577">
            <v>534776</v>
          </cell>
          <cell r="C577" t="str">
            <v>UD</v>
          </cell>
          <cell r="D577">
            <v>526302</v>
          </cell>
          <cell r="E577" t="str">
            <v>UD</v>
          </cell>
          <cell r="F577">
            <v>507034</v>
          </cell>
          <cell r="G577" t="str">
            <v>UD</v>
          </cell>
          <cell r="H577">
            <v>489887</v>
          </cell>
          <cell r="I577" t="str">
            <v>UD</v>
          </cell>
          <cell r="J577">
            <v>470637</v>
          </cell>
          <cell r="K577" t="str">
            <v>UD</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sheetData sheetId="1">
        <row r="3">
          <cell r="A3" t="str">
            <v>Acero de refuerzo de 40000 y 60000</v>
          </cell>
          <cell r="B3">
            <v>3011</v>
          </cell>
          <cell r="C3" t="str">
            <v>kg</v>
          </cell>
          <cell r="D3">
            <v>2963</v>
          </cell>
          <cell r="E3" t="str">
            <v>kg</v>
          </cell>
          <cell r="F3">
            <v>2854</v>
          </cell>
          <cell r="G3" t="str">
            <v>kg</v>
          </cell>
          <cell r="H3">
            <v>2757</v>
          </cell>
          <cell r="I3" t="str">
            <v>kg</v>
          </cell>
          <cell r="J3">
            <v>2648</v>
          </cell>
          <cell r="K3" t="str">
            <v>kg</v>
          </cell>
        </row>
        <row r="4">
          <cell r="A4" t="str">
            <v>Acero malla electrosoldada</v>
          </cell>
          <cell r="B4">
            <v>3000</v>
          </cell>
          <cell r="C4" t="str">
            <v>kg</v>
          </cell>
          <cell r="D4">
            <v>2952</v>
          </cell>
          <cell r="E4" t="str">
            <v>kg</v>
          </cell>
          <cell r="F4">
            <v>2843</v>
          </cell>
          <cell r="G4" t="str">
            <v>kg</v>
          </cell>
          <cell r="H4">
            <v>2746</v>
          </cell>
          <cell r="I4" t="str">
            <v>kg</v>
          </cell>
          <cell r="J4">
            <v>2638</v>
          </cell>
          <cell r="K4" t="str">
            <v>kg</v>
          </cell>
        </row>
        <row r="5">
          <cell r="A5" t="str">
            <v>Acondicionador de superficie x 310 ml</v>
          </cell>
          <cell r="B5">
            <v>113294</v>
          </cell>
          <cell r="C5" t="str">
            <v>Und</v>
          </cell>
          <cell r="D5">
            <v>111498</v>
          </cell>
          <cell r="E5" t="str">
            <v>Und</v>
          </cell>
          <cell r="F5">
            <v>107416</v>
          </cell>
          <cell r="G5" t="str">
            <v>Und</v>
          </cell>
          <cell r="H5">
            <v>103783</v>
          </cell>
          <cell r="I5" t="str">
            <v>Und</v>
          </cell>
          <cell r="J5">
            <v>99705</v>
          </cell>
          <cell r="K5" t="str">
            <v>Und</v>
          </cell>
        </row>
        <row r="6">
          <cell r="A6" t="str">
            <v>Adhesivo Novafort x 310ml</v>
          </cell>
          <cell r="B6">
            <v>56826</v>
          </cell>
          <cell r="C6" t="str">
            <v>Und</v>
          </cell>
          <cell r="D6">
            <v>55925</v>
          </cell>
          <cell r="E6" t="str">
            <v>Und</v>
          </cell>
          <cell r="F6">
            <v>53877</v>
          </cell>
          <cell r="G6" t="str">
            <v>Und</v>
          </cell>
          <cell r="H6">
            <v>52055</v>
          </cell>
          <cell r="I6" t="str">
            <v>Und</v>
          </cell>
          <cell r="J6">
            <v>50009</v>
          </cell>
          <cell r="K6" t="str">
            <v>Und</v>
          </cell>
        </row>
        <row r="7">
          <cell r="A7" t="str">
            <v>Adoquin  rectangular peatonal   6x10x20</v>
          </cell>
          <cell r="B7">
            <v>29510</v>
          </cell>
          <cell r="C7" t="str">
            <v>m2</v>
          </cell>
          <cell r="D7">
            <v>29042</v>
          </cell>
          <cell r="E7" t="str">
            <v>m2</v>
          </cell>
          <cell r="F7">
            <v>27978</v>
          </cell>
          <cell r="G7" t="str">
            <v>m2</v>
          </cell>
          <cell r="H7">
            <v>27031</v>
          </cell>
          <cell r="I7" t="str">
            <v>m2</v>
          </cell>
          <cell r="J7">
            <v>25968</v>
          </cell>
          <cell r="K7" t="str">
            <v>m2</v>
          </cell>
        </row>
        <row r="8">
          <cell r="A8" t="str">
            <v>Adoquin  rectangular vehicular  8x10x20</v>
          </cell>
          <cell r="B8">
            <v>32460</v>
          </cell>
          <cell r="C8" t="str">
            <v>m2</v>
          </cell>
          <cell r="D8">
            <v>31945</v>
          </cell>
          <cell r="E8" t="str">
            <v>m2</v>
          </cell>
          <cell r="F8">
            <v>30775</v>
          </cell>
          <cell r="G8" t="str">
            <v>m2</v>
          </cell>
          <cell r="H8">
            <v>29734</v>
          </cell>
          <cell r="I8" t="str">
            <v>m2</v>
          </cell>
          <cell r="J8">
            <v>28565</v>
          </cell>
          <cell r="K8" t="str">
            <v>m2</v>
          </cell>
        </row>
        <row r="9">
          <cell r="A9" t="str">
            <v>Agua</v>
          </cell>
          <cell r="B9">
            <v>9</v>
          </cell>
          <cell r="C9" t="str">
            <v>Lt</v>
          </cell>
          <cell r="D9">
            <v>8</v>
          </cell>
          <cell r="E9" t="str">
            <v>Lt</v>
          </cell>
          <cell r="F9">
            <v>7</v>
          </cell>
          <cell r="G9" t="str">
            <v>Lt</v>
          </cell>
          <cell r="H9">
            <v>6</v>
          </cell>
          <cell r="I9" t="str">
            <v>Lt</v>
          </cell>
          <cell r="J9">
            <v>5</v>
          </cell>
          <cell r="K9" t="str">
            <v>Lt</v>
          </cell>
        </row>
        <row r="10">
          <cell r="A10" t="str">
            <v>Agua Acueducto</v>
          </cell>
          <cell r="B10">
            <v>4063</v>
          </cell>
          <cell r="C10" t="str">
            <v>m3</v>
          </cell>
          <cell r="D10">
            <v>3998</v>
          </cell>
          <cell r="E10" t="str">
            <v>m3</v>
          </cell>
          <cell r="F10">
            <v>3851</v>
          </cell>
          <cell r="G10" t="str">
            <v>m3</v>
          </cell>
          <cell r="H10">
            <v>3720</v>
          </cell>
          <cell r="I10" t="str">
            <v>m3</v>
          </cell>
          <cell r="J10">
            <v>3573</v>
          </cell>
          <cell r="K10" t="str">
            <v>m3</v>
          </cell>
        </row>
        <row r="11">
          <cell r="A11" t="str">
            <v>Alambre recocido No 18</v>
          </cell>
          <cell r="B11">
            <v>4689</v>
          </cell>
          <cell r="C11" t="str">
            <v>kg</v>
          </cell>
          <cell r="D11">
            <v>4614</v>
          </cell>
          <cell r="E11" t="str">
            <v>kg</v>
          </cell>
          <cell r="F11">
            <v>4445</v>
          </cell>
          <cell r="G11" t="str">
            <v>kg</v>
          </cell>
          <cell r="H11">
            <v>4294</v>
          </cell>
          <cell r="I11" t="str">
            <v>kg</v>
          </cell>
          <cell r="J11">
            <v>4125</v>
          </cell>
          <cell r="K11" t="str">
            <v>kg</v>
          </cell>
        </row>
        <row r="12">
          <cell r="A12" t="str">
            <v>Alambre galvanizado calibre 18</v>
          </cell>
          <cell r="B12">
            <v>4689</v>
          </cell>
          <cell r="C12" t="str">
            <v>Kg</v>
          </cell>
          <cell r="D12">
            <v>4614</v>
          </cell>
          <cell r="E12" t="str">
            <v>Kg</v>
          </cell>
          <cell r="F12">
            <v>4445</v>
          </cell>
          <cell r="G12" t="str">
            <v>Kg</v>
          </cell>
          <cell r="H12">
            <v>4294</v>
          </cell>
          <cell r="I12" t="str">
            <v>Kg</v>
          </cell>
          <cell r="J12">
            <v>4125</v>
          </cell>
          <cell r="K12" t="str">
            <v>Kg</v>
          </cell>
        </row>
        <row r="13">
          <cell r="A13" t="str">
            <v>Allanadora de pavimento con operador y aspas</v>
          </cell>
          <cell r="B13">
            <v>7005</v>
          </cell>
          <cell r="C13" t="str">
            <v>m2</v>
          </cell>
          <cell r="D13">
            <v>6894</v>
          </cell>
          <cell r="E13" t="str">
            <v>m2</v>
          </cell>
          <cell r="F13">
            <v>6641</v>
          </cell>
          <cell r="G13" t="str">
            <v>m2</v>
          </cell>
          <cell r="H13">
            <v>6416</v>
          </cell>
          <cell r="I13" t="str">
            <v>m2</v>
          </cell>
          <cell r="J13">
            <v>6163</v>
          </cell>
          <cell r="K13" t="str">
            <v>m2</v>
          </cell>
        </row>
        <row r="14">
          <cell r="A14" t="str">
            <v>Anclaje epoxico para varilla de 1/2 (sin varilla)</v>
          </cell>
          <cell r="B14">
            <v>8181</v>
          </cell>
          <cell r="C14" t="str">
            <v>Und</v>
          </cell>
          <cell r="D14">
            <v>8181</v>
          </cell>
          <cell r="E14" t="str">
            <v>Und</v>
          </cell>
          <cell r="G14" t="str">
            <v>Und</v>
          </cell>
          <cell r="H14">
            <v>8181</v>
          </cell>
          <cell r="I14" t="str">
            <v>Und</v>
          </cell>
          <cell r="J14">
            <v>8181</v>
          </cell>
          <cell r="K14" t="str">
            <v>Und</v>
          </cell>
        </row>
        <row r="15">
          <cell r="A15" t="str">
            <v>Anclaje epoxico para varilla de 3/4 (sin varilla)</v>
          </cell>
          <cell r="B15">
            <v>15099</v>
          </cell>
          <cell r="C15" t="str">
            <v>Und</v>
          </cell>
          <cell r="D15">
            <v>15099</v>
          </cell>
          <cell r="E15" t="str">
            <v>Und</v>
          </cell>
          <cell r="G15" t="str">
            <v>Und</v>
          </cell>
          <cell r="H15">
            <v>15099</v>
          </cell>
          <cell r="I15" t="str">
            <v>Und</v>
          </cell>
          <cell r="J15">
            <v>15099</v>
          </cell>
          <cell r="K15" t="str">
            <v>Und</v>
          </cell>
        </row>
        <row r="16">
          <cell r="A16" t="str">
            <v>Anclaje epoxico para varilla de 3/8 (sin varilla)</v>
          </cell>
          <cell r="B16">
            <v>6351</v>
          </cell>
          <cell r="C16" t="str">
            <v>Und</v>
          </cell>
          <cell r="D16">
            <v>6351</v>
          </cell>
          <cell r="E16" t="str">
            <v>Und</v>
          </cell>
          <cell r="G16" t="str">
            <v>Und</v>
          </cell>
          <cell r="H16">
            <v>6351</v>
          </cell>
          <cell r="I16" t="str">
            <v>Und</v>
          </cell>
          <cell r="J16">
            <v>6351</v>
          </cell>
          <cell r="K16" t="str">
            <v>Und</v>
          </cell>
        </row>
        <row r="17">
          <cell r="A17" t="str">
            <v>Anclaje epoxico para varilla de 5/8 (sin varilla)</v>
          </cell>
          <cell r="B17">
            <v>11292</v>
          </cell>
          <cell r="C17" t="str">
            <v>Und</v>
          </cell>
          <cell r="D17">
            <v>11292</v>
          </cell>
          <cell r="E17" t="str">
            <v>Und</v>
          </cell>
          <cell r="G17" t="str">
            <v>Und</v>
          </cell>
          <cell r="H17">
            <v>11292</v>
          </cell>
          <cell r="I17" t="str">
            <v>Und</v>
          </cell>
          <cell r="J17">
            <v>11292</v>
          </cell>
          <cell r="K17" t="str">
            <v>Und</v>
          </cell>
        </row>
        <row r="18">
          <cell r="A18" t="str">
            <v>Andamio tubular</v>
          </cell>
          <cell r="B18">
            <v>1715</v>
          </cell>
          <cell r="C18" t="str">
            <v>d</v>
          </cell>
          <cell r="D18">
            <v>1687</v>
          </cell>
          <cell r="E18" t="str">
            <v>d</v>
          </cell>
          <cell r="F18">
            <v>1625</v>
          </cell>
          <cell r="G18" t="str">
            <v>d</v>
          </cell>
          <cell r="H18">
            <v>1570</v>
          </cell>
          <cell r="I18" t="str">
            <v>d</v>
          </cell>
          <cell r="J18">
            <v>1508</v>
          </cell>
          <cell r="K18" t="str">
            <v>d</v>
          </cell>
        </row>
        <row r="19">
          <cell r="A19" t="str">
            <v>Angulo de aluminio 6m</v>
          </cell>
          <cell r="B19">
            <v>1645</v>
          </cell>
          <cell r="C19" t="str">
            <v>UND</v>
          </cell>
          <cell r="D19">
            <v>1618</v>
          </cell>
          <cell r="E19" t="str">
            <v>UND</v>
          </cell>
          <cell r="F19">
            <v>1558</v>
          </cell>
          <cell r="G19" t="str">
            <v>UND</v>
          </cell>
          <cell r="H19">
            <v>1505</v>
          </cell>
          <cell r="I19" t="str">
            <v>UND</v>
          </cell>
          <cell r="J19">
            <v>1445</v>
          </cell>
          <cell r="K19" t="str">
            <v>UND</v>
          </cell>
        </row>
        <row r="20">
          <cell r="A20" t="str">
            <v>Angulo en acero de 2" x 2" x 3/16"</v>
          </cell>
          <cell r="B20">
            <v>12570</v>
          </cell>
          <cell r="C20" t="str">
            <v>m</v>
          </cell>
          <cell r="D20">
            <v>12370</v>
          </cell>
          <cell r="E20" t="str">
            <v>m</v>
          </cell>
          <cell r="F20">
            <v>11917</v>
          </cell>
          <cell r="G20" t="str">
            <v>m</v>
          </cell>
          <cell r="H20">
            <v>11514</v>
          </cell>
          <cell r="I20" t="str">
            <v>m</v>
          </cell>
          <cell r="J20">
            <v>11061</v>
          </cell>
          <cell r="K20" t="str">
            <v>m</v>
          </cell>
        </row>
        <row r="21">
          <cell r="A21" t="str">
            <v>Anillo caucho tub. Conc 12"</v>
          </cell>
          <cell r="B21">
            <v>5911</v>
          </cell>
          <cell r="C21" t="str">
            <v>Und</v>
          </cell>
          <cell r="D21">
            <v>5817</v>
          </cell>
          <cell r="E21" t="str">
            <v>Und</v>
          </cell>
          <cell r="F21">
            <v>5604</v>
          </cell>
          <cell r="G21" t="str">
            <v>Und</v>
          </cell>
          <cell r="H21">
            <v>5414</v>
          </cell>
          <cell r="I21" t="str">
            <v>Und</v>
          </cell>
          <cell r="J21">
            <v>5201</v>
          </cell>
          <cell r="K21" t="str">
            <v>Und</v>
          </cell>
        </row>
        <row r="22">
          <cell r="A22" t="str">
            <v>Antisol rojo x 16 kg</v>
          </cell>
          <cell r="B22">
            <v>14829</v>
          </cell>
          <cell r="C22" t="str">
            <v>kg</v>
          </cell>
          <cell r="D22">
            <v>14594</v>
          </cell>
          <cell r="E22" t="str">
            <v>kg</v>
          </cell>
          <cell r="F22">
            <v>14059</v>
          </cell>
          <cell r="G22" t="str">
            <v>kg</v>
          </cell>
          <cell r="H22">
            <v>13583</v>
          </cell>
          <cell r="I22" t="str">
            <v>kg</v>
          </cell>
          <cell r="J22">
            <v>13049</v>
          </cell>
          <cell r="K22" t="str">
            <v>kg</v>
          </cell>
        </row>
        <row r="23">
          <cell r="A23" t="str">
            <v>Antisol rojo x 170 kg</v>
          </cell>
          <cell r="B23">
            <v>10769</v>
          </cell>
          <cell r="C23" t="str">
            <v>kg</v>
          </cell>
          <cell r="D23">
            <v>10598</v>
          </cell>
          <cell r="E23" t="str">
            <v>kg</v>
          </cell>
          <cell r="F23">
            <v>10210</v>
          </cell>
          <cell r="G23" t="str">
            <v>kg</v>
          </cell>
          <cell r="H23">
            <v>9864</v>
          </cell>
          <cell r="I23" t="str">
            <v>kg</v>
          </cell>
          <cell r="J23">
            <v>9476</v>
          </cell>
          <cell r="K23" t="str">
            <v>kg</v>
          </cell>
        </row>
        <row r="24">
          <cell r="A24" t="str">
            <v>Arena amarilla</v>
          </cell>
          <cell r="B24">
            <v>36050</v>
          </cell>
          <cell r="C24" t="str">
            <v>m3</v>
          </cell>
          <cell r="D24">
            <v>35478</v>
          </cell>
          <cell r="E24" t="str">
            <v>m3</v>
          </cell>
          <cell r="F24">
            <v>34179</v>
          </cell>
          <cell r="G24" t="str">
            <v>m3</v>
          </cell>
          <cell r="H24">
            <v>33023</v>
          </cell>
          <cell r="I24" t="str">
            <v>m3</v>
          </cell>
          <cell r="J24">
            <v>31725</v>
          </cell>
          <cell r="K24" t="str">
            <v>m3</v>
          </cell>
        </row>
        <row r="25">
          <cell r="A25" t="str">
            <v>Arena blanca</v>
          </cell>
          <cell r="B25">
            <v>36050</v>
          </cell>
          <cell r="C25" t="str">
            <v>m3</v>
          </cell>
          <cell r="D25">
            <v>35478</v>
          </cell>
          <cell r="E25" t="str">
            <v>m3</v>
          </cell>
          <cell r="F25">
            <v>34179</v>
          </cell>
          <cell r="G25" t="str">
            <v>m3</v>
          </cell>
          <cell r="H25">
            <v>33023</v>
          </cell>
          <cell r="I25" t="str">
            <v>m3</v>
          </cell>
          <cell r="J25">
            <v>31725</v>
          </cell>
          <cell r="K25" t="str">
            <v>m3</v>
          </cell>
        </row>
        <row r="26">
          <cell r="A26" t="str">
            <v>Arena juan de acosta</v>
          </cell>
          <cell r="B26">
            <v>36050</v>
          </cell>
          <cell r="C26" t="str">
            <v>m3</v>
          </cell>
          <cell r="D26">
            <v>35478</v>
          </cell>
          <cell r="E26" t="str">
            <v>m3</v>
          </cell>
          <cell r="F26">
            <v>34179</v>
          </cell>
          <cell r="G26" t="str">
            <v>m3</v>
          </cell>
          <cell r="H26">
            <v>33023</v>
          </cell>
          <cell r="I26" t="str">
            <v>m3</v>
          </cell>
          <cell r="J26">
            <v>31725</v>
          </cell>
          <cell r="K26" t="str">
            <v>m3</v>
          </cell>
        </row>
        <row r="27">
          <cell r="A27" t="str">
            <v>Arena mambo</v>
          </cell>
          <cell r="B27">
            <v>36050</v>
          </cell>
          <cell r="C27" t="str">
            <v>m3</v>
          </cell>
          <cell r="D27">
            <v>35478</v>
          </cell>
          <cell r="E27" t="str">
            <v>m3</v>
          </cell>
          <cell r="F27">
            <v>34179</v>
          </cell>
          <cell r="G27" t="str">
            <v>m3</v>
          </cell>
          <cell r="H27">
            <v>33023</v>
          </cell>
          <cell r="I27" t="str">
            <v>m3</v>
          </cell>
          <cell r="J27">
            <v>31725</v>
          </cell>
          <cell r="K27" t="str">
            <v>m3</v>
          </cell>
        </row>
        <row r="28">
          <cell r="A28" t="str">
            <v>Arena negra</v>
          </cell>
          <cell r="B28">
            <v>36050</v>
          </cell>
          <cell r="C28" t="str">
            <v>m3</v>
          </cell>
          <cell r="D28">
            <v>35478</v>
          </cell>
          <cell r="E28" t="str">
            <v>m3</v>
          </cell>
          <cell r="F28">
            <v>34179</v>
          </cell>
          <cell r="G28" t="str">
            <v>m3</v>
          </cell>
          <cell r="H28">
            <v>33023</v>
          </cell>
          <cell r="I28" t="str">
            <v>m3</v>
          </cell>
          <cell r="J28">
            <v>31725</v>
          </cell>
          <cell r="K28" t="str">
            <v>m3</v>
          </cell>
        </row>
        <row r="29">
          <cell r="A29" t="str">
            <v>Arena santo tomas</v>
          </cell>
          <cell r="B29">
            <v>36050</v>
          </cell>
          <cell r="C29" t="str">
            <v>m3</v>
          </cell>
          <cell r="D29">
            <v>35478</v>
          </cell>
          <cell r="E29" t="str">
            <v>m3</v>
          </cell>
          <cell r="F29">
            <v>34179</v>
          </cell>
          <cell r="G29" t="str">
            <v>m3</v>
          </cell>
          <cell r="H29">
            <v>33023</v>
          </cell>
          <cell r="I29" t="str">
            <v>m3</v>
          </cell>
          <cell r="J29">
            <v>31725</v>
          </cell>
          <cell r="K29" t="str">
            <v>m3</v>
          </cell>
        </row>
        <row r="30">
          <cell r="A30" t="str">
            <v>Arena sierra vieja</v>
          </cell>
          <cell r="B30">
            <v>36050</v>
          </cell>
          <cell r="C30" t="str">
            <v>m3</v>
          </cell>
          <cell r="D30">
            <v>35478</v>
          </cell>
          <cell r="E30" t="str">
            <v>m3</v>
          </cell>
          <cell r="F30">
            <v>34179</v>
          </cell>
          <cell r="G30" t="str">
            <v>m3</v>
          </cell>
          <cell r="H30">
            <v>33023</v>
          </cell>
          <cell r="I30" t="str">
            <v>m3</v>
          </cell>
          <cell r="J30">
            <v>31725</v>
          </cell>
          <cell r="K30" t="str">
            <v>m3</v>
          </cell>
        </row>
        <row r="31">
          <cell r="A31" t="str">
            <v>Asfalto de liga</v>
          </cell>
          <cell r="B31">
            <v>1936</v>
          </cell>
          <cell r="C31" t="str">
            <v>kg</v>
          </cell>
          <cell r="D31">
            <v>1905</v>
          </cell>
          <cell r="E31" t="str">
            <v>kg</v>
          </cell>
          <cell r="F31">
            <v>1835</v>
          </cell>
          <cell r="G31" t="str">
            <v>kg</v>
          </cell>
          <cell r="H31">
            <v>1772</v>
          </cell>
          <cell r="I31" t="str">
            <v>kg</v>
          </cell>
          <cell r="J31">
            <v>1702</v>
          </cell>
          <cell r="K31" t="str">
            <v>kg</v>
          </cell>
        </row>
        <row r="32">
          <cell r="A32" t="str">
            <v>Asfalto Oxidado (brea).</v>
          </cell>
          <cell r="B32">
            <v>816</v>
          </cell>
          <cell r="C32" t="str">
            <v>kg</v>
          </cell>
          <cell r="D32">
            <v>803</v>
          </cell>
          <cell r="E32" t="str">
            <v>kg</v>
          </cell>
          <cell r="F32">
            <v>773</v>
          </cell>
          <cell r="G32" t="str">
            <v>kg</v>
          </cell>
          <cell r="H32">
            <v>746</v>
          </cell>
          <cell r="I32" t="str">
            <v>kg</v>
          </cell>
          <cell r="J32">
            <v>716</v>
          </cell>
          <cell r="K32" t="str">
            <v>kg</v>
          </cell>
        </row>
        <row r="33">
          <cell r="A33" t="str">
            <v>Atraque de tuberias en concreto de 2500 psi</v>
          </cell>
          <cell r="B33">
            <v>457778</v>
          </cell>
          <cell r="C33" t="str">
            <v>m3</v>
          </cell>
          <cell r="D33">
            <v>457778</v>
          </cell>
          <cell r="E33" t="str">
            <v>m3</v>
          </cell>
          <cell r="G33" t="str">
            <v>m3</v>
          </cell>
          <cell r="H33">
            <v>457778</v>
          </cell>
          <cell r="I33" t="str">
            <v>m3</v>
          </cell>
          <cell r="J33">
            <v>457778</v>
          </cell>
          <cell r="K33" t="str">
            <v>m3</v>
          </cell>
        </row>
        <row r="34">
          <cell r="A34" t="str">
            <v>Aviso reglamentario fijo</v>
          </cell>
          <cell r="B34">
            <v>330060</v>
          </cell>
          <cell r="C34" t="str">
            <v>Und</v>
          </cell>
          <cell r="D34">
            <v>324830</v>
          </cell>
          <cell r="E34" t="str">
            <v>Und</v>
          </cell>
          <cell r="F34">
            <v>312938</v>
          </cell>
          <cell r="G34" t="str">
            <v>Und</v>
          </cell>
          <cell r="H34">
            <v>302355</v>
          </cell>
          <cell r="I34" t="str">
            <v>Und</v>
          </cell>
          <cell r="J34">
            <v>290474</v>
          </cell>
          <cell r="K34" t="str">
            <v>Und</v>
          </cell>
        </row>
        <row r="35">
          <cell r="A35" t="str">
            <v>Ayudante Acabados</v>
          </cell>
          <cell r="B35">
            <v>10192.323432916664</v>
          </cell>
          <cell r="C35" t="str">
            <v>HH</v>
          </cell>
          <cell r="D35">
            <v>10192.323432916664</v>
          </cell>
          <cell r="E35" t="str">
            <v>HH</v>
          </cell>
          <cell r="G35" t="str">
            <v>HH</v>
          </cell>
          <cell r="H35">
            <v>10192.323432916664</v>
          </cell>
          <cell r="I35" t="str">
            <v>HH</v>
          </cell>
          <cell r="J35">
            <v>10192.323432916664</v>
          </cell>
          <cell r="K35" t="str">
            <v>HH</v>
          </cell>
        </row>
        <row r="36">
          <cell r="A36" t="str">
            <v>Ayudante Albañileria</v>
          </cell>
          <cell r="B36">
            <v>8862.875</v>
          </cell>
          <cell r="C36" t="str">
            <v>HH</v>
          </cell>
          <cell r="D36">
            <v>8862.875</v>
          </cell>
          <cell r="E36" t="str">
            <v>HH</v>
          </cell>
          <cell r="G36" t="str">
            <v>HH</v>
          </cell>
          <cell r="H36">
            <v>8862.875</v>
          </cell>
          <cell r="I36" t="str">
            <v>HH</v>
          </cell>
          <cell r="J36">
            <v>8862.875</v>
          </cell>
          <cell r="K36" t="str">
            <v>HH</v>
          </cell>
        </row>
        <row r="37">
          <cell r="A37" t="str">
            <v xml:space="preserve">Ayudante elect, sanit, carpint </v>
          </cell>
          <cell r="B37">
            <v>9749.1789358333317</v>
          </cell>
          <cell r="C37" t="str">
            <v>HH</v>
          </cell>
          <cell r="D37">
            <v>9749.1789358333317</v>
          </cell>
          <cell r="E37" t="str">
            <v>HH</v>
          </cell>
          <cell r="G37" t="str">
            <v>HH</v>
          </cell>
          <cell r="H37">
            <v>9749.1789358333317</v>
          </cell>
          <cell r="I37" t="str">
            <v>HH</v>
          </cell>
          <cell r="J37">
            <v>9749.1789358333317</v>
          </cell>
          <cell r="K37" t="str">
            <v>HH</v>
          </cell>
        </row>
        <row r="38">
          <cell r="A38" t="str">
            <v>Bajante canal amazonas</v>
          </cell>
          <cell r="B38">
            <v>30072</v>
          </cell>
          <cell r="C38" t="str">
            <v>m</v>
          </cell>
          <cell r="D38">
            <v>29595</v>
          </cell>
          <cell r="E38" t="str">
            <v>m</v>
          </cell>
          <cell r="F38">
            <v>28511</v>
          </cell>
          <cell r="G38" t="str">
            <v>m</v>
          </cell>
          <cell r="H38">
            <v>27546</v>
          </cell>
          <cell r="I38" t="str">
            <v>m</v>
          </cell>
          <cell r="J38">
            <v>26463</v>
          </cell>
          <cell r="K38" t="str">
            <v>m</v>
          </cell>
        </row>
        <row r="39">
          <cell r="A39" t="str">
            <v>Baldosa ceramica nacional 30x30</v>
          </cell>
          <cell r="B39">
            <v>51294</v>
          </cell>
          <cell r="C39" t="str">
            <v>m2</v>
          </cell>
          <cell r="D39">
            <v>50481</v>
          </cell>
          <cell r="E39" t="str">
            <v>m2</v>
          </cell>
          <cell r="F39">
            <v>48632</v>
          </cell>
          <cell r="G39" t="str">
            <v>m2</v>
          </cell>
          <cell r="H39">
            <v>46987</v>
          </cell>
          <cell r="I39" t="str">
            <v>m2</v>
          </cell>
          <cell r="J39">
            <v>45140</v>
          </cell>
          <cell r="K39" t="str">
            <v>m2</v>
          </cell>
        </row>
        <row r="40">
          <cell r="A40" t="str">
            <v>Barra</v>
          </cell>
          <cell r="B40">
            <v>176136</v>
          </cell>
          <cell r="C40" t="str">
            <v>Und</v>
          </cell>
          <cell r="D40">
            <v>173345</v>
          </cell>
          <cell r="E40" t="str">
            <v>Und</v>
          </cell>
          <cell r="F40">
            <v>166999</v>
          </cell>
          <cell r="G40" t="str">
            <v>Und</v>
          </cell>
          <cell r="H40">
            <v>161351</v>
          </cell>
          <cell r="I40" t="str">
            <v>Und</v>
          </cell>
          <cell r="J40">
            <v>155011</v>
          </cell>
          <cell r="K40" t="str">
            <v>Und</v>
          </cell>
        </row>
        <row r="41">
          <cell r="A41" t="str">
            <v>Barrera epoxica gris</v>
          </cell>
          <cell r="B41">
            <v>161492</v>
          </cell>
          <cell r="C41" t="str">
            <v>gl</v>
          </cell>
          <cell r="D41">
            <v>158933</v>
          </cell>
          <cell r="E41" t="str">
            <v>gl</v>
          </cell>
          <cell r="F41">
            <v>153114</v>
          </cell>
          <cell r="G41" t="str">
            <v>gl</v>
          </cell>
          <cell r="H41">
            <v>147936</v>
          </cell>
          <cell r="I41" t="str">
            <v>gl</v>
          </cell>
          <cell r="J41">
            <v>142123</v>
          </cell>
          <cell r="K41" t="str">
            <v>gl</v>
          </cell>
        </row>
        <row r="42">
          <cell r="A42" t="str">
            <v>Base granular</v>
          </cell>
          <cell r="B42">
            <v>55478</v>
          </cell>
          <cell r="C42" t="str">
            <v>m3</v>
          </cell>
          <cell r="D42">
            <v>54598</v>
          </cell>
          <cell r="E42" t="str">
            <v>m3</v>
          </cell>
          <cell r="F42">
            <v>52599</v>
          </cell>
          <cell r="G42" t="str">
            <v>m3</v>
          </cell>
          <cell r="H42">
            <v>50820</v>
          </cell>
          <cell r="I42" t="str">
            <v>m3</v>
          </cell>
          <cell r="J42">
            <v>48823</v>
          </cell>
          <cell r="K42" t="str">
            <v>m3</v>
          </cell>
        </row>
        <row r="43">
          <cell r="A43" t="str">
            <v>Binda Boquilla color x 10 kg</v>
          </cell>
          <cell r="B43">
            <v>4048</v>
          </cell>
          <cell r="C43" t="str">
            <v>kg</v>
          </cell>
          <cell r="D43">
            <v>3983</v>
          </cell>
          <cell r="E43" t="str">
            <v>kg</v>
          </cell>
          <cell r="F43">
            <v>3837</v>
          </cell>
          <cell r="G43" t="str">
            <v>kg</v>
          </cell>
          <cell r="H43">
            <v>3707</v>
          </cell>
          <cell r="I43" t="str">
            <v>kg</v>
          </cell>
          <cell r="J43">
            <v>3561</v>
          </cell>
          <cell r="K43" t="str">
            <v>kg</v>
          </cell>
        </row>
        <row r="44">
          <cell r="A44" t="str">
            <v>Bloque  estructural vibrado de 10 9x19x39</v>
          </cell>
          <cell r="B44">
            <v>1615</v>
          </cell>
          <cell r="C44" t="str">
            <v>Und</v>
          </cell>
          <cell r="D44">
            <v>1589</v>
          </cell>
          <cell r="E44" t="str">
            <v>Und</v>
          </cell>
          <cell r="F44">
            <v>1530</v>
          </cell>
          <cell r="G44" t="str">
            <v>Und</v>
          </cell>
          <cell r="H44">
            <v>1478</v>
          </cell>
          <cell r="I44" t="str">
            <v>Und</v>
          </cell>
          <cell r="J44">
            <v>1419</v>
          </cell>
          <cell r="K44" t="str">
            <v>Und</v>
          </cell>
        </row>
        <row r="45">
          <cell r="A45" t="str">
            <v>Bloque  estructural vibrado de 12 11x19x39</v>
          </cell>
          <cell r="B45">
            <v>2054</v>
          </cell>
          <cell r="C45" t="str">
            <v>Und</v>
          </cell>
          <cell r="D45">
            <v>2021</v>
          </cell>
          <cell r="E45" t="str">
            <v>Und</v>
          </cell>
          <cell r="F45">
            <v>1947</v>
          </cell>
          <cell r="G45" t="str">
            <v>Und</v>
          </cell>
          <cell r="H45">
            <v>1881</v>
          </cell>
          <cell r="I45" t="str">
            <v>Und</v>
          </cell>
          <cell r="J45">
            <v>1807</v>
          </cell>
          <cell r="K45" t="str">
            <v>Und</v>
          </cell>
        </row>
        <row r="46">
          <cell r="A46" t="str">
            <v>Bloque  estructural vibrado de 15 14x19x39</v>
          </cell>
          <cell r="B46">
            <v>2202</v>
          </cell>
          <cell r="C46" t="str">
            <v>Und</v>
          </cell>
          <cell r="D46">
            <v>2167</v>
          </cell>
          <cell r="E46" t="str">
            <v>Und</v>
          </cell>
          <cell r="F46">
            <v>2087</v>
          </cell>
          <cell r="G46" t="str">
            <v>Und</v>
          </cell>
          <cell r="H46">
            <v>2016</v>
          </cell>
          <cell r="I46" t="str">
            <v>Und</v>
          </cell>
          <cell r="J46">
            <v>1936</v>
          </cell>
          <cell r="K46" t="str">
            <v>Und</v>
          </cell>
        </row>
        <row r="47">
          <cell r="A47" t="str">
            <v>Bloque  estructural vibrado de 20 19x19x39</v>
          </cell>
          <cell r="B47">
            <v>2642</v>
          </cell>
          <cell r="C47" t="str">
            <v>Und</v>
          </cell>
          <cell r="D47">
            <v>2600</v>
          </cell>
          <cell r="E47" t="str">
            <v>Und</v>
          </cell>
          <cell r="F47">
            <v>2504</v>
          </cell>
          <cell r="G47" t="str">
            <v>Und</v>
          </cell>
          <cell r="H47">
            <v>2419</v>
          </cell>
          <cell r="I47" t="str">
            <v>Und</v>
          </cell>
          <cell r="J47">
            <v>2323</v>
          </cell>
          <cell r="K47" t="str">
            <v>Und</v>
          </cell>
        </row>
        <row r="48">
          <cell r="A48" t="str">
            <v>Bloque abuzardado  vibrado de 10 9x19x39</v>
          </cell>
          <cell r="B48">
            <v>2127</v>
          </cell>
          <cell r="C48" t="str">
            <v>Und</v>
          </cell>
          <cell r="D48">
            <v>2093</v>
          </cell>
          <cell r="E48" t="str">
            <v>Und</v>
          </cell>
          <cell r="F48">
            <v>2016</v>
          </cell>
          <cell r="G48" t="str">
            <v>Und</v>
          </cell>
          <cell r="H48">
            <v>1947</v>
          </cell>
          <cell r="I48" t="str">
            <v>Und</v>
          </cell>
          <cell r="J48">
            <v>1870</v>
          </cell>
          <cell r="K48" t="str">
            <v>Und</v>
          </cell>
        </row>
        <row r="49">
          <cell r="A49" t="str">
            <v>Bloque abuzardado  vibrado de 15 14x19x39</v>
          </cell>
          <cell r="B49">
            <v>2713</v>
          </cell>
          <cell r="C49" t="str">
            <v>Und</v>
          </cell>
          <cell r="D49">
            <v>2670</v>
          </cell>
          <cell r="E49" t="str">
            <v>Und</v>
          </cell>
          <cell r="F49">
            <v>2572</v>
          </cell>
          <cell r="G49" t="str">
            <v>Und</v>
          </cell>
          <cell r="H49">
            <v>2485</v>
          </cell>
          <cell r="I49" t="str">
            <v>Und</v>
          </cell>
          <cell r="J49">
            <v>2387</v>
          </cell>
          <cell r="K49" t="str">
            <v>Und</v>
          </cell>
        </row>
        <row r="50">
          <cell r="A50" t="str">
            <v>Bloque abuzardado vibrado de 20 19x19x39</v>
          </cell>
          <cell r="B50">
            <v>3228</v>
          </cell>
          <cell r="C50" t="str">
            <v>Und</v>
          </cell>
          <cell r="D50">
            <v>3176</v>
          </cell>
          <cell r="E50" t="str">
            <v>Und</v>
          </cell>
          <cell r="F50">
            <v>3059</v>
          </cell>
          <cell r="G50" t="str">
            <v>Und</v>
          </cell>
          <cell r="H50">
            <v>2955</v>
          </cell>
          <cell r="I50" t="str">
            <v>Und</v>
          </cell>
          <cell r="J50">
            <v>2838</v>
          </cell>
          <cell r="K50" t="str">
            <v>Und</v>
          </cell>
        </row>
        <row r="51">
          <cell r="A51" t="str">
            <v>Bloque no estructural vibrado de 10 9x19x39</v>
          </cell>
          <cell r="B51">
            <v>1234</v>
          </cell>
          <cell r="C51" t="str">
            <v>Und</v>
          </cell>
          <cell r="D51">
            <v>1214</v>
          </cell>
          <cell r="E51" t="str">
            <v>Und</v>
          </cell>
          <cell r="F51">
            <v>1169</v>
          </cell>
          <cell r="G51" t="str">
            <v>Und</v>
          </cell>
          <cell r="H51">
            <v>1129</v>
          </cell>
          <cell r="I51" t="str">
            <v>Und</v>
          </cell>
          <cell r="J51">
            <v>1084</v>
          </cell>
          <cell r="K51" t="str">
            <v>Und</v>
          </cell>
        </row>
        <row r="52">
          <cell r="A52" t="str">
            <v>Bloque no estructural vibrado de 12 11x19x39</v>
          </cell>
          <cell r="B52">
            <v>1689</v>
          </cell>
          <cell r="C52" t="str">
            <v>Und</v>
          </cell>
          <cell r="D52">
            <v>1662</v>
          </cell>
          <cell r="E52" t="str">
            <v>Und</v>
          </cell>
          <cell r="F52">
            <v>1601</v>
          </cell>
          <cell r="G52" t="str">
            <v>Und</v>
          </cell>
          <cell r="H52">
            <v>1546</v>
          </cell>
          <cell r="I52" t="str">
            <v>Und</v>
          </cell>
          <cell r="J52">
            <v>1485</v>
          </cell>
          <cell r="K52" t="str">
            <v>Und</v>
          </cell>
        </row>
        <row r="53">
          <cell r="A53" t="str">
            <v>Bloque no estructural vibrado de 15 14x19x39</v>
          </cell>
          <cell r="B53">
            <v>1762</v>
          </cell>
          <cell r="C53" t="str">
            <v>Und</v>
          </cell>
          <cell r="D53">
            <v>1734</v>
          </cell>
          <cell r="E53" t="str">
            <v>Und</v>
          </cell>
          <cell r="F53">
            <v>1670</v>
          </cell>
          <cell r="G53" t="str">
            <v>Und</v>
          </cell>
          <cell r="H53">
            <v>1613</v>
          </cell>
          <cell r="I53" t="str">
            <v>Und</v>
          </cell>
          <cell r="J53">
            <v>1549</v>
          </cell>
          <cell r="K53" t="str">
            <v>Und</v>
          </cell>
        </row>
        <row r="54">
          <cell r="A54" t="str">
            <v>Bloque no estructural vibrado de 20 19x19x39</v>
          </cell>
          <cell r="B54">
            <v>2493</v>
          </cell>
          <cell r="C54" t="str">
            <v>Und</v>
          </cell>
          <cell r="D54">
            <v>2453</v>
          </cell>
          <cell r="E54" t="str">
            <v>Und</v>
          </cell>
          <cell r="F54">
            <v>2363</v>
          </cell>
          <cell r="G54" t="str">
            <v>Und</v>
          </cell>
          <cell r="H54">
            <v>2283</v>
          </cell>
          <cell r="I54" t="str">
            <v>Und</v>
          </cell>
          <cell r="J54">
            <v>2193</v>
          </cell>
          <cell r="K54" t="str">
            <v>Und</v>
          </cell>
        </row>
        <row r="55">
          <cell r="A55" t="str">
            <v>Bloque samo #3 7x20x40</v>
          </cell>
          <cell r="B55">
            <v>1132</v>
          </cell>
          <cell r="C55" t="str">
            <v>Und</v>
          </cell>
          <cell r="D55">
            <v>1114</v>
          </cell>
          <cell r="E55" t="str">
            <v>Und</v>
          </cell>
          <cell r="F55">
            <v>1073</v>
          </cell>
          <cell r="G55" t="str">
            <v>Und</v>
          </cell>
          <cell r="H55">
            <v>1036</v>
          </cell>
          <cell r="I55" t="str">
            <v>Und</v>
          </cell>
          <cell r="J55">
            <v>995</v>
          </cell>
          <cell r="K55" t="str">
            <v>Und</v>
          </cell>
        </row>
        <row r="56">
          <cell r="A56" t="str">
            <v>Bloque samo #3 especial 7x20x33</v>
          </cell>
          <cell r="B56">
            <v>1088</v>
          </cell>
          <cell r="C56" t="str">
            <v>Und</v>
          </cell>
          <cell r="D56">
            <v>1070</v>
          </cell>
          <cell r="E56" t="str">
            <v>Und</v>
          </cell>
          <cell r="F56">
            <v>1030</v>
          </cell>
          <cell r="G56" t="str">
            <v>Und</v>
          </cell>
          <cell r="H56">
            <v>995</v>
          </cell>
          <cell r="I56" t="str">
            <v>Und</v>
          </cell>
          <cell r="J56">
            <v>955</v>
          </cell>
          <cell r="K56" t="str">
            <v>Und</v>
          </cell>
        </row>
        <row r="57">
          <cell r="A57" t="str">
            <v>Bloque samo #4 10x20x40</v>
          </cell>
          <cell r="B57">
            <v>1262</v>
          </cell>
          <cell r="C57" t="str">
            <v>Und</v>
          </cell>
          <cell r="D57">
            <v>1242</v>
          </cell>
          <cell r="E57" t="str">
            <v>Und</v>
          </cell>
          <cell r="F57">
            <v>1196</v>
          </cell>
          <cell r="G57" t="str">
            <v>Und</v>
          </cell>
          <cell r="H57">
            <v>1155</v>
          </cell>
          <cell r="I57" t="str">
            <v>Und</v>
          </cell>
          <cell r="J57">
            <v>1109</v>
          </cell>
          <cell r="K57" t="str">
            <v>Und</v>
          </cell>
        </row>
        <row r="58">
          <cell r="A58" t="str">
            <v>Bloque samo #4 especial 10x20x33</v>
          </cell>
          <cell r="B58">
            <v>1189</v>
          </cell>
          <cell r="C58" t="str">
            <v>Und</v>
          </cell>
          <cell r="D58">
            <v>1170</v>
          </cell>
          <cell r="E58" t="str">
            <v>Und</v>
          </cell>
          <cell r="F58">
            <v>1127</v>
          </cell>
          <cell r="G58" t="str">
            <v>Und</v>
          </cell>
          <cell r="H58">
            <v>1088</v>
          </cell>
          <cell r="I58" t="str">
            <v>Und</v>
          </cell>
          <cell r="J58">
            <v>1045</v>
          </cell>
          <cell r="K58" t="str">
            <v>Und</v>
          </cell>
        </row>
        <row r="59">
          <cell r="A59" t="str">
            <v>Bloque samo #5 12,5x20x40</v>
          </cell>
          <cell r="B59">
            <v>1645</v>
          </cell>
          <cell r="C59" t="str">
            <v>Und</v>
          </cell>
          <cell r="D59">
            <v>1618</v>
          </cell>
          <cell r="E59" t="str">
            <v>Und</v>
          </cell>
          <cell r="F59">
            <v>1558</v>
          </cell>
          <cell r="G59" t="str">
            <v>Und</v>
          </cell>
          <cell r="H59">
            <v>1505</v>
          </cell>
          <cell r="I59" t="str">
            <v>Und</v>
          </cell>
          <cell r="J59">
            <v>1445</v>
          </cell>
          <cell r="K59" t="str">
            <v>Und</v>
          </cell>
        </row>
        <row r="60">
          <cell r="A60" t="str">
            <v>Bloque samo #6 15x20x40</v>
          </cell>
          <cell r="B60">
            <v>2024</v>
          </cell>
          <cell r="C60" t="str">
            <v>Und</v>
          </cell>
          <cell r="D60">
            <v>1991</v>
          </cell>
          <cell r="E60" t="str">
            <v>Und</v>
          </cell>
          <cell r="F60">
            <v>1918</v>
          </cell>
          <cell r="G60" t="str">
            <v>Und</v>
          </cell>
          <cell r="H60">
            <v>1853</v>
          </cell>
          <cell r="I60" t="str">
            <v>Und</v>
          </cell>
          <cell r="J60">
            <v>1780</v>
          </cell>
          <cell r="K60" t="str">
            <v>Und</v>
          </cell>
        </row>
        <row r="61">
          <cell r="A61" t="str">
            <v>Brilladora electrica</v>
          </cell>
          <cell r="B61">
            <v>37812</v>
          </cell>
          <cell r="C61" t="str">
            <v>d</v>
          </cell>
          <cell r="D61">
            <v>37212</v>
          </cell>
          <cell r="E61" t="str">
            <v>d</v>
          </cell>
          <cell r="F61">
            <v>35849</v>
          </cell>
          <cell r="G61" t="str">
            <v>d</v>
          </cell>
          <cell r="H61">
            <v>34636</v>
          </cell>
          <cell r="I61" t="str">
            <v>d</v>
          </cell>
          <cell r="J61">
            <v>33275</v>
          </cell>
          <cell r="K61" t="str">
            <v>d</v>
          </cell>
        </row>
        <row r="62">
          <cell r="A62" t="str">
            <v>Brocha de 3"</v>
          </cell>
          <cell r="B62">
            <v>13047</v>
          </cell>
          <cell r="C62" t="str">
            <v>un</v>
          </cell>
          <cell r="D62">
            <v>12840</v>
          </cell>
          <cell r="E62" t="str">
            <v>un</v>
          </cell>
          <cell r="F62">
            <v>12369</v>
          </cell>
          <cell r="G62" t="str">
            <v>un</v>
          </cell>
          <cell r="H62">
            <v>11950</v>
          </cell>
          <cell r="I62" t="str">
            <v>un</v>
          </cell>
          <cell r="J62">
            <v>11480</v>
          </cell>
          <cell r="K62" t="str">
            <v>un</v>
          </cell>
        </row>
        <row r="63">
          <cell r="A63" t="str">
            <v>Buje PVC-P 1 1/2" x 1/2·</v>
          </cell>
          <cell r="B63">
            <v>4715</v>
          </cell>
          <cell r="C63" t="str">
            <v>UD</v>
          </cell>
          <cell r="D63">
            <v>4640</v>
          </cell>
          <cell r="E63" t="str">
            <v>UD</v>
          </cell>
          <cell r="F63">
            <v>4470</v>
          </cell>
          <cell r="G63" t="str">
            <v>UD</v>
          </cell>
          <cell r="H63">
            <v>4318</v>
          </cell>
          <cell r="I63" t="str">
            <v>UD</v>
          </cell>
          <cell r="J63">
            <v>4148</v>
          </cell>
          <cell r="K63" t="str">
            <v>UD</v>
          </cell>
        </row>
        <row r="64">
          <cell r="A64" t="str">
            <v>Calado cuadrado de 15x20x20</v>
          </cell>
          <cell r="B64">
            <v>1092</v>
          </cell>
          <cell r="C64" t="str">
            <v>un</v>
          </cell>
          <cell r="D64">
            <v>1074</v>
          </cell>
          <cell r="E64" t="str">
            <v>un</v>
          </cell>
          <cell r="F64">
            <v>1034</v>
          </cell>
          <cell r="G64" t="str">
            <v>un</v>
          </cell>
          <cell r="H64">
            <v>999</v>
          </cell>
          <cell r="I64" t="str">
            <v>un</v>
          </cell>
          <cell r="J64">
            <v>959</v>
          </cell>
          <cell r="K64" t="str">
            <v>un</v>
          </cell>
        </row>
        <row r="65">
          <cell r="A65" t="str">
            <v>Caliche</v>
          </cell>
          <cell r="B65">
            <v>38103</v>
          </cell>
          <cell r="C65" t="str">
            <v>m3</v>
          </cell>
          <cell r="D65">
            <v>37499</v>
          </cell>
          <cell r="E65" t="str">
            <v>m3</v>
          </cell>
          <cell r="F65">
            <v>36126</v>
          </cell>
          <cell r="G65" t="str">
            <v>m3</v>
          </cell>
          <cell r="H65">
            <v>34904</v>
          </cell>
          <cell r="I65" t="str">
            <v>m3</v>
          </cell>
          <cell r="J65">
            <v>33532</v>
          </cell>
          <cell r="K65" t="str">
            <v>m3</v>
          </cell>
        </row>
        <row r="66">
          <cell r="A66" t="str">
            <v>Camión Dodge - 300</v>
          </cell>
          <cell r="B66">
            <v>295495</v>
          </cell>
          <cell r="C66" t="str">
            <v>DIA</v>
          </cell>
          <cell r="D66">
            <v>290812</v>
          </cell>
          <cell r="E66" t="str">
            <v>DIA</v>
          </cell>
          <cell r="F66">
            <v>280165</v>
          </cell>
          <cell r="G66" t="str">
            <v>DIA</v>
          </cell>
          <cell r="H66">
            <v>270690</v>
          </cell>
          <cell r="I66" t="str">
            <v>DIA</v>
          </cell>
          <cell r="J66">
            <v>260053</v>
          </cell>
          <cell r="K66" t="str">
            <v>DIA</v>
          </cell>
        </row>
        <row r="67">
          <cell r="A67" t="str">
            <v>Canal Amazonas</v>
          </cell>
          <cell r="B67">
            <v>31446</v>
          </cell>
          <cell r="C67" t="str">
            <v>m</v>
          </cell>
          <cell r="D67">
            <v>30947</v>
          </cell>
          <cell r="E67" t="str">
            <v>m</v>
          </cell>
          <cell r="F67">
            <v>29814</v>
          </cell>
          <cell r="G67" t="str">
            <v>m</v>
          </cell>
          <cell r="H67">
            <v>28805</v>
          </cell>
          <cell r="I67" t="str">
            <v>m</v>
          </cell>
          <cell r="J67">
            <v>27673</v>
          </cell>
          <cell r="K67" t="str">
            <v>m</v>
          </cell>
        </row>
        <row r="68">
          <cell r="A68" t="str">
            <v>Canaleta 90 Eternit de 0,90 x 6,0 m</v>
          </cell>
          <cell r="B68">
            <v>53875</v>
          </cell>
          <cell r="C68" t="str">
            <v>m2</v>
          </cell>
          <cell r="D68">
            <v>53021</v>
          </cell>
          <cell r="E68" t="str">
            <v>m2</v>
          </cell>
          <cell r="F68">
            <v>51079</v>
          </cell>
          <cell r="G68" t="str">
            <v>m2</v>
          </cell>
          <cell r="H68">
            <v>49351</v>
          </cell>
          <cell r="I68" t="str">
            <v>m2</v>
          </cell>
          <cell r="J68">
            <v>47411</v>
          </cell>
          <cell r="K68" t="str">
            <v>m2</v>
          </cell>
        </row>
        <row r="69">
          <cell r="A69" t="str">
            <v>Caneca reflectiva pequeña</v>
          </cell>
          <cell r="B69">
            <v>88567</v>
          </cell>
          <cell r="C69" t="str">
            <v>UD</v>
          </cell>
          <cell r="D69">
            <v>87163</v>
          </cell>
          <cell r="E69" t="str">
            <v>UD</v>
          </cell>
          <cell r="F69">
            <v>83972</v>
          </cell>
          <cell r="G69" t="str">
            <v>UD</v>
          </cell>
          <cell r="H69">
            <v>81132</v>
          </cell>
          <cell r="I69" t="str">
            <v>UD</v>
          </cell>
          <cell r="J69">
            <v>77944</v>
          </cell>
          <cell r="K69" t="str">
            <v>UD</v>
          </cell>
        </row>
        <row r="70">
          <cell r="A70" t="str">
            <v xml:space="preserve">Canto rodado </v>
          </cell>
          <cell r="B70">
            <v>124563</v>
          </cell>
          <cell r="C70" t="str">
            <v>m3</v>
          </cell>
          <cell r="D70">
            <v>122589</v>
          </cell>
          <cell r="E70" t="str">
            <v>m3</v>
          </cell>
          <cell r="F70">
            <v>118101</v>
          </cell>
          <cell r="G70" t="str">
            <v>m3</v>
          </cell>
          <cell r="H70">
            <v>114107</v>
          </cell>
          <cell r="I70" t="str">
            <v>m3</v>
          </cell>
          <cell r="J70">
            <v>109623</v>
          </cell>
          <cell r="K70" t="str">
            <v>m3</v>
          </cell>
        </row>
        <row r="71">
          <cell r="A71" t="str">
            <v>Cargador CAT 910 80U(PS), 1 m3</v>
          </cell>
          <cell r="B71">
            <v>36941</v>
          </cell>
          <cell r="C71" t="str">
            <v>H</v>
          </cell>
          <cell r="D71">
            <v>36355</v>
          </cell>
          <cell r="E71" t="str">
            <v>H</v>
          </cell>
          <cell r="F71">
            <v>35024</v>
          </cell>
          <cell r="G71" t="str">
            <v>H</v>
          </cell>
          <cell r="H71">
            <v>33839</v>
          </cell>
          <cell r="I71" t="str">
            <v>H</v>
          </cell>
          <cell r="J71">
            <v>32509</v>
          </cell>
          <cell r="K71" t="str">
            <v>H</v>
          </cell>
        </row>
        <row r="72">
          <cell r="A72" t="str">
            <v>Carretilla tipo bugui</v>
          </cell>
          <cell r="B72">
            <v>3959</v>
          </cell>
          <cell r="C72" t="str">
            <v>d</v>
          </cell>
          <cell r="D72">
            <v>3896</v>
          </cell>
          <cell r="E72" t="str">
            <v>d</v>
          </cell>
          <cell r="F72">
            <v>3753</v>
          </cell>
          <cell r="G72" t="str">
            <v>d</v>
          </cell>
          <cell r="H72">
            <v>3626</v>
          </cell>
          <cell r="I72" t="str">
            <v>d</v>
          </cell>
          <cell r="J72">
            <v>3483</v>
          </cell>
          <cell r="K72" t="str">
            <v>d</v>
          </cell>
        </row>
        <row r="73">
          <cell r="A73" t="str">
            <v>Catalizador de 137057 (A:B=1:1)</v>
          </cell>
          <cell r="B73">
            <v>108797</v>
          </cell>
          <cell r="C73" t="str">
            <v>gl</v>
          </cell>
          <cell r="D73">
            <v>107073</v>
          </cell>
          <cell r="E73" t="str">
            <v>gl</v>
          </cell>
          <cell r="F73">
            <v>103153</v>
          </cell>
          <cell r="G73" t="str">
            <v>gl</v>
          </cell>
          <cell r="H73">
            <v>99664</v>
          </cell>
          <cell r="I73" t="str">
            <v>gl</v>
          </cell>
          <cell r="J73">
            <v>95747</v>
          </cell>
          <cell r="K73" t="str">
            <v>gl</v>
          </cell>
        </row>
        <row r="74">
          <cell r="A74" t="str">
            <v>Catalizador de Serie 23 (A:B=1:1)</v>
          </cell>
          <cell r="B74">
            <v>103698</v>
          </cell>
          <cell r="C74" t="str">
            <v>gl</v>
          </cell>
          <cell r="D74">
            <v>102054</v>
          </cell>
          <cell r="E74" t="str">
            <v>gl</v>
          </cell>
          <cell r="F74">
            <v>98317</v>
          </cell>
          <cell r="G74" t="str">
            <v>gl</v>
          </cell>
          <cell r="H74">
            <v>94992</v>
          </cell>
          <cell r="I74" t="str">
            <v>gl</v>
          </cell>
          <cell r="J74">
            <v>91259</v>
          </cell>
          <cell r="K74" t="str">
            <v>gl</v>
          </cell>
        </row>
        <row r="75">
          <cell r="A75" t="str">
            <v>Catalizador Grupo 2 Sika</v>
          </cell>
          <cell r="B75">
            <v>139396</v>
          </cell>
          <cell r="C75" t="str">
            <v>gl</v>
          </cell>
          <cell r="D75">
            <v>137187</v>
          </cell>
          <cell r="E75" t="str">
            <v>gl</v>
          </cell>
          <cell r="F75">
            <v>132164</v>
          </cell>
          <cell r="G75" t="str">
            <v>gl</v>
          </cell>
          <cell r="H75">
            <v>127694</v>
          </cell>
          <cell r="I75" t="str">
            <v>gl</v>
          </cell>
          <cell r="J75">
            <v>122676</v>
          </cell>
          <cell r="K75" t="str">
            <v>gl</v>
          </cell>
        </row>
        <row r="76">
          <cell r="A76" t="str">
            <v>Catalizador para pintura epoxica</v>
          </cell>
          <cell r="B76">
            <v>52611</v>
          </cell>
          <cell r="C76" t="str">
            <v>gl</v>
          </cell>
          <cell r="D76">
            <v>51777</v>
          </cell>
          <cell r="E76" t="str">
            <v>gl</v>
          </cell>
          <cell r="F76">
            <v>49881</v>
          </cell>
          <cell r="G76" t="str">
            <v>gl</v>
          </cell>
          <cell r="H76">
            <v>48194</v>
          </cell>
          <cell r="I76" t="str">
            <v>gl</v>
          </cell>
          <cell r="J76">
            <v>46300</v>
          </cell>
          <cell r="K76" t="str">
            <v>gl</v>
          </cell>
        </row>
        <row r="77">
          <cell r="A77" t="str">
            <v>Catalizador serie 36</v>
          </cell>
          <cell r="B77">
            <v>293089</v>
          </cell>
          <cell r="C77" t="str">
            <v>gl</v>
          </cell>
          <cell r="D77">
            <v>288445</v>
          </cell>
          <cell r="E77" t="str">
            <v>gl</v>
          </cell>
          <cell r="F77">
            <v>277885</v>
          </cell>
          <cell r="G77" t="str">
            <v>gl</v>
          </cell>
          <cell r="H77">
            <v>268487</v>
          </cell>
          <cell r="I77" t="str">
            <v>gl</v>
          </cell>
          <cell r="J77">
            <v>257937</v>
          </cell>
          <cell r="K77" t="str">
            <v>gl</v>
          </cell>
        </row>
        <row r="78">
          <cell r="A78" t="str">
            <v>Cemento blanco</v>
          </cell>
          <cell r="B78">
            <v>1330</v>
          </cell>
          <cell r="C78" t="str">
            <v>kg</v>
          </cell>
          <cell r="D78">
            <v>1308</v>
          </cell>
          <cell r="E78" t="str">
            <v>kg</v>
          </cell>
          <cell r="F78">
            <v>1260</v>
          </cell>
          <cell r="G78" t="str">
            <v>kg</v>
          </cell>
          <cell r="H78">
            <v>1217</v>
          </cell>
          <cell r="I78" t="str">
            <v>kg</v>
          </cell>
          <cell r="J78">
            <v>1169</v>
          </cell>
          <cell r="K78" t="str">
            <v>kg</v>
          </cell>
        </row>
        <row r="79">
          <cell r="A79" t="str">
            <v>Cemento gris</v>
          </cell>
          <cell r="B79">
            <v>665</v>
          </cell>
          <cell r="C79" t="str">
            <v>kg</v>
          </cell>
          <cell r="D79">
            <v>654</v>
          </cell>
          <cell r="E79" t="str">
            <v>kg</v>
          </cell>
          <cell r="F79">
            <v>630</v>
          </cell>
          <cell r="G79" t="str">
            <v>kg</v>
          </cell>
          <cell r="H79">
            <v>608</v>
          </cell>
          <cell r="I79" t="str">
            <v>kg</v>
          </cell>
          <cell r="J79">
            <v>584</v>
          </cell>
          <cell r="K79" t="str">
            <v>kg</v>
          </cell>
        </row>
        <row r="80">
          <cell r="A80" t="str">
            <v>Cercha</v>
          </cell>
          <cell r="B80">
            <v>371</v>
          </cell>
          <cell r="C80" t="str">
            <v>DIA</v>
          </cell>
          <cell r="D80">
            <v>365</v>
          </cell>
          <cell r="E80" t="str">
            <v>DIA</v>
          </cell>
          <cell r="F80">
            <v>351</v>
          </cell>
          <cell r="G80" t="str">
            <v>DIA</v>
          </cell>
          <cell r="H80">
            <v>339</v>
          </cell>
          <cell r="I80" t="str">
            <v>DIA</v>
          </cell>
          <cell r="J80">
            <v>325</v>
          </cell>
          <cell r="K80" t="str">
            <v>DIA</v>
          </cell>
        </row>
        <row r="81">
          <cell r="A81" t="str">
            <v>Chazos de madera</v>
          </cell>
          <cell r="B81">
            <v>866</v>
          </cell>
          <cell r="C81" t="str">
            <v>DIA</v>
          </cell>
          <cell r="D81">
            <v>852</v>
          </cell>
          <cell r="E81" t="str">
            <v>DIA</v>
          </cell>
          <cell r="F81">
            <v>820</v>
          </cell>
          <cell r="G81" t="str">
            <v>DIA</v>
          </cell>
          <cell r="H81">
            <v>792</v>
          </cell>
          <cell r="I81" t="str">
            <v>DIA</v>
          </cell>
          <cell r="J81">
            <v>760</v>
          </cell>
          <cell r="K81" t="str">
            <v>DIA</v>
          </cell>
        </row>
        <row r="82">
          <cell r="A82" t="str">
            <v>Cimentación de tubería con arena compactada</v>
          </cell>
          <cell r="B82">
            <v>73537</v>
          </cell>
          <cell r="C82" t="str">
            <v>m3</v>
          </cell>
          <cell r="D82">
            <v>73537</v>
          </cell>
          <cell r="E82" t="str">
            <v>m3</v>
          </cell>
          <cell r="G82" t="str">
            <v>m3</v>
          </cell>
          <cell r="H82">
            <v>73537</v>
          </cell>
          <cell r="I82" t="str">
            <v>m3</v>
          </cell>
          <cell r="J82">
            <v>73537</v>
          </cell>
          <cell r="K82" t="str">
            <v>m3</v>
          </cell>
        </row>
        <row r="83">
          <cell r="A83" t="str">
            <v>Cinta de señalización plastica</v>
          </cell>
          <cell r="B83">
            <v>294</v>
          </cell>
          <cell r="C83" t="str">
            <v>m</v>
          </cell>
          <cell r="D83">
            <v>289</v>
          </cell>
          <cell r="E83" t="str">
            <v>m</v>
          </cell>
          <cell r="F83">
            <v>278</v>
          </cell>
          <cell r="G83" t="str">
            <v>m</v>
          </cell>
          <cell r="H83">
            <v>268</v>
          </cell>
          <cell r="I83" t="str">
            <v>m</v>
          </cell>
          <cell r="J83">
            <v>257</v>
          </cell>
          <cell r="K83" t="str">
            <v>m</v>
          </cell>
        </row>
        <row r="84">
          <cell r="A84" t="str">
            <v>Cinta reflectiva de 0.075 m</v>
          </cell>
          <cell r="B84">
            <v>7047</v>
          </cell>
          <cell r="C84" t="str">
            <v>m</v>
          </cell>
          <cell r="D84">
            <v>6935</v>
          </cell>
          <cell r="E84" t="str">
            <v>m</v>
          </cell>
          <cell r="F84">
            <v>6681</v>
          </cell>
          <cell r="G84" t="str">
            <v>m</v>
          </cell>
          <cell r="H84">
            <v>6455</v>
          </cell>
          <cell r="I84" t="str">
            <v>m</v>
          </cell>
          <cell r="J84">
            <v>6201</v>
          </cell>
          <cell r="K84" t="str">
            <v>m</v>
          </cell>
        </row>
        <row r="85">
          <cell r="A85" t="str">
            <v>Codo 90 PEAD 63 mm</v>
          </cell>
          <cell r="B85">
            <v>63257</v>
          </cell>
          <cell r="C85" t="str">
            <v>Un</v>
          </cell>
          <cell r="D85">
            <v>62254</v>
          </cell>
          <cell r="E85" t="str">
            <v>Un</v>
          </cell>
          <cell r="F85">
            <v>59974</v>
          </cell>
          <cell r="G85" t="str">
            <v>Un</v>
          </cell>
          <cell r="H85">
            <v>57945</v>
          </cell>
          <cell r="I85" t="str">
            <v>Un</v>
          </cell>
          <cell r="J85">
            <v>55668</v>
          </cell>
          <cell r="K85" t="str">
            <v>Un</v>
          </cell>
        </row>
        <row r="86">
          <cell r="A86" t="str">
            <v>Codo 90º PVC-P 1/2"</v>
          </cell>
          <cell r="B86">
            <v>601</v>
          </cell>
          <cell r="C86" t="str">
            <v>UD</v>
          </cell>
          <cell r="D86">
            <v>591</v>
          </cell>
          <cell r="E86" t="str">
            <v>UD</v>
          </cell>
          <cell r="F86">
            <v>569</v>
          </cell>
          <cell r="G86" t="str">
            <v>UD</v>
          </cell>
          <cell r="H86">
            <v>549</v>
          </cell>
          <cell r="I86" t="str">
            <v>UD</v>
          </cell>
          <cell r="J86">
            <v>527</v>
          </cell>
          <cell r="K86" t="str">
            <v>UD</v>
          </cell>
        </row>
        <row r="87">
          <cell r="A87" t="str">
            <v>Codo de 45° de 160mm PVC</v>
          </cell>
          <cell r="B87">
            <v>46126</v>
          </cell>
          <cell r="C87" t="str">
            <v>UD</v>
          </cell>
          <cell r="D87">
            <v>45395</v>
          </cell>
          <cell r="E87" t="str">
            <v>UD</v>
          </cell>
          <cell r="F87">
            <v>43733</v>
          </cell>
          <cell r="G87" t="str">
            <v>UD</v>
          </cell>
          <cell r="H87">
            <v>42254</v>
          </cell>
          <cell r="I87" t="str">
            <v>UD</v>
          </cell>
          <cell r="J87">
            <v>40593</v>
          </cell>
          <cell r="K87" t="str">
            <v>UD</v>
          </cell>
        </row>
        <row r="88">
          <cell r="A88" t="str">
            <v>Codo de 90° de 160mm PVC</v>
          </cell>
          <cell r="B88">
            <v>89413</v>
          </cell>
          <cell r="C88" t="str">
            <v>UD</v>
          </cell>
          <cell r="D88">
            <v>87996</v>
          </cell>
          <cell r="E88" t="str">
            <v>UD</v>
          </cell>
          <cell r="F88">
            <v>84774</v>
          </cell>
          <cell r="G88" t="str">
            <v>UD</v>
          </cell>
          <cell r="H88">
            <v>81907</v>
          </cell>
          <cell r="I88" t="str">
            <v>UD</v>
          </cell>
          <cell r="J88">
            <v>78688</v>
          </cell>
          <cell r="K88" t="str">
            <v>UD</v>
          </cell>
        </row>
        <row r="89">
          <cell r="A89" t="str">
            <v>Codo de 90° de 200mm PVC</v>
          </cell>
          <cell r="B89">
            <v>134676</v>
          </cell>
          <cell r="C89" t="str">
            <v>UD</v>
          </cell>
          <cell r="D89">
            <v>132542</v>
          </cell>
          <cell r="E89" t="str">
            <v>UD</v>
          </cell>
          <cell r="F89">
            <v>127689</v>
          </cell>
          <cell r="G89" t="str">
            <v>UD</v>
          </cell>
          <cell r="H89">
            <v>123371</v>
          </cell>
          <cell r="I89" t="str">
            <v>UD</v>
          </cell>
          <cell r="J89">
            <v>118523</v>
          </cell>
          <cell r="K89" t="str">
            <v>UD</v>
          </cell>
        </row>
        <row r="90">
          <cell r="A90" t="str">
            <v>Codo de 90° de 250mm PVC</v>
          </cell>
          <cell r="B90">
            <v>257546</v>
          </cell>
          <cell r="C90" t="str">
            <v>UD</v>
          </cell>
          <cell r="D90">
            <v>253465</v>
          </cell>
          <cell r="E90" t="str">
            <v>UD</v>
          </cell>
          <cell r="F90">
            <v>244185</v>
          </cell>
          <cell r="G90" t="str">
            <v>UD</v>
          </cell>
          <cell r="H90">
            <v>235927</v>
          </cell>
          <cell r="I90" t="str">
            <v>UD</v>
          </cell>
          <cell r="J90">
            <v>226656</v>
          </cell>
          <cell r="K90" t="str">
            <v>UD</v>
          </cell>
        </row>
        <row r="91">
          <cell r="A91" t="str">
            <v>Codo de 90° de 315mm PVC</v>
          </cell>
          <cell r="B91">
            <v>394474</v>
          </cell>
          <cell r="C91" t="str">
            <v>UD</v>
          </cell>
          <cell r="D91">
            <v>388223</v>
          </cell>
          <cell r="E91" t="str">
            <v>UD</v>
          </cell>
          <cell r="F91">
            <v>374010</v>
          </cell>
          <cell r="G91" t="str">
            <v>UD</v>
          </cell>
          <cell r="H91">
            <v>361362</v>
          </cell>
          <cell r="I91" t="str">
            <v>UD</v>
          </cell>
          <cell r="J91">
            <v>347163</v>
          </cell>
          <cell r="K91" t="str">
            <v>UD</v>
          </cell>
        </row>
        <row r="92">
          <cell r="A92" t="str">
            <v>Codo de 90° de 355mm PVC</v>
          </cell>
          <cell r="B92">
            <v>965570</v>
          </cell>
          <cell r="C92" t="str">
            <v>UD</v>
          </cell>
          <cell r="D92">
            <v>950270</v>
          </cell>
          <cell r="E92" t="str">
            <v>UD</v>
          </cell>
          <cell r="F92">
            <v>915481</v>
          </cell>
          <cell r="G92" t="str">
            <v>UD</v>
          </cell>
          <cell r="H92">
            <v>884522</v>
          </cell>
          <cell r="I92" t="str">
            <v>UD</v>
          </cell>
          <cell r="J92">
            <v>849766</v>
          </cell>
          <cell r="K92" t="str">
            <v>UD</v>
          </cell>
        </row>
        <row r="93">
          <cell r="A93" t="str">
            <v>Codo de bajante</v>
          </cell>
          <cell r="B93">
            <v>7846</v>
          </cell>
          <cell r="C93" t="str">
            <v>un</v>
          </cell>
          <cell r="D93">
            <v>7721</v>
          </cell>
          <cell r="E93" t="str">
            <v>un</v>
          </cell>
          <cell r="F93">
            <v>7438</v>
          </cell>
          <cell r="G93" t="str">
            <v>un</v>
          </cell>
          <cell r="H93">
            <v>7186</v>
          </cell>
          <cell r="I93" t="str">
            <v>un</v>
          </cell>
          <cell r="J93">
            <v>6903</v>
          </cell>
          <cell r="K93" t="str">
            <v>un</v>
          </cell>
        </row>
        <row r="94">
          <cell r="A94" t="str">
            <v>Comisión de topografia</v>
          </cell>
          <cell r="B94">
            <v>95199</v>
          </cell>
          <cell r="C94" t="str">
            <v>HC</v>
          </cell>
          <cell r="D94">
            <v>95199</v>
          </cell>
          <cell r="E94" t="str">
            <v>HC</v>
          </cell>
          <cell r="G94" t="str">
            <v>HC</v>
          </cell>
          <cell r="H94">
            <v>95199</v>
          </cell>
          <cell r="I94" t="str">
            <v>HC</v>
          </cell>
          <cell r="J94">
            <v>95199</v>
          </cell>
          <cell r="K94" t="str">
            <v>HC</v>
          </cell>
        </row>
        <row r="95">
          <cell r="A95" t="str">
            <v>Compresor con 2 pistolas sin operador</v>
          </cell>
          <cell r="B95">
            <v>103290</v>
          </cell>
          <cell r="C95" t="str">
            <v>H</v>
          </cell>
          <cell r="D95">
            <v>101653</v>
          </cell>
          <cell r="E95" t="str">
            <v>H</v>
          </cell>
          <cell r="F95">
            <v>97931</v>
          </cell>
          <cell r="G95" t="str">
            <v>H</v>
          </cell>
          <cell r="H95">
            <v>94619</v>
          </cell>
          <cell r="I95" t="str">
            <v>H</v>
          </cell>
          <cell r="J95">
            <v>90901</v>
          </cell>
          <cell r="K95" t="str">
            <v>H</v>
          </cell>
        </row>
        <row r="96">
          <cell r="A96" t="str">
            <v>Compresor de aire de 2HP</v>
          </cell>
          <cell r="B96">
            <v>43965</v>
          </cell>
          <cell r="C96" t="str">
            <v>d</v>
          </cell>
          <cell r="D96">
            <v>43268</v>
          </cell>
          <cell r="E96" t="str">
            <v>d</v>
          </cell>
          <cell r="F96">
            <v>41684</v>
          </cell>
          <cell r="G96" t="str">
            <v>d</v>
          </cell>
          <cell r="H96">
            <v>40274</v>
          </cell>
          <cell r="I96" t="str">
            <v>d</v>
          </cell>
          <cell r="J96">
            <v>38691</v>
          </cell>
          <cell r="K96" t="str">
            <v>d</v>
          </cell>
        </row>
        <row r="97">
          <cell r="A97" t="str">
            <v xml:space="preserve">Concreto asfaltico </v>
          </cell>
          <cell r="B97">
            <v>754702</v>
          </cell>
          <cell r="C97" t="str">
            <v>M3</v>
          </cell>
          <cell r="D97">
            <v>742743</v>
          </cell>
          <cell r="E97" t="str">
            <v>M3</v>
          </cell>
          <cell r="F97">
            <v>715552</v>
          </cell>
          <cell r="G97" t="str">
            <v>M3</v>
          </cell>
          <cell r="H97">
            <v>691354</v>
          </cell>
          <cell r="I97" t="str">
            <v>M3</v>
          </cell>
          <cell r="J97">
            <v>664188</v>
          </cell>
          <cell r="K97" t="str">
            <v>M3</v>
          </cell>
        </row>
        <row r="98">
          <cell r="A98" t="str">
            <v>Concertina doble de 24"</v>
          </cell>
          <cell r="B98">
            <v>40065</v>
          </cell>
          <cell r="C98" t="str">
            <v>m</v>
          </cell>
          <cell r="D98">
            <v>39430</v>
          </cell>
          <cell r="E98" t="str">
            <v>m</v>
          </cell>
          <cell r="F98">
            <v>37986</v>
          </cell>
          <cell r="G98" t="str">
            <v>m</v>
          </cell>
          <cell r="H98">
            <v>36701</v>
          </cell>
          <cell r="I98" t="str">
            <v>m</v>
          </cell>
          <cell r="J98">
            <v>35258</v>
          </cell>
          <cell r="K98" t="str">
            <v>m</v>
          </cell>
        </row>
        <row r="99">
          <cell r="A99" t="str">
            <v>Concreto bombeable de 2500 psi</v>
          </cell>
          <cell r="B99">
            <v>477401</v>
          </cell>
          <cell r="C99" t="str">
            <v>M3</v>
          </cell>
          <cell r="D99">
            <v>469836</v>
          </cell>
          <cell r="E99" t="str">
            <v>M3</v>
          </cell>
          <cell r="F99">
            <v>452635</v>
          </cell>
          <cell r="G99" t="str">
            <v>M3</v>
          </cell>
          <cell r="H99">
            <v>437328</v>
          </cell>
          <cell r="I99" t="str">
            <v>M3</v>
          </cell>
          <cell r="J99">
            <v>420144</v>
          </cell>
          <cell r="K99" t="str">
            <v>M3</v>
          </cell>
        </row>
        <row r="100">
          <cell r="A100" t="str">
            <v>Concreto bombeable de 3000 psi</v>
          </cell>
          <cell r="B100">
            <v>484824</v>
          </cell>
          <cell r="C100" t="str">
            <v>M3</v>
          </cell>
          <cell r="D100">
            <v>477142</v>
          </cell>
          <cell r="E100" t="str">
            <v>M3</v>
          </cell>
          <cell r="F100">
            <v>459674</v>
          </cell>
          <cell r="G100" t="str">
            <v>M3</v>
          </cell>
          <cell r="H100">
            <v>444129</v>
          </cell>
          <cell r="I100" t="str">
            <v>M3</v>
          </cell>
          <cell r="J100">
            <v>426677</v>
          </cell>
          <cell r="K100" t="str">
            <v>M3</v>
          </cell>
        </row>
        <row r="101">
          <cell r="A101" t="str">
            <v>Concreto bombeable de 3000 psi TM 3/4"</v>
          </cell>
          <cell r="B101">
            <v>506882</v>
          </cell>
          <cell r="C101" t="str">
            <v>M3</v>
          </cell>
          <cell r="D101">
            <v>498850</v>
          </cell>
          <cell r="E101" t="str">
            <v>M3</v>
          </cell>
          <cell r="F101">
            <v>480587</v>
          </cell>
          <cell r="G101" t="str">
            <v>M3</v>
          </cell>
          <cell r="H101">
            <v>464335</v>
          </cell>
          <cell r="I101" t="str">
            <v>M3</v>
          </cell>
          <cell r="J101">
            <v>446089</v>
          </cell>
          <cell r="K101" t="str">
            <v>M3</v>
          </cell>
        </row>
        <row r="102">
          <cell r="A102" t="str">
            <v>Concreto bombeable de 3500 psi</v>
          </cell>
          <cell r="B102">
            <v>516994</v>
          </cell>
          <cell r="C102" t="str">
            <v>M3</v>
          </cell>
          <cell r="D102">
            <v>508802</v>
          </cell>
          <cell r="E102" t="str">
            <v>M3</v>
          </cell>
          <cell r="F102">
            <v>490175</v>
          </cell>
          <cell r="G102" t="str">
            <v>M3</v>
          </cell>
          <cell r="H102">
            <v>473599</v>
          </cell>
          <cell r="I102" t="str">
            <v>M3</v>
          </cell>
          <cell r="J102">
            <v>454989</v>
          </cell>
          <cell r="K102" t="str">
            <v>M3</v>
          </cell>
        </row>
        <row r="103">
          <cell r="A103" t="str">
            <v>Concreto bombeable de 4000 psi</v>
          </cell>
          <cell r="B103">
            <v>526952</v>
          </cell>
          <cell r="C103" t="str">
            <v>M3</v>
          </cell>
          <cell r="D103">
            <v>518602</v>
          </cell>
          <cell r="E103" t="str">
            <v>M3</v>
          </cell>
          <cell r="F103">
            <v>499616</v>
          </cell>
          <cell r="G103" t="str">
            <v>M3</v>
          </cell>
          <cell r="H103">
            <v>482720</v>
          </cell>
          <cell r="I103" t="str">
            <v>M3</v>
          </cell>
          <cell r="J103">
            <v>463752</v>
          </cell>
          <cell r="K103" t="str">
            <v>M3</v>
          </cell>
        </row>
        <row r="104">
          <cell r="A104" t="str">
            <v>Concreto corrinte grava común 1500 psi</v>
          </cell>
          <cell r="B104">
            <v>342183</v>
          </cell>
          <cell r="C104" t="str">
            <v>M3</v>
          </cell>
          <cell r="D104">
            <v>336761</v>
          </cell>
          <cell r="E104" t="str">
            <v>M3</v>
          </cell>
          <cell r="F104">
            <v>324432</v>
          </cell>
          <cell r="G104" t="str">
            <v>M3</v>
          </cell>
          <cell r="H104">
            <v>313460</v>
          </cell>
          <cell r="I104" t="str">
            <v>M3</v>
          </cell>
          <cell r="J104">
            <v>301143</v>
          </cell>
          <cell r="K104" t="str">
            <v>M3</v>
          </cell>
        </row>
        <row r="105">
          <cell r="A105" t="str">
            <v>Concreto corrinte grava común 2000 psi</v>
          </cell>
          <cell r="B105">
            <v>346784</v>
          </cell>
          <cell r="C105" t="str">
            <v>M3</v>
          </cell>
          <cell r="D105">
            <v>341289</v>
          </cell>
          <cell r="E105" t="str">
            <v>M3</v>
          </cell>
          <cell r="F105">
            <v>328794</v>
          </cell>
          <cell r="G105" t="str">
            <v>M3</v>
          </cell>
          <cell r="H105">
            <v>317675</v>
          </cell>
          <cell r="I105" t="str">
            <v>M3</v>
          </cell>
          <cell r="J105">
            <v>305192</v>
          </cell>
          <cell r="K105" t="str">
            <v>M3</v>
          </cell>
        </row>
        <row r="106">
          <cell r="A106" t="str">
            <v>Concreto corrinte grava común 2500 psi</v>
          </cell>
          <cell r="B106">
            <v>371431</v>
          </cell>
          <cell r="C106" t="str">
            <v>M3</v>
          </cell>
          <cell r="D106">
            <v>365545</v>
          </cell>
          <cell r="E106" t="str">
            <v>M3</v>
          </cell>
          <cell r="F106">
            <v>352162</v>
          </cell>
          <cell r="G106" t="str">
            <v>M3</v>
          </cell>
          <cell r="H106">
            <v>340253</v>
          </cell>
          <cell r="I106" t="str">
            <v>M3</v>
          </cell>
          <cell r="J106">
            <v>326883</v>
          </cell>
          <cell r="K106" t="str">
            <v>M3</v>
          </cell>
        </row>
        <row r="107">
          <cell r="A107" t="str">
            <v>Concreto corrinte grava común 3000 psi</v>
          </cell>
          <cell r="B107">
            <v>373689</v>
          </cell>
          <cell r="C107" t="str">
            <v>M3</v>
          </cell>
          <cell r="D107">
            <v>367767</v>
          </cell>
          <cell r="E107" t="str">
            <v>M3</v>
          </cell>
          <cell r="F107">
            <v>354303</v>
          </cell>
          <cell r="G107" t="str">
            <v>M3</v>
          </cell>
          <cell r="H107">
            <v>342321</v>
          </cell>
          <cell r="I107" t="str">
            <v>M3</v>
          </cell>
          <cell r="J107">
            <v>328870</v>
          </cell>
          <cell r="K107" t="str">
            <v>M3</v>
          </cell>
        </row>
        <row r="108">
          <cell r="A108" t="str">
            <v>Concreto corrinte grava común 3500 psi</v>
          </cell>
          <cell r="B108">
            <v>398598</v>
          </cell>
          <cell r="C108" t="str">
            <v>M3</v>
          </cell>
          <cell r="D108">
            <v>392282</v>
          </cell>
          <cell r="E108" t="str">
            <v>M3</v>
          </cell>
          <cell r="F108">
            <v>377921</v>
          </cell>
          <cell r="G108" t="str">
            <v>M3</v>
          </cell>
          <cell r="H108">
            <v>365141</v>
          </cell>
          <cell r="I108" t="str">
            <v>M3</v>
          </cell>
          <cell r="J108">
            <v>350793</v>
          </cell>
          <cell r="K108" t="str">
            <v>M3</v>
          </cell>
        </row>
        <row r="109">
          <cell r="A109" t="str">
            <v>Concreto corrinte grava común 4000 psi</v>
          </cell>
          <cell r="B109">
            <v>416185</v>
          </cell>
          <cell r="C109" t="str">
            <v>M3</v>
          </cell>
          <cell r="D109">
            <v>409590</v>
          </cell>
          <cell r="E109" t="str">
            <v>M3</v>
          </cell>
          <cell r="F109">
            <v>394595</v>
          </cell>
          <cell r="G109" t="str">
            <v>M3</v>
          </cell>
          <cell r="H109">
            <v>381251</v>
          </cell>
          <cell r="I109" t="str">
            <v>M3</v>
          </cell>
          <cell r="J109">
            <v>366270</v>
          </cell>
          <cell r="K109" t="str">
            <v>M3</v>
          </cell>
        </row>
        <row r="110">
          <cell r="A110" t="str">
            <v>Concreto f'c=17,5Mpa (2500 psi), F O</v>
          </cell>
          <cell r="B110">
            <v>354253</v>
          </cell>
          <cell r="C110" t="str">
            <v>m3</v>
          </cell>
          <cell r="D110">
            <v>354253</v>
          </cell>
          <cell r="E110" t="str">
            <v>m3</v>
          </cell>
          <cell r="G110" t="str">
            <v>m3</v>
          </cell>
          <cell r="H110">
            <v>354253</v>
          </cell>
          <cell r="I110" t="str">
            <v>m3</v>
          </cell>
          <cell r="J110">
            <v>354253</v>
          </cell>
          <cell r="K110" t="str">
            <v>m3</v>
          </cell>
        </row>
        <row r="111">
          <cell r="A111" t="str">
            <v>Concreto f'c=21Mpa (3000 psi) imp, F O</v>
          </cell>
          <cell r="B111">
            <v>431512</v>
          </cell>
          <cell r="C111" t="str">
            <v>m3</v>
          </cell>
          <cell r="D111">
            <v>431512</v>
          </cell>
          <cell r="E111" t="str">
            <v>m3</v>
          </cell>
          <cell r="G111" t="str">
            <v>m3</v>
          </cell>
          <cell r="H111">
            <v>431512</v>
          </cell>
          <cell r="I111" t="str">
            <v>m3</v>
          </cell>
          <cell r="J111">
            <v>431512</v>
          </cell>
          <cell r="K111" t="str">
            <v>m3</v>
          </cell>
        </row>
        <row r="112">
          <cell r="A112" t="str">
            <v>Concreto f'c=21Mpa (3000 psi), F O</v>
          </cell>
          <cell r="B112">
            <v>414269</v>
          </cell>
          <cell r="C112" t="str">
            <v>m3</v>
          </cell>
          <cell r="D112">
            <v>414269</v>
          </cell>
          <cell r="E112" t="str">
            <v>m3</v>
          </cell>
          <cell r="G112" t="str">
            <v>m3</v>
          </cell>
          <cell r="H112">
            <v>414269</v>
          </cell>
          <cell r="I112" t="str">
            <v>m3</v>
          </cell>
          <cell r="J112">
            <v>414269</v>
          </cell>
          <cell r="K112" t="str">
            <v>m3</v>
          </cell>
        </row>
        <row r="113">
          <cell r="A113" t="str">
            <v>Concreto normal de 3000 psi</v>
          </cell>
          <cell r="B113">
            <v>499105</v>
          </cell>
          <cell r="C113" t="str">
            <v>M3</v>
          </cell>
          <cell r="D113">
            <v>491196</v>
          </cell>
          <cell r="E113" t="str">
            <v>M3</v>
          </cell>
          <cell r="F113">
            <v>473213</v>
          </cell>
          <cell r="G113" t="str">
            <v>M3</v>
          </cell>
          <cell r="H113">
            <v>457210</v>
          </cell>
          <cell r="I113" t="str">
            <v>M3</v>
          </cell>
          <cell r="J113">
            <v>439244</v>
          </cell>
          <cell r="K113" t="str">
            <v>M3</v>
          </cell>
        </row>
        <row r="114">
          <cell r="A114" t="str">
            <v>Concreto normal de 3500 psi</v>
          </cell>
          <cell r="B114">
            <v>509059</v>
          </cell>
          <cell r="C114" t="str">
            <v>M3</v>
          </cell>
          <cell r="D114">
            <v>500993</v>
          </cell>
          <cell r="E114" t="str">
            <v>M3</v>
          </cell>
          <cell r="F114">
            <v>482652</v>
          </cell>
          <cell r="G114" t="str">
            <v>M3</v>
          </cell>
          <cell r="H114">
            <v>466330</v>
          </cell>
          <cell r="I114" t="str">
            <v>M3</v>
          </cell>
          <cell r="J114">
            <v>448006</v>
          </cell>
          <cell r="K114" t="str">
            <v>M3</v>
          </cell>
        </row>
        <row r="115">
          <cell r="A115" t="str">
            <v>Concreto normal de 4000 psi</v>
          </cell>
          <cell r="B115">
            <v>519173</v>
          </cell>
          <cell r="C115" t="str">
            <v>M3</v>
          </cell>
          <cell r="D115">
            <v>510946</v>
          </cell>
          <cell r="E115" t="str">
            <v>M3</v>
          </cell>
          <cell r="F115">
            <v>492240</v>
          </cell>
          <cell r="G115" t="str">
            <v>M3</v>
          </cell>
          <cell r="H115">
            <v>475594</v>
          </cell>
          <cell r="I115" t="str">
            <v>M3</v>
          </cell>
          <cell r="J115">
            <v>456906</v>
          </cell>
          <cell r="K115" t="str">
            <v>M3</v>
          </cell>
        </row>
        <row r="116">
          <cell r="A116" t="str">
            <v>Concreto pavimentos 35kg/cm2</v>
          </cell>
          <cell r="B116">
            <v>541266</v>
          </cell>
          <cell r="C116" t="str">
            <v>M3</v>
          </cell>
          <cell r="D116">
            <v>532689</v>
          </cell>
          <cell r="E116" t="str">
            <v>M3</v>
          </cell>
          <cell r="F116">
            <v>513187</v>
          </cell>
          <cell r="G116" t="str">
            <v>M3</v>
          </cell>
          <cell r="H116">
            <v>495832</v>
          </cell>
          <cell r="I116" t="str">
            <v>M3</v>
          </cell>
          <cell r="J116">
            <v>476349</v>
          </cell>
          <cell r="K116" t="str">
            <v>M3</v>
          </cell>
        </row>
        <row r="117">
          <cell r="A117" t="str">
            <v>Concreto pavimentos 39kg/cm2</v>
          </cell>
          <cell r="B117">
            <v>570202</v>
          </cell>
          <cell r="C117" t="str">
            <v>M3</v>
          </cell>
          <cell r="D117">
            <v>561167</v>
          </cell>
          <cell r="E117" t="str">
            <v>M3</v>
          </cell>
          <cell r="F117">
            <v>540623</v>
          </cell>
          <cell r="G117" t="str">
            <v>M3</v>
          </cell>
          <cell r="H117">
            <v>522341</v>
          </cell>
          <cell r="I117" t="str">
            <v>M3</v>
          </cell>
          <cell r="J117">
            <v>501816</v>
          </cell>
          <cell r="K117" t="str">
            <v>M3</v>
          </cell>
        </row>
        <row r="118">
          <cell r="A118" t="str">
            <v>Concreto pavimentos 42kg/cm2</v>
          </cell>
          <cell r="B118">
            <v>599141</v>
          </cell>
          <cell r="C118" t="str">
            <v>M3</v>
          </cell>
          <cell r="D118">
            <v>589647</v>
          </cell>
          <cell r="E118" t="str">
            <v>M3</v>
          </cell>
          <cell r="F118">
            <v>568060</v>
          </cell>
          <cell r="G118" t="str">
            <v>M3</v>
          </cell>
          <cell r="H118">
            <v>548850</v>
          </cell>
          <cell r="I118" t="str">
            <v>M3</v>
          </cell>
          <cell r="J118">
            <v>527284</v>
          </cell>
          <cell r="K118" t="str">
            <v>M3</v>
          </cell>
        </row>
        <row r="119">
          <cell r="A119" t="str">
            <v>Concreto pavimentos 45kg/cm2</v>
          </cell>
          <cell r="B119">
            <v>628079</v>
          </cell>
          <cell r="C119" t="str">
            <v>M3</v>
          </cell>
          <cell r="D119">
            <v>618127</v>
          </cell>
          <cell r="E119" t="str">
            <v>M3</v>
          </cell>
          <cell r="F119">
            <v>595498</v>
          </cell>
          <cell r="G119" t="str">
            <v>M3</v>
          </cell>
          <cell r="H119">
            <v>575360</v>
          </cell>
          <cell r="I119" t="str">
            <v>M3</v>
          </cell>
          <cell r="J119">
            <v>552752</v>
          </cell>
          <cell r="K119" t="str">
            <v>M3</v>
          </cell>
        </row>
        <row r="120">
          <cell r="A120" t="str">
            <v>Concreto pavimentos 50kg/cm2</v>
          </cell>
          <cell r="B120">
            <v>657017</v>
          </cell>
          <cell r="C120" t="str">
            <v>M3</v>
          </cell>
          <cell r="D120">
            <v>646606</v>
          </cell>
          <cell r="E120" t="str">
            <v>M3</v>
          </cell>
          <cell r="F120">
            <v>622934</v>
          </cell>
          <cell r="G120" t="str">
            <v>M3</v>
          </cell>
          <cell r="H120">
            <v>601868</v>
          </cell>
          <cell r="I120" t="str">
            <v>M3</v>
          </cell>
          <cell r="J120">
            <v>578218</v>
          </cell>
          <cell r="K120" t="str">
            <v>M3</v>
          </cell>
        </row>
        <row r="121">
          <cell r="A121" t="str">
            <v>Conjunto de puerta con bisagras y marco</v>
          </cell>
          <cell r="B121">
            <v>237129</v>
          </cell>
          <cell r="C121" t="str">
            <v>UND</v>
          </cell>
          <cell r="D121">
            <v>233371</v>
          </cell>
          <cell r="E121" t="str">
            <v>UND</v>
          </cell>
          <cell r="F121">
            <v>224827</v>
          </cell>
          <cell r="G121" t="str">
            <v>UND</v>
          </cell>
          <cell r="H121">
            <v>217224</v>
          </cell>
          <cell r="I121" t="str">
            <v>UND</v>
          </cell>
          <cell r="J121">
            <v>208688</v>
          </cell>
          <cell r="K121" t="str">
            <v>UND</v>
          </cell>
        </row>
        <row r="122">
          <cell r="A122" t="str">
            <v>Consumibles para encofrados</v>
          </cell>
          <cell r="B122">
            <v>1466</v>
          </cell>
          <cell r="C122" t="str">
            <v>m2</v>
          </cell>
          <cell r="D122">
            <v>1442</v>
          </cell>
          <cell r="E122" t="str">
            <v>m2</v>
          </cell>
          <cell r="F122">
            <v>1389</v>
          </cell>
          <cell r="G122" t="str">
            <v>m2</v>
          </cell>
          <cell r="H122">
            <v>1342</v>
          </cell>
          <cell r="I122" t="str">
            <v>m2</v>
          </cell>
          <cell r="J122">
            <v>1289</v>
          </cell>
          <cell r="K122" t="str">
            <v>m2</v>
          </cell>
        </row>
        <row r="123">
          <cell r="A123" t="str">
            <v>Cort. pav y disco 14"x3/16"x1</v>
          </cell>
          <cell r="B123">
            <v>43096</v>
          </cell>
          <cell r="C123" t="str">
            <v>H</v>
          </cell>
          <cell r="D123">
            <v>42413</v>
          </cell>
          <cell r="E123" t="str">
            <v>H</v>
          </cell>
          <cell r="F123">
            <v>40860</v>
          </cell>
          <cell r="G123" t="str">
            <v>H</v>
          </cell>
          <cell r="H123">
            <v>39478</v>
          </cell>
          <cell r="I123" t="str">
            <v>H</v>
          </cell>
          <cell r="J123">
            <v>37926</v>
          </cell>
          <cell r="K123" t="str">
            <v>H</v>
          </cell>
        </row>
        <row r="124">
          <cell r="A124" t="str">
            <v>Cortadora de ladrillo de 6,6HP</v>
          </cell>
          <cell r="B124">
            <v>30631</v>
          </cell>
          <cell r="C124" t="str">
            <v>d</v>
          </cell>
          <cell r="D124">
            <v>30145</v>
          </cell>
          <cell r="E124" t="str">
            <v>d</v>
          </cell>
          <cell r="F124">
            <v>29041</v>
          </cell>
          <cell r="G124" t="str">
            <v>d</v>
          </cell>
          <cell r="H124">
            <v>28058</v>
          </cell>
          <cell r="I124" t="str">
            <v>d</v>
          </cell>
          <cell r="J124">
            <v>26955</v>
          </cell>
          <cell r="K124" t="str">
            <v>d</v>
          </cell>
        </row>
        <row r="125">
          <cell r="A125" t="str">
            <v xml:space="preserve">Cortadora de pavimento con operador </v>
          </cell>
          <cell r="B125">
            <v>6039</v>
          </cell>
          <cell r="C125" t="str">
            <v>m</v>
          </cell>
          <cell r="D125">
            <v>5943</v>
          </cell>
          <cell r="E125" t="str">
            <v>m</v>
          </cell>
          <cell r="F125">
            <v>5725</v>
          </cell>
          <cell r="G125" t="str">
            <v>m</v>
          </cell>
          <cell r="H125">
            <v>5531</v>
          </cell>
          <cell r="I125" t="str">
            <v>m</v>
          </cell>
          <cell r="J125">
            <v>5313</v>
          </cell>
          <cell r="K125" t="str">
            <v>m</v>
          </cell>
        </row>
        <row r="126">
          <cell r="A126" t="str">
            <v>Cruce con equipo mecánico, percusión o rotación,  D &lt; 110   mm</v>
          </cell>
          <cell r="B126">
            <v>74586</v>
          </cell>
          <cell r="C126" t="str">
            <v>m</v>
          </cell>
          <cell r="D126">
            <v>74586</v>
          </cell>
          <cell r="E126" t="str">
            <v>m</v>
          </cell>
          <cell r="G126" t="str">
            <v>m</v>
          </cell>
          <cell r="H126">
            <v>74586</v>
          </cell>
          <cell r="I126" t="str">
            <v>m</v>
          </cell>
          <cell r="J126">
            <v>74586</v>
          </cell>
          <cell r="K126" t="str">
            <v>m</v>
          </cell>
        </row>
        <row r="127">
          <cell r="A127" t="str">
            <v>Cuadrilla Acabados (1 Of + 1 Ay)</v>
          </cell>
          <cell r="B127">
            <v>29508</v>
          </cell>
          <cell r="C127" t="str">
            <v>HC</v>
          </cell>
          <cell r="D127">
            <v>29508</v>
          </cell>
          <cell r="E127" t="str">
            <v>HC</v>
          </cell>
          <cell r="G127" t="str">
            <v>HC</v>
          </cell>
          <cell r="H127">
            <v>29508</v>
          </cell>
          <cell r="I127" t="str">
            <v>HC</v>
          </cell>
          <cell r="J127">
            <v>29508</v>
          </cell>
          <cell r="K127" t="str">
            <v>HC</v>
          </cell>
        </row>
        <row r="128">
          <cell r="A128" t="str">
            <v>Cuadrilla Acabados (1 Of + 2 Ay)</v>
          </cell>
          <cell r="B128">
            <v>39700</v>
          </cell>
          <cell r="C128" t="str">
            <v>HC</v>
          </cell>
          <cell r="D128">
            <v>39700</v>
          </cell>
          <cell r="E128" t="str">
            <v>HC</v>
          </cell>
          <cell r="G128" t="str">
            <v>HC</v>
          </cell>
          <cell r="H128">
            <v>39700</v>
          </cell>
          <cell r="I128" t="str">
            <v>HC</v>
          </cell>
          <cell r="J128">
            <v>39700</v>
          </cell>
          <cell r="K128" t="str">
            <v>HC</v>
          </cell>
        </row>
        <row r="129">
          <cell r="A129" t="str">
            <v>Cuadrilla Acabados (1 Of + 3 Ay)</v>
          </cell>
          <cell r="B129">
            <v>49892</v>
          </cell>
          <cell r="C129" t="str">
            <v>HC</v>
          </cell>
          <cell r="D129">
            <v>49892</v>
          </cell>
          <cell r="E129" t="str">
            <v>HC</v>
          </cell>
          <cell r="G129" t="str">
            <v>HC</v>
          </cell>
          <cell r="H129">
            <v>49892</v>
          </cell>
          <cell r="I129" t="str">
            <v>HC</v>
          </cell>
          <cell r="J129">
            <v>49892</v>
          </cell>
          <cell r="K129" t="str">
            <v>HC</v>
          </cell>
        </row>
        <row r="130">
          <cell r="A130" t="str">
            <v>Cuadrilla Acabados (1 Of + 4 Ay)</v>
          </cell>
          <cell r="B130">
            <v>60084</v>
          </cell>
          <cell r="C130" t="str">
            <v>HC</v>
          </cell>
          <cell r="D130">
            <v>60084</v>
          </cell>
          <cell r="E130" t="str">
            <v>HC</v>
          </cell>
          <cell r="G130" t="str">
            <v>HC</v>
          </cell>
          <cell r="H130">
            <v>60084</v>
          </cell>
          <cell r="I130" t="str">
            <v>HC</v>
          </cell>
          <cell r="J130">
            <v>60084</v>
          </cell>
          <cell r="K130" t="str">
            <v>HC</v>
          </cell>
        </row>
        <row r="131">
          <cell r="A131" t="str">
            <v>Cuadrilla Albañileria (1 of + 1 Ay)</v>
          </cell>
          <cell r="B131">
            <v>25659.125</v>
          </cell>
          <cell r="C131" t="str">
            <v>HC</v>
          </cell>
          <cell r="D131">
            <v>25659.125</v>
          </cell>
          <cell r="E131" t="str">
            <v>HC</v>
          </cell>
          <cell r="G131" t="str">
            <v>HC</v>
          </cell>
          <cell r="H131">
            <v>25659.125</v>
          </cell>
          <cell r="I131" t="str">
            <v>HC</v>
          </cell>
          <cell r="J131">
            <v>25659.125</v>
          </cell>
          <cell r="K131" t="str">
            <v>HC</v>
          </cell>
        </row>
        <row r="132">
          <cell r="A132" t="str">
            <v>Cuadrilla Albañileria (1 of + 2 Ay)</v>
          </cell>
          <cell r="B132">
            <v>34522</v>
          </cell>
          <cell r="C132" t="str">
            <v>HC</v>
          </cell>
          <cell r="D132">
            <v>34522</v>
          </cell>
          <cell r="E132" t="str">
            <v>HC</v>
          </cell>
          <cell r="G132" t="str">
            <v>HC</v>
          </cell>
          <cell r="H132">
            <v>34522</v>
          </cell>
          <cell r="I132" t="str">
            <v>HC</v>
          </cell>
          <cell r="J132">
            <v>34522</v>
          </cell>
          <cell r="K132" t="str">
            <v>HC</v>
          </cell>
        </row>
        <row r="133">
          <cell r="A133" t="str">
            <v>Cuadrilla Albañileria (1 of + 3 Ay)</v>
          </cell>
          <cell r="B133">
            <v>43385</v>
          </cell>
          <cell r="C133" t="str">
            <v>HC</v>
          </cell>
          <cell r="D133">
            <v>43385</v>
          </cell>
          <cell r="E133" t="str">
            <v>HC</v>
          </cell>
          <cell r="G133" t="str">
            <v>HC</v>
          </cell>
          <cell r="H133">
            <v>43385</v>
          </cell>
          <cell r="I133" t="str">
            <v>HC</v>
          </cell>
          <cell r="J133">
            <v>43385</v>
          </cell>
          <cell r="K133" t="str">
            <v>HC</v>
          </cell>
        </row>
        <row r="134">
          <cell r="A134" t="str">
            <v>Cuadrilla Albañileria (1 of + 4 Ay)</v>
          </cell>
          <cell r="B134">
            <v>52248</v>
          </cell>
          <cell r="C134" t="str">
            <v>HC</v>
          </cell>
          <cell r="D134">
            <v>52248</v>
          </cell>
          <cell r="E134" t="str">
            <v>HC</v>
          </cell>
          <cell r="G134" t="str">
            <v>HC</v>
          </cell>
          <cell r="H134">
            <v>52248</v>
          </cell>
          <cell r="I134" t="str">
            <v>HC</v>
          </cell>
          <cell r="J134">
            <v>52248</v>
          </cell>
          <cell r="K134" t="str">
            <v>HC</v>
          </cell>
        </row>
        <row r="135">
          <cell r="A135" t="str">
            <v>Cuadrilla elect, sanit, carpint (1 Of + 1 Ay)</v>
          </cell>
          <cell r="B135">
            <v>28225</v>
          </cell>
          <cell r="C135" t="str">
            <v>HC</v>
          </cell>
          <cell r="D135">
            <v>28225</v>
          </cell>
          <cell r="E135" t="str">
            <v>HC</v>
          </cell>
          <cell r="G135" t="str">
            <v>HC</v>
          </cell>
          <cell r="H135">
            <v>28225</v>
          </cell>
          <cell r="I135" t="str">
            <v>HC</v>
          </cell>
          <cell r="J135">
            <v>28225</v>
          </cell>
          <cell r="K135" t="str">
            <v>HC</v>
          </cell>
        </row>
        <row r="136">
          <cell r="A136" t="str">
            <v>Cuadrilla elect, sanit, carpint (1 Of + 2 Ay)</v>
          </cell>
          <cell r="B136">
            <v>37974</v>
          </cell>
          <cell r="C136" t="str">
            <v>HC</v>
          </cell>
          <cell r="D136">
            <v>37974</v>
          </cell>
          <cell r="E136" t="str">
            <v>HC</v>
          </cell>
          <cell r="G136" t="str">
            <v>HC</v>
          </cell>
          <cell r="H136">
            <v>37974</v>
          </cell>
          <cell r="I136" t="str">
            <v>HC</v>
          </cell>
          <cell r="J136">
            <v>37974</v>
          </cell>
          <cell r="K136" t="str">
            <v>HC</v>
          </cell>
        </row>
        <row r="137">
          <cell r="A137" t="str">
            <v>Cuadrilla elect, sanit, carpint (1 Of + 3 Ay)</v>
          </cell>
          <cell r="B137">
            <v>47723</v>
          </cell>
          <cell r="C137" t="str">
            <v>HC</v>
          </cell>
          <cell r="D137">
            <v>47723</v>
          </cell>
          <cell r="E137" t="str">
            <v>HC</v>
          </cell>
          <cell r="G137" t="str">
            <v>HC</v>
          </cell>
          <cell r="H137">
            <v>47723</v>
          </cell>
          <cell r="I137" t="str">
            <v>HC</v>
          </cell>
          <cell r="J137">
            <v>47723</v>
          </cell>
          <cell r="K137" t="str">
            <v>HC</v>
          </cell>
        </row>
        <row r="138">
          <cell r="A138" t="str">
            <v>Cuadrilla elect, sanit, carpint (1 Of + 4 Ay)</v>
          </cell>
          <cell r="B138">
            <v>57472</v>
          </cell>
          <cell r="C138" t="str">
            <v>HC</v>
          </cell>
          <cell r="D138">
            <v>57472</v>
          </cell>
          <cell r="E138" t="str">
            <v>HC</v>
          </cell>
          <cell r="G138" t="str">
            <v>HC</v>
          </cell>
          <cell r="H138">
            <v>57472</v>
          </cell>
          <cell r="I138" t="str">
            <v>HC</v>
          </cell>
          <cell r="J138">
            <v>57472</v>
          </cell>
          <cell r="K138" t="str">
            <v>HC</v>
          </cell>
        </row>
        <row r="139">
          <cell r="A139" t="str">
            <v>Demolición de anden</v>
          </cell>
          <cell r="B139">
            <v>5305</v>
          </cell>
          <cell r="C139" t="str">
            <v>m2</v>
          </cell>
          <cell r="D139">
            <v>5305</v>
          </cell>
          <cell r="E139" t="str">
            <v>m2</v>
          </cell>
          <cell r="G139" t="str">
            <v>m2</v>
          </cell>
          <cell r="H139">
            <v>5305</v>
          </cell>
          <cell r="I139" t="str">
            <v>m2</v>
          </cell>
          <cell r="J139">
            <v>5305</v>
          </cell>
          <cell r="K139" t="str">
            <v>m2</v>
          </cell>
        </row>
        <row r="140">
          <cell r="A140" t="str">
            <v>Demolición de bordillo</v>
          </cell>
          <cell r="B140">
            <v>4025</v>
          </cell>
          <cell r="C140" t="str">
            <v>m</v>
          </cell>
          <cell r="D140">
            <v>4025</v>
          </cell>
          <cell r="E140" t="str">
            <v>m</v>
          </cell>
          <cell r="G140" t="str">
            <v>m</v>
          </cell>
          <cell r="H140">
            <v>4025</v>
          </cell>
          <cell r="I140" t="str">
            <v>m</v>
          </cell>
          <cell r="J140">
            <v>4025</v>
          </cell>
          <cell r="K140" t="str">
            <v>m</v>
          </cell>
        </row>
        <row r="141">
          <cell r="A141" t="str">
            <v>Demolición de pavimento</v>
          </cell>
          <cell r="B141">
            <v>11670</v>
          </cell>
          <cell r="C141" t="str">
            <v>m2</v>
          </cell>
          <cell r="D141">
            <v>11670</v>
          </cell>
          <cell r="E141" t="str">
            <v>m2</v>
          </cell>
          <cell r="G141" t="str">
            <v>m2</v>
          </cell>
          <cell r="H141">
            <v>11670</v>
          </cell>
          <cell r="I141" t="str">
            <v>m2</v>
          </cell>
          <cell r="J141">
            <v>11670</v>
          </cell>
          <cell r="K141" t="str">
            <v>m2</v>
          </cell>
        </row>
        <row r="142">
          <cell r="A142" t="str">
            <v>Empaque para valvulas</v>
          </cell>
          <cell r="B142">
            <v>92326</v>
          </cell>
          <cell r="C142" t="str">
            <v>M2</v>
          </cell>
          <cell r="D142">
            <v>90863</v>
          </cell>
          <cell r="E142" t="str">
            <v>M2</v>
          </cell>
          <cell r="F142">
            <v>87536</v>
          </cell>
          <cell r="G142" t="str">
            <v>M2</v>
          </cell>
          <cell r="H142">
            <v>84575</v>
          </cell>
          <cell r="I142" t="str">
            <v>M2</v>
          </cell>
          <cell r="J142">
            <v>81251</v>
          </cell>
          <cell r="K142" t="str">
            <v>M2</v>
          </cell>
        </row>
        <row r="143">
          <cell r="A143" t="str">
            <v>Enchape pared en cerámica 20x30</v>
          </cell>
          <cell r="B143">
            <v>15073</v>
          </cell>
          <cell r="C143" t="str">
            <v>m2</v>
          </cell>
          <cell r="D143">
            <v>14834</v>
          </cell>
          <cell r="E143" t="str">
            <v>m2</v>
          </cell>
          <cell r="F143">
            <v>14290</v>
          </cell>
          <cell r="G143" t="str">
            <v>m2</v>
          </cell>
          <cell r="H143">
            <v>13806</v>
          </cell>
          <cell r="I143" t="str">
            <v>m2</v>
          </cell>
          <cell r="J143">
            <v>13263</v>
          </cell>
          <cell r="K143" t="str">
            <v>m2</v>
          </cell>
        </row>
        <row r="144">
          <cell r="A144" t="str">
            <v>Enchape pared en cerámica 30X40</v>
          </cell>
          <cell r="B144">
            <v>19517</v>
          </cell>
          <cell r="C144" t="str">
            <v>m2</v>
          </cell>
          <cell r="D144">
            <v>19207</v>
          </cell>
          <cell r="E144" t="str">
            <v>m2</v>
          </cell>
          <cell r="F144">
            <v>18503</v>
          </cell>
          <cell r="G144" t="str">
            <v>m2</v>
          </cell>
          <cell r="H144">
            <v>17877</v>
          </cell>
          <cell r="I144" t="str">
            <v>m2</v>
          </cell>
          <cell r="J144">
            <v>17174</v>
          </cell>
          <cell r="K144" t="str">
            <v>m2</v>
          </cell>
        </row>
        <row r="145">
          <cell r="A145" t="str">
            <v>Equipo de bombeo para concreto</v>
          </cell>
          <cell r="B145">
            <v>69308</v>
          </cell>
          <cell r="C145" t="str">
            <v>M3</v>
          </cell>
          <cell r="D145">
            <v>68209</v>
          </cell>
          <cell r="E145" t="str">
            <v>M3</v>
          </cell>
          <cell r="F145">
            <v>65711</v>
          </cell>
          <cell r="G145" t="str">
            <v>M3</v>
          </cell>
          <cell r="H145">
            <v>63488</v>
          </cell>
          <cell r="I145" t="str">
            <v>M3</v>
          </cell>
          <cell r="J145">
            <v>60993</v>
          </cell>
          <cell r="K145" t="str">
            <v>M3</v>
          </cell>
        </row>
        <row r="146">
          <cell r="A146" t="str">
            <v>Equipo de corte</v>
          </cell>
          <cell r="B146">
            <v>163299</v>
          </cell>
          <cell r="C146" t="str">
            <v>H</v>
          </cell>
          <cell r="D146">
            <v>160711</v>
          </cell>
          <cell r="E146" t="str">
            <v>H</v>
          </cell>
          <cell r="F146">
            <v>154827</v>
          </cell>
          <cell r="G146" t="str">
            <v>H</v>
          </cell>
          <cell r="H146">
            <v>149591</v>
          </cell>
          <cell r="I146" t="str">
            <v>H</v>
          </cell>
          <cell r="J146">
            <v>143713</v>
          </cell>
          <cell r="K146" t="str">
            <v>H</v>
          </cell>
        </row>
        <row r="147">
          <cell r="A147" t="str">
            <v>Equipo de soldadura</v>
          </cell>
          <cell r="B147">
            <v>163299</v>
          </cell>
          <cell r="C147" t="str">
            <v>H</v>
          </cell>
          <cell r="D147">
            <v>160711</v>
          </cell>
          <cell r="E147" t="str">
            <v>H</v>
          </cell>
          <cell r="F147">
            <v>154827</v>
          </cell>
          <cell r="G147" t="str">
            <v>H</v>
          </cell>
          <cell r="H147">
            <v>149591</v>
          </cell>
          <cell r="I147" t="str">
            <v>H</v>
          </cell>
          <cell r="J147">
            <v>143713</v>
          </cell>
          <cell r="K147" t="str">
            <v>H</v>
          </cell>
        </row>
        <row r="148">
          <cell r="A148" t="str">
            <v xml:space="preserve">Esmalte Uretano serie 36 </v>
          </cell>
          <cell r="B148">
            <v>254988</v>
          </cell>
          <cell r="C148" t="str">
            <v>gl</v>
          </cell>
          <cell r="D148">
            <v>250947</v>
          </cell>
          <cell r="E148" t="str">
            <v>gl</v>
          </cell>
          <cell r="F148">
            <v>241760</v>
          </cell>
          <cell r="G148" t="str">
            <v>gl</v>
          </cell>
          <cell r="H148">
            <v>233584</v>
          </cell>
          <cell r="I148" t="str">
            <v>gl</v>
          </cell>
          <cell r="J148">
            <v>224405</v>
          </cell>
          <cell r="K148" t="str">
            <v>gl</v>
          </cell>
        </row>
        <row r="149">
          <cell r="A149" t="str">
            <v>Excavación en material común + retiro</v>
          </cell>
          <cell r="B149">
            <v>38152</v>
          </cell>
          <cell r="C149" t="str">
            <v>m3</v>
          </cell>
          <cell r="D149">
            <v>38152</v>
          </cell>
          <cell r="E149" t="str">
            <v>m3</v>
          </cell>
          <cell r="G149" t="str">
            <v>m3</v>
          </cell>
          <cell r="H149">
            <v>38152</v>
          </cell>
          <cell r="I149" t="str">
            <v>m3</v>
          </cell>
          <cell r="J149">
            <v>38152</v>
          </cell>
          <cell r="K149" t="str">
            <v>m3</v>
          </cell>
        </row>
        <row r="150">
          <cell r="A150" t="str">
            <v>Excavación en material común + retiro 25%</v>
          </cell>
          <cell r="B150">
            <v>27431</v>
          </cell>
          <cell r="C150" t="str">
            <v>m3</v>
          </cell>
          <cell r="D150">
            <v>27431</v>
          </cell>
          <cell r="E150" t="str">
            <v>m3</v>
          </cell>
          <cell r="G150" t="str">
            <v>m3</v>
          </cell>
          <cell r="H150">
            <v>27431</v>
          </cell>
          <cell r="I150" t="str">
            <v>m3</v>
          </cell>
          <cell r="J150">
            <v>27431</v>
          </cell>
          <cell r="K150" t="str">
            <v>m3</v>
          </cell>
        </row>
        <row r="151">
          <cell r="A151" t="str">
            <v>Excavación en material común + retiro 50%</v>
          </cell>
          <cell r="B151">
            <v>33798</v>
          </cell>
          <cell r="C151" t="str">
            <v>m3</v>
          </cell>
          <cell r="D151">
            <v>33798</v>
          </cell>
          <cell r="E151" t="str">
            <v>m3</v>
          </cell>
          <cell r="G151" t="str">
            <v>m3</v>
          </cell>
          <cell r="H151">
            <v>33798</v>
          </cell>
          <cell r="I151" t="str">
            <v>m3</v>
          </cell>
          <cell r="J151">
            <v>33798</v>
          </cell>
          <cell r="K151" t="str">
            <v>m3</v>
          </cell>
        </row>
        <row r="152">
          <cell r="A152" t="str">
            <v>Excavación en material común sin retiro</v>
          </cell>
          <cell r="B152">
            <v>21470</v>
          </cell>
          <cell r="C152" t="str">
            <v>m3</v>
          </cell>
          <cell r="D152">
            <v>21470</v>
          </cell>
          <cell r="E152" t="str">
            <v>m3</v>
          </cell>
          <cell r="G152" t="str">
            <v>m3</v>
          </cell>
          <cell r="H152">
            <v>21470</v>
          </cell>
          <cell r="I152" t="str">
            <v>m3</v>
          </cell>
          <cell r="J152">
            <v>21470</v>
          </cell>
          <cell r="K152" t="str">
            <v>m3</v>
          </cell>
        </row>
        <row r="153">
          <cell r="A153" t="str">
            <v>Finisher</v>
          </cell>
          <cell r="B153">
            <v>128227</v>
          </cell>
          <cell r="C153" t="str">
            <v>H</v>
          </cell>
          <cell r="D153">
            <v>126195</v>
          </cell>
          <cell r="E153" t="str">
            <v>H</v>
          </cell>
          <cell r="F153">
            <v>121575</v>
          </cell>
          <cell r="G153" t="str">
            <v>H</v>
          </cell>
          <cell r="H153">
            <v>117463</v>
          </cell>
          <cell r="I153" t="str">
            <v>H</v>
          </cell>
          <cell r="J153">
            <v>112847</v>
          </cell>
          <cell r="K153" t="str">
            <v>H</v>
          </cell>
        </row>
        <row r="154">
          <cell r="A154" t="str">
            <v>Flanche 63m  PEAD</v>
          </cell>
          <cell r="B154">
            <v>47648</v>
          </cell>
          <cell r="C154" t="str">
            <v>Un</v>
          </cell>
          <cell r="D154">
            <v>46893</v>
          </cell>
          <cell r="E154" t="str">
            <v>Un</v>
          </cell>
          <cell r="F154">
            <v>45176</v>
          </cell>
          <cell r="G154" t="str">
            <v>Un</v>
          </cell>
          <cell r="H154">
            <v>43648</v>
          </cell>
          <cell r="I154" t="str">
            <v>Un</v>
          </cell>
          <cell r="J154">
            <v>41932</v>
          </cell>
          <cell r="K154" t="str">
            <v>Un</v>
          </cell>
        </row>
        <row r="155">
          <cell r="A155" t="str">
            <v>Formaleta de cimientos y placas de fondo</v>
          </cell>
          <cell r="B155">
            <v>955</v>
          </cell>
          <cell r="C155" t="str">
            <v>m2/d</v>
          </cell>
          <cell r="D155">
            <v>939</v>
          </cell>
          <cell r="E155" t="str">
            <v>m2/d</v>
          </cell>
          <cell r="F155">
            <v>904</v>
          </cell>
          <cell r="G155" t="str">
            <v>m2/d</v>
          </cell>
          <cell r="H155">
            <v>873</v>
          </cell>
          <cell r="I155" t="str">
            <v>m2/d</v>
          </cell>
          <cell r="J155">
            <v>838</v>
          </cell>
          <cell r="K155" t="str">
            <v>m2/d</v>
          </cell>
        </row>
        <row r="156">
          <cell r="A156" t="str">
            <v>Formaleta de columnas</v>
          </cell>
          <cell r="B156">
            <v>1615</v>
          </cell>
          <cell r="C156" t="str">
            <v>m2/d</v>
          </cell>
          <cell r="D156">
            <v>1589</v>
          </cell>
          <cell r="E156" t="str">
            <v>m2/d</v>
          </cell>
          <cell r="F156">
            <v>1530</v>
          </cell>
          <cell r="G156" t="str">
            <v>m2/d</v>
          </cell>
          <cell r="H156">
            <v>1478</v>
          </cell>
          <cell r="I156" t="str">
            <v>m2/d</v>
          </cell>
          <cell r="J156">
            <v>1419</v>
          </cell>
          <cell r="K156" t="str">
            <v>m2/d</v>
          </cell>
        </row>
        <row r="157">
          <cell r="A157" t="str">
            <v>Formaleta de Losa</v>
          </cell>
          <cell r="B157">
            <v>1542</v>
          </cell>
          <cell r="C157" t="str">
            <v>m2/d</v>
          </cell>
          <cell r="D157">
            <v>1517</v>
          </cell>
          <cell r="E157" t="str">
            <v>m2/d</v>
          </cell>
          <cell r="F157">
            <v>1461</v>
          </cell>
          <cell r="G157" t="str">
            <v>m2/d</v>
          </cell>
          <cell r="H157">
            <v>1411</v>
          </cell>
          <cell r="I157" t="str">
            <v>m2/d</v>
          </cell>
          <cell r="J157">
            <v>1355</v>
          </cell>
          <cell r="K157" t="str">
            <v>m2/d</v>
          </cell>
        </row>
        <row r="158">
          <cell r="A158" t="str">
            <v>Formaleta de muros</v>
          </cell>
          <cell r="B158">
            <v>1835</v>
          </cell>
          <cell r="C158" t="str">
            <v>m2/d</v>
          </cell>
          <cell r="D158">
            <v>1805</v>
          </cell>
          <cell r="E158" t="str">
            <v>m2/d</v>
          </cell>
          <cell r="F158">
            <v>1738</v>
          </cell>
          <cell r="G158" t="str">
            <v>m2/d</v>
          </cell>
          <cell r="H158">
            <v>1679</v>
          </cell>
          <cell r="I158" t="str">
            <v>m2/d</v>
          </cell>
          <cell r="J158">
            <v>1613</v>
          </cell>
          <cell r="K158" t="str">
            <v>m2/d</v>
          </cell>
        </row>
        <row r="159">
          <cell r="A159" t="str">
            <v>Formaleta de soporte</v>
          </cell>
          <cell r="B159">
            <v>911</v>
          </cell>
          <cell r="C159" t="str">
            <v>m2/d</v>
          </cell>
          <cell r="D159">
            <v>896</v>
          </cell>
          <cell r="E159" t="str">
            <v>m2/d</v>
          </cell>
          <cell r="F159">
            <v>863</v>
          </cell>
          <cell r="G159" t="str">
            <v>m2/d</v>
          </cell>
          <cell r="H159">
            <v>833</v>
          </cell>
          <cell r="I159" t="str">
            <v>m2/d</v>
          </cell>
          <cell r="J159">
            <v>800</v>
          </cell>
          <cell r="K159" t="str">
            <v>m2/d</v>
          </cell>
        </row>
        <row r="160">
          <cell r="A160" t="str">
            <v>Formaleta de vigas</v>
          </cell>
          <cell r="B160">
            <v>1542</v>
          </cell>
          <cell r="C160" t="str">
            <v>m2/d</v>
          </cell>
          <cell r="D160">
            <v>1517</v>
          </cell>
          <cell r="E160" t="str">
            <v>m2/d</v>
          </cell>
          <cell r="F160">
            <v>1461</v>
          </cell>
          <cell r="G160" t="str">
            <v>m2/d</v>
          </cell>
          <cell r="H160">
            <v>1411</v>
          </cell>
          <cell r="I160" t="str">
            <v>m2/d</v>
          </cell>
          <cell r="J160">
            <v>1355</v>
          </cell>
          <cell r="K160" t="str">
            <v>m2/d</v>
          </cell>
        </row>
        <row r="161">
          <cell r="A161" t="str">
            <v>Gancho correa cancamo</v>
          </cell>
          <cell r="B161">
            <v>6038</v>
          </cell>
          <cell r="C161" t="str">
            <v>un</v>
          </cell>
          <cell r="D161">
            <v>5942</v>
          </cell>
          <cell r="E161" t="str">
            <v>un</v>
          </cell>
          <cell r="F161">
            <v>5724</v>
          </cell>
          <cell r="G161" t="str">
            <v>un</v>
          </cell>
          <cell r="H161">
            <v>5530</v>
          </cell>
          <cell r="I161" t="str">
            <v>un</v>
          </cell>
          <cell r="J161">
            <v>5312</v>
          </cell>
          <cell r="K161" t="str">
            <v>un</v>
          </cell>
        </row>
        <row r="162">
          <cell r="A162" t="str">
            <v>Gato metalico especial de 1,0 a 1,70 mts</v>
          </cell>
          <cell r="B162">
            <v>538</v>
          </cell>
          <cell r="C162" t="str">
            <v>d</v>
          </cell>
          <cell r="D162">
            <v>529</v>
          </cell>
          <cell r="E162" t="str">
            <v>d</v>
          </cell>
          <cell r="F162">
            <v>509</v>
          </cell>
          <cell r="G162" t="str">
            <v>d</v>
          </cell>
          <cell r="H162">
            <v>491</v>
          </cell>
          <cell r="I162" t="str">
            <v>d</v>
          </cell>
          <cell r="J162">
            <v>471</v>
          </cell>
          <cell r="K162" t="str">
            <v>d</v>
          </cell>
        </row>
        <row r="163">
          <cell r="A163" t="str">
            <v>Gatos</v>
          </cell>
          <cell r="B163">
            <v>268</v>
          </cell>
          <cell r="C163" t="str">
            <v>UD</v>
          </cell>
          <cell r="D163">
            <v>263</v>
          </cell>
          <cell r="E163" t="str">
            <v>UD</v>
          </cell>
          <cell r="F163">
            <v>253</v>
          </cell>
          <cell r="G163" t="str">
            <v>UD</v>
          </cell>
          <cell r="H163">
            <v>244</v>
          </cell>
          <cell r="I163" t="str">
            <v>UD</v>
          </cell>
          <cell r="J163">
            <v>234</v>
          </cell>
          <cell r="K163" t="str">
            <v>UD</v>
          </cell>
        </row>
        <row r="164">
          <cell r="A164" t="str">
            <v>Geomembrana e=0.76 mm (30 mils)</v>
          </cell>
          <cell r="B164">
            <v>16134</v>
          </cell>
          <cell r="C164" t="str">
            <v>m2</v>
          </cell>
          <cell r="D164">
            <v>15878</v>
          </cell>
          <cell r="E164" t="str">
            <v>m2</v>
          </cell>
          <cell r="F164">
            <v>15296</v>
          </cell>
          <cell r="G164" t="str">
            <v>m2</v>
          </cell>
          <cell r="H164">
            <v>14778</v>
          </cell>
          <cell r="I164" t="str">
            <v>m2</v>
          </cell>
          <cell r="J164">
            <v>14197</v>
          </cell>
          <cell r="K164" t="str">
            <v>m2</v>
          </cell>
        </row>
        <row r="165">
          <cell r="A165" t="str">
            <v>Gramoquin  20x20x8</v>
          </cell>
          <cell r="B165">
            <v>5299</v>
          </cell>
          <cell r="C165" t="str">
            <v>Und</v>
          </cell>
          <cell r="D165">
            <v>5215</v>
          </cell>
          <cell r="E165" t="str">
            <v>Und</v>
          </cell>
          <cell r="F165">
            <v>5024</v>
          </cell>
          <cell r="G165" t="str">
            <v>Und</v>
          </cell>
          <cell r="H165">
            <v>4854</v>
          </cell>
          <cell r="I165" t="str">
            <v>Und</v>
          </cell>
          <cell r="J165">
            <v>4663</v>
          </cell>
          <cell r="K165" t="str">
            <v>Und</v>
          </cell>
        </row>
        <row r="166">
          <cell r="A166" t="str">
            <v>Granito No. 3 blanco o gris</v>
          </cell>
          <cell r="B166">
            <v>437</v>
          </cell>
          <cell r="C166" t="str">
            <v>kg</v>
          </cell>
          <cell r="D166">
            <v>430</v>
          </cell>
          <cell r="E166" t="str">
            <v>kg</v>
          </cell>
          <cell r="F166">
            <v>414</v>
          </cell>
          <cell r="G166" t="str">
            <v>kg</v>
          </cell>
          <cell r="H166">
            <v>400</v>
          </cell>
          <cell r="I166" t="str">
            <v>kg</v>
          </cell>
          <cell r="J166">
            <v>384</v>
          </cell>
          <cell r="K166" t="str">
            <v>kg</v>
          </cell>
        </row>
        <row r="167">
          <cell r="A167" t="str">
            <v>Granzón</v>
          </cell>
          <cell r="B167">
            <v>93791</v>
          </cell>
          <cell r="C167" t="str">
            <v>m3</v>
          </cell>
          <cell r="D167">
            <v>92304</v>
          </cell>
          <cell r="E167" t="str">
            <v>m3</v>
          </cell>
          <cell r="F167">
            <v>88924</v>
          </cell>
          <cell r="G167" t="str">
            <v>m3</v>
          </cell>
          <cell r="H167">
            <v>85916</v>
          </cell>
          <cell r="I167" t="str">
            <v>m3</v>
          </cell>
          <cell r="J167">
            <v>82540</v>
          </cell>
          <cell r="K167" t="str">
            <v>m3</v>
          </cell>
        </row>
        <row r="168">
          <cell r="A168" t="str">
            <v>Grua Hidráulica 6 Ton.</v>
          </cell>
          <cell r="B168">
            <v>492487</v>
          </cell>
          <cell r="C168" t="str">
            <v>DIA</v>
          </cell>
          <cell r="D168">
            <v>484683</v>
          </cell>
          <cell r="E168" t="str">
            <v>DIA</v>
          </cell>
          <cell r="F168">
            <v>466939</v>
          </cell>
          <cell r="G168" t="str">
            <v>DIA</v>
          </cell>
          <cell r="H168">
            <v>451148</v>
          </cell>
          <cell r="I168" t="str">
            <v>DIA</v>
          </cell>
          <cell r="J168">
            <v>433421</v>
          </cell>
          <cell r="K168" t="str">
            <v>DIA</v>
          </cell>
        </row>
        <row r="169">
          <cell r="A169" t="str">
            <v>Guardera</v>
          </cell>
          <cell r="B169">
            <v>125</v>
          </cell>
          <cell r="C169" t="str">
            <v>M/H</v>
          </cell>
          <cell r="D169">
            <v>123</v>
          </cell>
          <cell r="E169" t="str">
            <v>M/H</v>
          </cell>
          <cell r="F169">
            <v>118</v>
          </cell>
          <cell r="G169" t="str">
            <v>M/H</v>
          </cell>
          <cell r="H169">
            <v>114</v>
          </cell>
          <cell r="I169" t="str">
            <v>M/H</v>
          </cell>
          <cell r="J169">
            <v>109</v>
          </cell>
          <cell r="K169" t="str">
            <v>M/H</v>
          </cell>
        </row>
        <row r="170">
          <cell r="A170" t="str">
            <v>Guarderas de madera</v>
          </cell>
          <cell r="B170">
            <v>8795</v>
          </cell>
          <cell r="C170" t="str">
            <v>m2</v>
          </cell>
          <cell r="D170">
            <v>8655</v>
          </cell>
          <cell r="E170" t="str">
            <v>m2</v>
          </cell>
          <cell r="F170">
            <v>8338</v>
          </cell>
          <cell r="G170" t="str">
            <v>m2</v>
          </cell>
          <cell r="H170">
            <v>8056</v>
          </cell>
          <cell r="I170" t="str">
            <v>m2</v>
          </cell>
          <cell r="J170">
            <v>7739</v>
          </cell>
          <cell r="K170" t="str">
            <v>m2</v>
          </cell>
        </row>
        <row r="171">
          <cell r="A171" t="str">
            <v>Guía elastomerica</v>
          </cell>
          <cell r="B171">
            <v>3667</v>
          </cell>
          <cell r="C171" t="str">
            <v>UN</v>
          </cell>
          <cell r="D171">
            <v>3608</v>
          </cell>
          <cell r="E171" t="str">
            <v>UN</v>
          </cell>
          <cell r="F171">
            <v>3475</v>
          </cell>
          <cell r="G171" t="str">
            <v>UN</v>
          </cell>
          <cell r="H171">
            <v>3357</v>
          </cell>
          <cell r="I171" t="str">
            <v>UN</v>
          </cell>
          <cell r="J171">
            <v>3225</v>
          </cell>
          <cell r="K171" t="str">
            <v>UN</v>
          </cell>
        </row>
        <row r="172">
          <cell r="A172" t="str">
            <v>Herraje cuello</v>
          </cell>
          <cell r="B172">
            <v>54454</v>
          </cell>
          <cell r="C172" t="str">
            <v>un</v>
          </cell>
          <cell r="D172">
            <v>53591</v>
          </cell>
          <cell r="E172" t="str">
            <v>un</v>
          </cell>
          <cell r="F172">
            <v>51629</v>
          </cell>
          <cell r="G172" t="str">
            <v>un</v>
          </cell>
          <cell r="H172">
            <v>49883</v>
          </cell>
          <cell r="I172" t="str">
            <v>un</v>
          </cell>
          <cell r="J172">
            <v>47922</v>
          </cell>
          <cell r="K172" t="str">
            <v>un</v>
          </cell>
        </row>
        <row r="173">
          <cell r="A173" t="str">
            <v>Herramientas menores</v>
          </cell>
          <cell r="B173">
            <v>601</v>
          </cell>
          <cell r="C173" t="str">
            <v>H</v>
          </cell>
          <cell r="D173">
            <v>591</v>
          </cell>
          <cell r="E173" t="str">
            <v>H</v>
          </cell>
          <cell r="F173">
            <v>569</v>
          </cell>
          <cell r="G173" t="str">
            <v>H</v>
          </cell>
          <cell r="H173">
            <v>549</v>
          </cell>
          <cell r="I173" t="str">
            <v>H</v>
          </cell>
          <cell r="J173">
            <v>527</v>
          </cell>
          <cell r="K173" t="str">
            <v>H</v>
          </cell>
        </row>
        <row r="174">
          <cell r="A174" t="str">
            <v>Hidrolavadora electrica</v>
          </cell>
          <cell r="B174">
            <v>50969</v>
          </cell>
          <cell r="C174" t="str">
            <v>d</v>
          </cell>
          <cell r="D174">
            <v>50161</v>
          </cell>
          <cell r="E174" t="str">
            <v>d</v>
          </cell>
          <cell r="F174">
            <v>48324</v>
          </cell>
          <cell r="G174" t="str">
            <v>d</v>
          </cell>
          <cell r="H174">
            <v>46689</v>
          </cell>
          <cell r="I174" t="str">
            <v>d</v>
          </cell>
          <cell r="J174">
            <v>44854</v>
          </cell>
          <cell r="K174" t="str">
            <v>d</v>
          </cell>
        </row>
        <row r="175">
          <cell r="A175" t="str">
            <v xml:space="preserve">Hidrosello de 160mm </v>
          </cell>
          <cell r="B175">
            <v>3619</v>
          </cell>
          <cell r="C175" t="str">
            <v>UD</v>
          </cell>
          <cell r="D175">
            <v>3561</v>
          </cell>
          <cell r="E175" t="str">
            <v>UD</v>
          </cell>
          <cell r="F175">
            <v>3430</v>
          </cell>
          <cell r="G175" t="str">
            <v>UD</v>
          </cell>
          <cell r="H175">
            <v>3314</v>
          </cell>
          <cell r="I175" t="str">
            <v>UD</v>
          </cell>
          <cell r="J175">
            <v>3183</v>
          </cell>
          <cell r="K175" t="str">
            <v>UD</v>
          </cell>
        </row>
        <row r="176">
          <cell r="A176" t="str">
            <v xml:space="preserve">Hidrosello de 200mm </v>
          </cell>
          <cell r="B176">
            <v>6536</v>
          </cell>
          <cell r="C176" t="str">
            <v>UD</v>
          </cell>
          <cell r="D176">
            <v>6432</v>
          </cell>
          <cell r="E176" t="str">
            <v>UD</v>
          </cell>
          <cell r="F176">
            <v>6196</v>
          </cell>
          <cell r="G176" t="str">
            <v>UD</v>
          </cell>
          <cell r="H176">
            <v>5986</v>
          </cell>
          <cell r="I176" t="str">
            <v>UD</v>
          </cell>
          <cell r="J176">
            <v>5750</v>
          </cell>
          <cell r="K176" t="str">
            <v>UD</v>
          </cell>
        </row>
        <row r="177">
          <cell r="A177" t="str">
            <v xml:space="preserve">Hidrosello de 250mm </v>
          </cell>
          <cell r="B177">
            <v>6748</v>
          </cell>
          <cell r="C177" t="str">
            <v>UD</v>
          </cell>
          <cell r="D177">
            <v>6641</v>
          </cell>
          <cell r="E177" t="str">
            <v>UD</v>
          </cell>
          <cell r="F177">
            <v>6397</v>
          </cell>
          <cell r="G177" t="str">
            <v>UD</v>
          </cell>
          <cell r="H177">
            <v>6180</v>
          </cell>
          <cell r="I177" t="str">
            <v>UD</v>
          </cell>
          <cell r="J177">
            <v>5937</v>
          </cell>
          <cell r="K177" t="str">
            <v>UD</v>
          </cell>
        </row>
        <row r="178">
          <cell r="A178" t="str">
            <v xml:space="preserve">Hidrosello de 315mm </v>
          </cell>
          <cell r="B178">
            <v>23939</v>
          </cell>
          <cell r="C178" t="str">
            <v>UD</v>
          </cell>
          <cell r="D178">
            <v>23559</v>
          </cell>
          <cell r="E178" t="str">
            <v>UD</v>
          </cell>
          <cell r="F178">
            <v>22696</v>
          </cell>
          <cell r="G178" t="str">
            <v>UD</v>
          </cell>
          <cell r="H178">
            <v>21928</v>
          </cell>
          <cell r="I178" t="str">
            <v>UD</v>
          </cell>
          <cell r="J178">
            <v>21066</v>
          </cell>
          <cell r="K178" t="str">
            <v>UD</v>
          </cell>
        </row>
        <row r="179">
          <cell r="A179" t="str">
            <v xml:space="preserve">Hidrosello de 355mm </v>
          </cell>
          <cell r="B179">
            <v>25130</v>
          </cell>
          <cell r="C179" t="str">
            <v>UD</v>
          </cell>
          <cell r="D179">
            <v>24731</v>
          </cell>
          <cell r="E179" t="str">
            <v>UD</v>
          </cell>
          <cell r="F179">
            <v>23825</v>
          </cell>
          <cell r="G179" t="str">
            <v>UD</v>
          </cell>
          <cell r="H179">
            <v>23019</v>
          </cell>
          <cell r="I179" t="str">
            <v>UD</v>
          </cell>
          <cell r="J179">
            <v>22114</v>
          </cell>
          <cell r="K179" t="str">
            <v>UD</v>
          </cell>
        </row>
        <row r="180">
          <cell r="A180" t="str">
            <v xml:space="preserve">Hidrosello de 400mm </v>
          </cell>
          <cell r="B180">
            <v>48749</v>
          </cell>
          <cell r="C180" t="str">
            <v>UD</v>
          </cell>
          <cell r="D180">
            <v>47976</v>
          </cell>
          <cell r="E180" t="str">
            <v>UD</v>
          </cell>
          <cell r="F180">
            <v>46219</v>
          </cell>
          <cell r="G180" t="str">
            <v>UD</v>
          </cell>
          <cell r="H180">
            <v>44656</v>
          </cell>
          <cell r="I180" t="str">
            <v>UD</v>
          </cell>
          <cell r="J180">
            <v>42901</v>
          </cell>
          <cell r="K180" t="str">
            <v>UD</v>
          </cell>
        </row>
        <row r="181">
          <cell r="A181" t="str">
            <v xml:space="preserve">Hidrosello de 450mm </v>
          </cell>
          <cell r="B181">
            <v>70463</v>
          </cell>
          <cell r="C181" t="str">
            <v>UD</v>
          </cell>
          <cell r="D181">
            <v>69346</v>
          </cell>
          <cell r="E181" t="str">
            <v>UD</v>
          </cell>
          <cell r="F181">
            <v>66807</v>
          </cell>
          <cell r="G181" t="str">
            <v>UD</v>
          </cell>
          <cell r="H181">
            <v>64547</v>
          </cell>
          <cell r="I181" t="str">
            <v>UD</v>
          </cell>
          <cell r="J181">
            <v>62010</v>
          </cell>
          <cell r="K181" t="str">
            <v>UD</v>
          </cell>
        </row>
        <row r="182">
          <cell r="A182" t="str">
            <v xml:space="preserve">Hidrosello de 500mm </v>
          </cell>
          <cell r="B182">
            <v>79272</v>
          </cell>
          <cell r="C182" t="str">
            <v>UD</v>
          </cell>
          <cell r="D182">
            <v>78015</v>
          </cell>
          <cell r="E182" t="str">
            <v>UD</v>
          </cell>
          <cell r="F182">
            <v>75158</v>
          </cell>
          <cell r="G182" t="str">
            <v>UD</v>
          </cell>
          <cell r="H182">
            <v>72616</v>
          </cell>
          <cell r="I182" t="str">
            <v>UD</v>
          </cell>
          <cell r="J182">
            <v>69762</v>
          </cell>
          <cell r="K182" t="str">
            <v>UD</v>
          </cell>
        </row>
        <row r="183">
          <cell r="A183" t="str">
            <v xml:space="preserve">Hidrosello de 600mm </v>
          </cell>
          <cell r="B183">
            <v>88682</v>
          </cell>
          <cell r="C183" t="str">
            <v>UD</v>
          </cell>
          <cell r="D183">
            <v>87276</v>
          </cell>
          <cell r="E183" t="str">
            <v>UD</v>
          </cell>
          <cell r="F183">
            <v>84080</v>
          </cell>
          <cell r="G183" t="str">
            <v>UD</v>
          </cell>
          <cell r="H183">
            <v>81236</v>
          </cell>
          <cell r="I183" t="str">
            <v>UD</v>
          </cell>
          <cell r="J183">
            <v>78044</v>
          </cell>
          <cell r="K183" t="str">
            <v>UD</v>
          </cell>
        </row>
        <row r="184">
          <cell r="A184" t="str">
            <v>Igol denso</v>
          </cell>
          <cell r="B184">
            <v>19916</v>
          </cell>
          <cell r="C184" t="str">
            <v>kg</v>
          </cell>
          <cell r="D184">
            <v>19600</v>
          </cell>
          <cell r="E184" t="str">
            <v>kg</v>
          </cell>
          <cell r="F184">
            <v>18882</v>
          </cell>
          <cell r="G184" t="str">
            <v>kg</v>
          </cell>
          <cell r="H184">
            <v>18243</v>
          </cell>
          <cell r="I184" t="str">
            <v>kg</v>
          </cell>
          <cell r="J184">
            <v>17526</v>
          </cell>
          <cell r="K184" t="str">
            <v>kg</v>
          </cell>
        </row>
        <row r="185">
          <cell r="A185" t="str">
            <v>Igol imprimante</v>
          </cell>
          <cell r="B185">
            <v>17271</v>
          </cell>
          <cell r="C185" t="str">
            <v>kg</v>
          </cell>
          <cell r="D185">
            <v>16997</v>
          </cell>
          <cell r="E185" t="str">
            <v>kg</v>
          </cell>
          <cell r="F185">
            <v>16374</v>
          </cell>
          <cell r="G185" t="str">
            <v>kg</v>
          </cell>
          <cell r="H185">
            <v>15820</v>
          </cell>
          <cell r="I185" t="str">
            <v>kg</v>
          </cell>
          <cell r="J185">
            <v>15198</v>
          </cell>
          <cell r="K185" t="str">
            <v>kg</v>
          </cell>
        </row>
        <row r="186">
          <cell r="A186" t="str">
            <v>Imprimante epoxico en fosfato de zinc</v>
          </cell>
          <cell r="B186">
            <v>163195</v>
          </cell>
          <cell r="C186" t="str">
            <v>gl</v>
          </cell>
          <cell r="D186">
            <v>160609</v>
          </cell>
          <cell r="E186" t="str">
            <v>gl</v>
          </cell>
          <cell r="F186">
            <v>154729</v>
          </cell>
          <cell r="G186" t="str">
            <v>gl</v>
          </cell>
          <cell r="H186">
            <v>149496</v>
          </cell>
          <cell r="I186" t="str">
            <v>gl</v>
          </cell>
          <cell r="J186">
            <v>143621</v>
          </cell>
          <cell r="K186" t="str">
            <v>gl</v>
          </cell>
        </row>
        <row r="187">
          <cell r="A187" t="str">
            <v>Imprimante MC-70, en planta</v>
          </cell>
          <cell r="B187">
            <v>4017</v>
          </cell>
          <cell r="C187" t="str">
            <v>GAL</v>
          </cell>
          <cell r="D187">
            <v>3953</v>
          </cell>
          <cell r="E187" t="str">
            <v>GAL</v>
          </cell>
          <cell r="F187">
            <v>3808</v>
          </cell>
          <cell r="G187" t="str">
            <v>GAL</v>
          </cell>
          <cell r="H187">
            <v>3679</v>
          </cell>
          <cell r="I187" t="str">
            <v>GAL</v>
          </cell>
          <cell r="J187">
            <v>3534</v>
          </cell>
          <cell r="K187" t="str">
            <v>GAL</v>
          </cell>
        </row>
        <row r="188">
          <cell r="A188" t="str">
            <v>Inspección con cámara de video</v>
          </cell>
          <cell r="B188">
            <v>439416</v>
          </cell>
          <cell r="C188" t="str">
            <v>H</v>
          </cell>
          <cell r="D188">
            <v>432453</v>
          </cell>
          <cell r="E188" t="str">
            <v>H</v>
          </cell>
          <cell r="F188">
            <v>416621</v>
          </cell>
          <cell r="G188" t="str">
            <v>H</v>
          </cell>
          <cell r="H188">
            <v>402532</v>
          </cell>
          <cell r="I188" t="str">
            <v>H</v>
          </cell>
          <cell r="J188">
            <v>386715</v>
          </cell>
          <cell r="K188" t="str">
            <v>H</v>
          </cell>
        </row>
        <row r="189">
          <cell r="A189" t="str">
            <v>Instalación de Tubería  PEAD de 20mm a 50 mm para domiciliaria de acueducto</v>
          </cell>
          <cell r="B189">
            <v>6058</v>
          </cell>
          <cell r="C189" t="str">
            <v>m</v>
          </cell>
          <cell r="D189">
            <v>6058</v>
          </cell>
          <cell r="E189" t="str">
            <v>m</v>
          </cell>
          <cell r="G189" t="str">
            <v>m</v>
          </cell>
          <cell r="H189">
            <v>6058</v>
          </cell>
          <cell r="I189" t="str">
            <v>m</v>
          </cell>
          <cell r="J189">
            <v>6058</v>
          </cell>
          <cell r="K189" t="str">
            <v>m</v>
          </cell>
        </row>
        <row r="190">
          <cell r="A190" t="str">
            <v>Instalación de Tubería  PEAD de 63 mm para domiciliaria o ventosa</v>
          </cell>
          <cell r="B190">
            <v>6195</v>
          </cell>
          <cell r="C190" t="str">
            <v>m</v>
          </cell>
          <cell r="D190">
            <v>6195</v>
          </cell>
          <cell r="E190" t="str">
            <v>m</v>
          </cell>
          <cell r="G190" t="str">
            <v>m</v>
          </cell>
          <cell r="H190">
            <v>6195</v>
          </cell>
          <cell r="I190" t="str">
            <v>m</v>
          </cell>
          <cell r="J190">
            <v>6195</v>
          </cell>
          <cell r="K190" t="str">
            <v>m</v>
          </cell>
        </row>
        <row r="191">
          <cell r="A191" t="str">
            <v>Instalación tub. alcantarillado PVC Ø6" (para acometidas)</v>
          </cell>
          <cell r="B191">
            <v>14209</v>
          </cell>
          <cell r="C191" t="str">
            <v>m</v>
          </cell>
          <cell r="D191">
            <v>14209</v>
          </cell>
          <cell r="E191" t="str">
            <v>m</v>
          </cell>
          <cell r="G191" t="str">
            <v>m</v>
          </cell>
          <cell r="H191">
            <v>14209</v>
          </cell>
          <cell r="I191" t="str">
            <v>m</v>
          </cell>
          <cell r="J191">
            <v>14209</v>
          </cell>
          <cell r="K191" t="str">
            <v>m</v>
          </cell>
        </row>
        <row r="192">
          <cell r="A192" t="str">
            <v xml:space="preserve">Juego sanitario </v>
          </cell>
          <cell r="B192">
            <v>449173</v>
          </cell>
          <cell r="C192" t="str">
            <v>UND</v>
          </cell>
          <cell r="D192">
            <v>442055</v>
          </cell>
          <cell r="E192" t="str">
            <v>UND</v>
          </cell>
          <cell r="F192">
            <v>425871</v>
          </cell>
          <cell r="G192" t="str">
            <v>UND</v>
          </cell>
          <cell r="H192">
            <v>411469</v>
          </cell>
          <cell r="I192" t="str">
            <v>UND</v>
          </cell>
          <cell r="J192">
            <v>395301</v>
          </cell>
          <cell r="K192" t="str">
            <v>UND</v>
          </cell>
        </row>
        <row r="193">
          <cell r="A193" t="str">
            <v>Ladrillo comun</v>
          </cell>
          <cell r="B193">
            <v>472</v>
          </cell>
          <cell r="C193" t="str">
            <v>Und</v>
          </cell>
          <cell r="D193">
            <v>464</v>
          </cell>
          <cell r="E193" t="str">
            <v>Und</v>
          </cell>
          <cell r="F193">
            <v>447</v>
          </cell>
          <cell r="G193" t="str">
            <v>Und</v>
          </cell>
          <cell r="H193">
            <v>431</v>
          </cell>
          <cell r="I193" t="str">
            <v>Und</v>
          </cell>
          <cell r="J193">
            <v>414</v>
          </cell>
          <cell r="K193" t="str">
            <v>Und</v>
          </cell>
        </row>
        <row r="194">
          <cell r="A194" t="str">
            <v>Ladrillo de caño en Obra</v>
          </cell>
          <cell r="B194">
            <v>125</v>
          </cell>
          <cell r="C194" t="str">
            <v>UD</v>
          </cell>
          <cell r="D194">
            <v>123</v>
          </cell>
          <cell r="E194" t="str">
            <v>UD</v>
          </cell>
          <cell r="F194">
            <v>118</v>
          </cell>
          <cell r="G194" t="str">
            <v>UD</v>
          </cell>
          <cell r="H194">
            <v>114</v>
          </cell>
          <cell r="I194" t="str">
            <v>UD</v>
          </cell>
          <cell r="J194">
            <v>109</v>
          </cell>
          <cell r="K194" t="str">
            <v>UD</v>
          </cell>
        </row>
        <row r="195">
          <cell r="A195" t="str">
            <v>Ladrillo liviano prensado 24x12x5.5</v>
          </cell>
          <cell r="B195">
            <v>882</v>
          </cell>
          <cell r="C195" t="str">
            <v>un</v>
          </cell>
          <cell r="D195">
            <v>868</v>
          </cell>
          <cell r="E195" t="str">
            <v>un</v>
          </cell>
          <cell r="F195">
            <v>836</v>
          </cell>
          <cell r="G195" t="str">
            <v>un</v>
          </cell>
          <cell r="H195">
            <v>807</v>
          </cell>
          <cell r="I195" t="str">
            <v>un</v>
          </cell>
          <cell r="J195">
            <v>775</v>
          </cell>
          <cell r="K195" t="str">
            <v>un</v>
          </cell>
        </row>
        <row r="196">
          <cell r="A196" t="str">
            <v>Ladrillo tolete estructural 24x12x6</v>
          </cell>
          <cell r="B196">
            <v>1209</v>
          </cell>
          <cell r="C196" t="str">
            <v>un</v>
          </cell>
          <cell r="D196">
            <v>1189</v>
          </cell>
          <cell r="E196" t="str">
            <v>un</v>
          </cell>
          <cell r="F196">
            <v>1145</v>
          </cell>
          <cell r="G196" t="str">
            <v>un</v>
          </cell>
          <cell r="H196">
            <v>1106</v>
          </cell>
          <cell r="I196" t="str">
            <v>un</v>
          </cell>
          <cell r="J196">
            <v>1062</v>
          </cell>
          <cell r="K196" t="str">
            <v>un</v>
          </cell>
        </row>
        <row r="197">
          <cell r="A197" t="str">
            <v>Ladrillo tolete macizo No 5 20x10x5</v>
          </cell>
          <cell r="B197">
            <v>1009</v>
          </cell>
          <cell r="C197" t="str">
            <v>un</v>
          </cell>
          <cell r="D197">
            <v>993</v>
          </cell>
          <cell r="E197" t="str">
            <v>un</v>
          </cell>
          <cell r="F197">
            <v>956</v>
          </cell>
          <cell r="G197" t="str">
            <v>un</v>
          </cell>
          <cell r="H197">
            <v>923</v>
          </cell>
          <cell r="I197" t="str">
            <v>un</v>
          </cell>
          <cell r="J197">
            <v>886</v>
          </cell>
          <cell r="K197" t="str">
            <v>un</v>
          </cell>
        </row>
        <row r="198">
          <cell r="A198" t="str">
            <v>lámina de acero galvanizado calibre N.22</v>
          </cell>
          <cell r="B198">
            <v>34981</v>
          </cell>
          <cell r="C198" t="str">
            <v>m2</v>
          </cell>
          <cell r="D198">
            <v>34426</v>
          </cell>
          <cell r="E198" t="str">
            <v>m2</v>
          </cell>
          <cell r="F198">
            <v>33165</v>
          </cell>
          <cell r="G198" t="str">
            <v>m2</v>
          </cell>
          <cell r="H198">
            <v>32043</v>
          </cell>
          <cell r="I198" t="str">
            <v>m2</v>
          </cell>
          <cell r="J198">
            <v>30783</v>
          </cell>
          <cell r="K198" t="str">
            <v>m2</v>
          </cell>
        </row>
        <row r="199">
          <cell r="A199" t="str">
            <v>Lamina Hierro Alfajor 1/8,1mx3m</v>
          </cell>
          <cell r="B199">
            <v>241321</v>
          </cell>
          <cell r="C199" t="str">
            <v>M2</v>
          </cell>
          <cell r="D199">
            <v>237497</v>
          </cell>
          <cell r="E199" t="str">
            <v>M2</v>
          </cell>
          <cell r="F199">
            <v>228802</v>
          </cell>
          <cell r="G199" t="str">
            <v>M2</v>
          </cell>
          <cell r="H199">
            <v>221064</v>
          </cell>
          <cell r="I199" t="str">
            <v>M2</v>
          </cell>
          <cell r="J199">
            <v>212377</v>
          </cell>
          <cell r="K199" t="str">
            <v>M2</v>
          </cell>
        </row>
        <row r="200">
          <cell r="A200" t="str">
            <v>Lamina Hierro Alfajor 3/4</v>
          </cell>
          <cell r="B200">
            <v>251972</v>
          </cell>
          <cell r="C200" t="str">
            <v>M2</v>
          </cell>
          <cell r="D200">
            <v>247979</v>
          </cell>
          <cell r="E200" t="str">
            <v>M2</v>
          </cell>
          <cell r="F200">
            <v>238900</v>
          </cell>
          <cell r="G200" t="str">
            <v>M2</v>
          </cell>
          <cell r="H200">
            <v>230821</v>
          </cell>
          <cell r="I200" t="str">
            <v>M2</v>
          </cell>
          <cell r="J200">
            <v>221751</v>
          </cell>
          <cell r="K200" t="str">
            <v>M2</v>
          </cell>
        </row>
        <row r="201">
          <cell r="A201" t="str">
            <v>Lamina Hot rolled 1/2</v>
          </cell>
          <cell r="B201">
            <v>243854</v>
          </cell>
          <cell r="C201" t="str">
            <v>M2</v>
          </cell>
          <cell r="D201">
            <v>239990</v>
          </cell>
          <cell r="E201" t="str">
            <v>M2</v>
          </cell>
          <cell r="F201">
            <v>231204</v>
          </cell>
          <cell r="G201" t="str">
            <v>M2</v>
          </cell>
          <cell r="H201">
            <v>223385</v>
          </cell>
          <cell r="I201" t="str">
            <v>M2</v>
          </cell>
          <cell r="J201">
            <v>214607</v>
          </cell>
          <cell r="K201" t="str">
            <v>M2</v>
          </cell>
        </row>
        <row r="202">
          <cell r="A202" t="str">
            <v>Listón de madera de 2"x4"x10'</v>
          </cell>
          <cell r="B202">
            <v>24429</v>
          </cell>
          <cell r="C202" t="str">
            <v>Und</v>
          </cell>
          <cell r="D202">
            <v>24041</v>
          </cell>
          <cell r="E202" t="str">
            <v>Und</v>
          </cell>
          <cell r="F202">
            <v>23160</v>
          </cell>
          <cell r="G202" t="str">
            <v>Und</v>
          </cell>
          <cell r="H202">
            <v>22376</v>
          </cell>
          <cell r="I202" t="str">
            <v>Und</v>
          </cell>
          <cell r="J202">
            <v>21496</v>
          </cell>
          <cell r="K202" t="str">
            <v>Und</v>
          </cell>
        </row>
        <row r="203">
          <cell r="A203" t="str">
            <v>Liston de madera de 4"x4"x10'</v>
          </cell>
          <cell r="B203">
            <v>48852</v>
          </cell>
          <cell r="C203" t="str">
            <v>Und</v>
          </cell>
          <cell r="D203">
            <v>48077</v>
          </cell>
          <cell r="E203" t="str">
            <v>Und</v>
          </cell>
          <cell r="F203">
            <v>46316</v>
          </cell>
          <cell r="G203" t="str">
            <v>Und</v>
          </cell>
          <cell r="H203">
            <v>44749</v>
          </cell>
          <cell r="I203" t="str">
            <v>Und</v>
          </cell>
          <cell r="J203">
            <v>42990</v>
          </cell>
          <cell r="K203" t="str">
            <v>Und</v>
          </cell>
        </row>
        <row r="204">
          <cell r="A204" t="str">
            <v>Liston de madera de 4"x8"x10'</v>
          </cell>
          <cell r="B204">
            <v>97697</v>
          </cell>
          <cell r="C204" t="str">
            <v>Und</v>
          </cell>
          <cell r="D204">
            <v>96149</v>
          </cell>
          <cell r="E204" t="str">
            <v>Und</v>
          </cell>
          <cell r="F204">
            <v>92629</v>
          </cell>
          <cell r="G204" t="str">
            <v>Und</v>
          </cell>
          <cell r="H204">
            <v>89496</v>
          </cell>
          <cell r="I204" t="str">
            <v>Und</v>
          </cell>
          <cell r="J204">
            <v>85979</v>
          </cell>
          <cell r="K204" t="str">
            <v>Und</v>
          </cell>
        </row>
        <row r="205">
          <cell r="A205" t="str">
            <v>Listón de madera de 6"x6"x10'</v>
          </cell>
          <cell r="B205">
            <v>109910</v>
          </cell>
          <cell r="C205" t="str">
            <v>Und</v>
          </cell>
          <cell r="D205">
            <v>108168</v>
          </cell>
          <cell r="E205" t="str">
            <v>Und</v>
          </cell>
          <cell r="F205">
            <v>104208</v>
          </cell>
          <cell r="G205" t="str">
            <v>Und</v>
          </cell>
          <cell r="H205">
            <v>100684</v>
          </cell>
          <cell r="I205" t="str">
            <v>Und</v>
          </cell>
          <cell r="J205">
            <v>96727</v>
          </cell>
          <cell r="K205" t="str">
            <v>Und</v>
          </cell>
        </row>
        <row r="206">
          <cell r="A206" t="str">
            <v>Lubricante (Tarro 500 gr)</v>
          </cell>
          <cell r="B206">
            <v>40</v>
          </cell>
          <cell r="C206" t="str">
            <v>Gr</v>
          </cell>
          <cell r="D206">
            <v>39</v>
          </cell>
          <cell r="E206" t="str">
            <v>Gr</v>
          </cell>
          <cell r="F206">
            <v>37</v>
          </cell>
          <cell r="G206" t="str">
            <v>Gr</v>
          </cell>
          <cell r="H206">
            <v>35</v>
          </cell>
          <cell r="I206" t="str">
            <v>Gr</v>
          </cell>
          <cell r="J206">
            <v>33</v>
          </cell>
          <cell r="K206" t="str">
            <v>Gr</v>
          </cell>
        </row>
        <row r="207">
          <cell r="A207" t="str">
            <v>Lubricante (Tarro 500 gr)</v>
          </cell>
          <cell r="B207">
            <v>40</v>
          </cell>
          <cell r="C207" t="str">
            <v>Gr</v>
          </cell>
          <cell r="D207">
            <v>39</v>
          </cell>
          <cell r="E207" t="str">
            <v>Gr</v>
          </cell>
          <cell r="F207">
            <v>37</v>
          </cell>
          <cell r="G207" t="str">
            <v>Gr</v>
          </cell>
          <cell r="H207">
            <v>35</v>
          </cell>
          <cell r="I207" t="str">
            <v>Gr</v>
          </cell>
          <cell r="J207">
            <v>33</v>
          </cell>
          <cell r="K207" t="str">
            <v>Gr</v>
          </cell>
        </row>
        <row r="208">
          <cell r="A208" t="str">
            <v>Luminaria (Lámpara fotocelda)</v>
          </cell>
          <cell r="B208">
            <v>185714</v>
          </cell>
          <cell r="C208" t="str">
            <v>UD</v>
          </cell>
          <cell r="D208">
            <v>182771</v>
          </cell>
          <cell r="E208" t="str">
            <v>UD</v>
          </cell>
          <cell r="F208">
            <v>176079</v>
          </cell>
          <cell r="G208" t="str">
            <v>UD</v>
          </cell>
          <cell r="H208">
            <v>170124</v>
          </cell>
          <cell r="I208" t="str">
            <v>UD</v>
          </cell>
          <cell r="J208">
            <v>163439</v>
          </cell>
          <cell r="K208" t="str">
            <v>UD</v>
          </cell>
        </row>
        <row r="209">
          <cell r="A209" t="str">
            <v>Maestro de Obra</v>
          </cell>
          <cell r="B209">
            <v>23800</v>
          </cell>
          <cell r="C209" t="str">
            <v>HH</v>
          </cell>
          <cell r="D209">
            <v>23800</v>
          </cell>
          <cell r="E209" t="str">
            <v>HH</v>
          </cell>
          <cell r="G209" t="str">
            <v>HH</v>
          </cell>
          <cell r="H209">
            <v>23800</v>
          </cell>
          <cell r="I209" t="str">
            <v>HH</v>
          </cell>
          <cell r="J209">
            <v>23800</v>
          </cell>
          <cell r="K209" t="str">
            <v>HH</v>
          </cell>
        </row>
        <row r="210">
          <cell r="A210" t="str">
            <v>Mangera de descarga flexible de 2", 3" y 4" x 20m</v>
          </cell>
          <cell r="B210">
            <v>29706</v>
          </cell>
          <cell r="C210" t="str">
            <v>d</v>
          </cell>
          <cell r="D210">
            <v>29235</v>
          </cell>
          <cell r="E210" t="str">
            <v>d</v>
          </cell>
          <cell r="F210">
            <v>28164</v>
          </cell>
          <cell r="G210" t="str">
            <v>d</v>
          </cell>
          <cell r="H210">
            <v>27211</v>
          </cell>
          <cell r="I210" t="str">
            <v>d</v>
          </cell>
          <cell r="J210">
            <v>26141</v>
          </cell>
          <cell r="K210" t="str">
            <v>d</v>
          </cell>
        </row>
        <row r="211">
          <cell r="A211" t="str">
            <v>Maq. Soldadura Tope x Termofusión</v>
          </cell>
          <cell r="B211">
            <v>390981</v>
          </cell>
          <cell r="C211" t="str">
            <v>d</v>
          </cell>
          <cell r="D211">
            <v>384785</v>
          </cell>
          <cell r="E211" t="str">
            <v>d</v>
          </cell>
          <cell r="F211">
            <v>370698</v>
          </cell>
          <cell r="G211" t="str">
            <v>d</v>
          </cell>
          <cell r="H211">
            <v>358162</v>
          </cell>
          <cell r="I211" t="str">
            <v>d</v>
          </cell>
          <cell r="J211">
            <v>344088</v>
          </cell>
          <cell r="K211" t="str">
            <v>d</v>
          </cell>
        </row>
        <row r="212">
          <cell r="A212" t="str">
            <v xml:space="preserve">Maquina de Soldadura </v>
          </cell>
          <cell r="B212">
            <v>49828</v>
          </cell>
          <cell r="C212" t="str">
            <v>d</v>
          </cell>
          <cell r="D212">
            <v>49038</v>
          </cell>
          <cell r="E212" t="str">
            <v>d</v>
          </cell>
          <cell r="F212">
            <v>47242</v>
          </cell>
          <cell r="G212" t="str">
            <v>d</v>
          </cell>
          <cell r="H212">
            <v>45644</v>
          </cell>
          <cell r="I212" t="str">
            <v>d</v>
          </cell>
          <cell r="J212">
            <v>43850</v>
          </cell>
          <cell r="K212" t="str">
            <v>d</v>
          </cell>
        </row>
        <row r="213">
          <cell r="A213" t="str">
            <v>Martillo de porra de 20 lb</v>
          </cell>
          <cell r="B213">
            <v>176136</v>
          </cell>
          <cell r="C213" t="str">
            <v>Und</v>
          </cell>
          <cell r="D213">
            <v>173345</v>
          </cell>
          <cell r="E213" t="str">
            <v>Und</v>
          </cell>
          <cell r="F213">
            <v>166999</v>
          </cell>
          <cell r="G213" t="str">
            <v>Und</v>
          </cell>
          <cell r="H213">
            <v>161351</v>
          </cell>
          <cell r="I213" t="str">
            <v>Und</v>
          </cell>
          <cell r="J213">
            <v>155011</v>
          </cell>
          <cell r="K213" t="str">
            <v>Und</v>
          </cell>
        </row>
        <row r="214">
          <cell r="A214" t="str">
            <v>Martillo demoledor  de 25 Joules</v>
          </cell>
          <cell r="B214">
            <v>125862</v>
          </cell>
          <cell r="C214" t="str">
            <v>d</v>
          </cell>
          <cell r="D214">
            <v>123867</v>
          </cell>
          <cell r="E214" t="str">
            <v>d</v>
          </cell>
          <cell r="F214">
            <v>119332</v>
          </cell>
          <cell r="G214" t="str">
            <v>d</v>
          </cell>
          <cell r="H214">
            <v>115296</v>
          </cell>
          <cell r="I214" t="str">
            <v>d</v>
          </cell>
          <cell r="J214">
            <v>110765</v>
          </cell>
          <cell r="K214" t="str">
            <v>d</v>
          </cell>
        </row>
        <row r="215">
          <cell r="A215" t="str">
            <v>Martillo para retocargador 420D</v>
          </cell>
          <cell r="B215">
            <v>159578</v>
          </cell>
          <cell r="C215" t="str">
            <v>H</v>
          </cell>
          <cell r="D215">
            <v>157049</v>
          </cell>
          <cell r="E215" t="str">
            <v>H</v>
          </cell>
          <cell r="F215">
            <v>151299</v>
          </cell>
          <cell r="G215" t="str">
            <v>H</v>
          </cell>
          <cell r="H215">
            <v>146182</v>
          </cell>
          <cell r="I215" t="str">
            <v>H</v>
          </cell>
          <cell r="J215">
            <v>140438</v>
          </cell>
          <cell r="K215" t="str">
            <v>H</v>
          </cell>
        </row>
        <row r="216">
          <cell r="A216" t="str">
            <v>Material Seleccionado</v>
          </cell>
          <cell r="B216">
            <v>51294</v>
          </cell>
          <cell r="C216" t="str">
            <v>m3</v>
          </cell>
          <cell r="D216">
            <v>50481</v>
          </cell>
          <cell r="E216" t="str">
            <v>m3</v>
          </cell>
          <cell r="F216">
            <v>48632</v>
          </cell>
          <cell r="G216" t="str">
            <v>m3</v>
          </cell>
          <cell r="H216">
            <v>46987</v>
          </cell>
          <cell r="I216" t="str">
            <v>m3</v>
          </cell>
          <cell r="J216">
            <v>45140</v>
          </cell>
          <cell r="K216" t="str">
            <v>m3</v>
          </cell>
        </row>
        <row r="217">
          <cell r="A217" t="str">
            <v>Mezcla asfaltica MDC-2</v>
          </cell>
          <cell r="B217">
            <v>586177</v>
          </cell>
          <cell r="C217" t="str">
            <v>m3</v>
          </cell>
          <cell r="D217">
            <v>576889</v>
          </cell>
          <cell r="E217" t="str">
            <v>m3</v>
          </cell>
          <cell r="F217">
            <v>555769</v>
          </cell>
          <cell r="G217" t="str">
            <v>m3</v>
          </cell>
          <cell r="H217">
            <v>536974</v>
          </cell>
          <cell r="I217" t="str">
            <v>m3</v>
          </cell>
          <cell r="J217">
            <v>515874</v>
          </cell>
          <cell r="K217" t="str">
            <v>m3</v>
          </cell>
        </row>
        <row r="218">
          <cell r="A218" t="str">
            <v>Mezcla asfaltica MDC-2 en frio</v>
          </cell>
          <cell r="B218">
            <v>703412</v>
          </cell>
          <cell r="C218" t="str">
            <v>m3</v>
          </cell>
          <cell r="D218">
            <v>692266</v>
          </cell>
          <cell r="E218" t="str">
            <v>m3</v>
          </cell>
          <cell r="F218">
            <v>666922</v>
          </cell>
          <cell r="G218" t="str">
            <v>m3</v>
          </cell>
          <cell r="H218">
            <v>644369</v>
          </cell>
          <cell r="I218" t="str">
            <v>m3</v>
          </cell>
          <cell r="J218">
            <v>619049</v>
          </cell>
          <cell r="K218" t="str">
            <v>m3</v>
          </cell>
        </row>
        <row r="219">
          <cell r="A219" t="str">
            <v>Mezcladora electrica o a gasolina</v>
          </cell>
          <cell r="B219">
            <v>60195</v>
          </cell>
          <cell r="C219" t="str">
            <v>d</v>
          </cell>
          <cell r="D219">
            <v>59241</v>
          </cell>
          <cell r="E219" t="str">
            <v>d</v>
          </cell>
          <cell r="F219">
            <v>57072</v>
          </cell>
          <cell r="G219" t="str">
            <v>d</v>
          </cell>
          <cell r="H219">
            <v>55142</v>
          </cell>
          <cell r="I219" t="str">
            <v>d</v>
          </cell>
          <cell r="J219">
            <v>52975</v>
          </cell>
          <cell r="K219" t="str">
            <v>d</v>
          </cell>
        </row>
        <row r="220">
          <cell r="A220" t="str">
            <v>MH prefabricado: Aro de ajuste para cono h=10cm</v>
          </cell>
          <cell r="B220">
            <v>69699</v>
          </cell>
          <cell r="C220" t="str">
            <v>un</v>
          </cell>
          <cell r="D220">
            <v>68594</v>
          </cell>
          <cell r="E220" t="str">
            <v>un</v>
          </cell>
          <cell r="F220">
            <v>66082</v>
          </cell>
          <cell r="G220" t="str">
            <v>un</v>
          </cell>
          <cell r="H220">
            <v>63847</v>
          </cell>
          <cell r="I220" t="str">
            <v>un</v>
          </cell>
          <cell r="J220">
            <v>61338</v>
          </cell>
          <cell r="K220" t="str">
            <v>un</v>
          </cell>
        </row>
        <row r="221">
          <cell r="A221" t="str">
            <v>MH prefabricado: Aro de ajuste para cono h=5cm</v>
          </cell>
          <cell r="B221">
            <v>37402</v>
          </cell>
          <cell r="C221" t="str">
            <v>un</v>
          </cell>
          <cell r="D221">
            <v>36809</v>
          </cell>
          <cell r="E221" t="str">
            <v>un</v>
          </cell>
          <cell r="F221">
            <v>35461</v>
          </cell>
          <cell r="G221" t="str">
            <v>un</v>
          </cell>
          <cell r="H221">
            <v>34261</v>
          </cell>
          <cell r="I221" t="str">
            <v>un</v>
          </cell>
          <cell r="J221">
            <v>32914</v>
          </cell>
          <cell r="K221" t="str">
            <v>un</v>
          </cell>
        </row>
        <row r="222">
          <cell r="A222" t="str">
            <v>MH prefabricado: Base para pozo 120</v>
          </cell>
          <cell r="B222">
            <v>968947</v>
          </cell>
          <cell r="C222" t="str">
            <v>un</v>
          </cell>
          <cell r="D222">
            <v>953594</v>
          </cell>
          <cell r="E222" t="str">
            <v>un</v>
          </cell>
          <cell r="F222">
            <v>918684</v>
          </cell>
          <cell r="G222" t="str">
            <v>un</v>
          </cell>
          <cell r="H222">
            <v>887617</v>
          </cell>
          <cell r="I222" t="str">
            <v>un</v>
          </cell>
          <cell r="J222">
            <v>852739</v>
          </cell>
          <cell r="K222" t="str">
            <v>un</v>
          </cell>
        </row>
        <row r="223">
          <cell r="A223" t="str">
            <v>MH prefabricado: Cono excentrico 120x60</v>
          </cell>
          <cell r="B223">
            <v>448775</v>
          </cell>
          <cell r="C223" t="str">
            <v>un</v>
          </cell>
          <cell r="D223">
            <v>441664</v>
          </cell>
          <cell r="E223" t="str">
            <v>un</v>
          </cell>
          <cell r="F223">
            <v>425495</v>
          </cell>
          <cell r="G223" t="str">
            <v>un</v>
          </cell>
          <cell r="H223">
            <v>411106</v>
          </cell>
          <cell r="I223" t="str">
            <v>un</v>
          </cell>
          <cell r="J223">
            <v>394952</v>
          </cell>
          <cell r="K223" t="str">
            <v>un</v>
          </cell>
        </row>
        <row r="224">
          <cell r="A224" t="str">
            <v>MH prefabricado: Losa superior d=1,50m</v>
          </cell>
          <cell r="B224">
            <v>751363</v>
          </cell>
          <cell r="C224" t="str">
            <v>un</v>
          </cell>
          <cell r="D224">
            <v>739457</v>
          </cell>
          <cell r="E224" t="str">
            <v>un</v>
          </cell>
          <cell r="F224">
            <v>712386</v>
          </cell>
          <cell r="G224" t="str">
            <v>un</v>
          </cell>
          <cell r="H224">
            <v>688295</v>
          </cell>
          <cell r="I224" t="str">
            <v>un</v>
          </cell>
          <cell r="J224">
            <v>661249</v>
          </cell>
          <cell r="K224" t="str">
            <v>un</v>
          </cell>
        </row>
        <row r="225">
          <cell r="A225" t="str">
            <v>MH prefabricado: Seccion pozo 120x100</v>
          </cell>
          <cell r="B225">
            <v>594967</v>
          </cell>
          <cell r="C225" t="str">
            <v>un</v>
          </cell>
          <cell r="D225">
            <v>585539</v>
          </cell>
          <cell r="E225" t="str">
            <v>un</v>
          </cell>
          <cell r="F225">
            <v>564103</v>
          </cell>
          <cell r="G225" t="str">
            <v>un</v>
          </cell>
          <cell r="H225">
            <v>545027</v>
          </cell>
          <cell r="I225" t="str">
            <v>un</v>
          </cell>
          <cell r="J225">
            <v>523611</v>
          </cell>
          <cell r="K225" t="str">
            <v>un</v>
          </cell>
        </row>
        <row r="226">
          <cell r="A226" t="str">
            <v>MH prefabricado: Seccion pozo 120x25</v>
          </cell>
          <cell r="B226">
            <v>168294</v>
          </cell>
          <cell r="C226" t="str">
            <v>un</v>
          </cell>
          <cell r="D226">
            <v>165627</v>
          </cell>
          <cell r="E226" t="str">
            <v>un</v>
          </cell>
          <cell r="F226">
            <v>159563</v>
          </cell>
          <cell r="G226" t="str">
            <v>un</v>
          </cell>
          <cell r="H226">
            <v>154167</v>
          </cell>
          <cell r="I226" t="str">
            <v>un</v>
          </cell>
          <cell r="J226">
            <v>148109</v>
          </cell>
          <cell r="K226" t="str">
            <v>un</v>
          </cell>
        </row>
        <row r="227">
          <cell r="A227" t="str">
            <v>MH prefabricado: Seccion pozo 120x50</v>
          </cell>
          <cell r="B227">
            <v>311087</v>
          </cell>
          <cell r="C227" t="str">
            <v>un</v>
          </cell>
          <cell r="D227">
            <v>306157</v>
          </cell>
          <cell r="E227" t="str">
            <v>un</v>
          </cell>
          <cell r="F227">
            <v>294948</v>
          </cell>
          <cell r="G227" t="str">
            <v>un</v>
          </cell>
          <cell r="H227">
            <v>284973</v>
          </cell>
          <cell r="I227" t="str">
            <v>un</v>
          </cell>
          <cell r="J227">
            <v>273775</v>
          </cell>
          <cell r="K227" t="str">
            <v>un</v>
          </cell>
        </row>
        <row r="228">
          <cell r="A228" t="str">
            <v>MH prefabricado: Viga de transicion 150x120</v>
          </cell>
          <cell r="B228">
            <v>164893</v>
          </cell>
          <cell r="C228" t="str">
            <v>un</v>
          </cell>
          <cell r="D228">
            <v>162280</v>
          </cell>
          <cell r="E228" t="str">
            <v>un</v>
          </cell>
          <cell r="F228">
            <v>156339</v>
          </cell>
          <cell r="G228" t="str">
            <v>un</v>
          </cell>
          <cell r="H228">
            <v>151052</v>
          </cell>
          <cell r="I228" t="str">
            <v>un</v>
          </cell>
          <cell r="J228">
            <v>145116</v>
          </cell>
          <cell r="K228" t="str">
            <v>un</v>
          </cell>
        </row>
        <row r="229">
          <cell r="A229" t="str">
            <v>Minicargador Bobcat</v>
          </cell>
          <cell r="B229">
            <v>84315</v>
          </cell>
          <cell r="C229" t="str">
            <v>H</v>
          </cell>
          <cell r="D229">
            <v>82979</v>
          </cell>
          <cell r="E229" t="str">
            <v>H</v>
          </cell>
          <cell r="F229">
            <v>79941</v>
          </cell>
          <cell r="G229" t="str">
            <v>H</v>
          </cell>
          <cell r="H229">
            <v>77237</v>
          </cell>
          <cell r="I229" t="str">
            <v>H</v>
          </cell>
          <cell r="J229">
            <v>74202</v>
          </cell>
          <cell r="K229" t="str">
            <v>H</v>
          </cell>
        </row>
        <row r="230">
          <cell r="A230" t="str">
            <v>Mortero 1:3</v>
          </cell>
          <cell r="B230">
            <v>414424</v>
          </cell>
          <cell r="C230" t="str">
            <v>m3</v>
          </cell>
          <cell r="D230">
            <v>414424</v>
          </cell>
          <cell r="E230" t="str">
            <v>m3</v>
          </cell>
          <cell r="G230" t="str">
            <v>m3</v>
          </cell>
          <cell r="H230">
            <v>414424</v>
          </cell>
          <cell r="I230" t="str">
            <v>m3</v>
          </cell>
          <cell r="J230">
            <v>414424</v>
          </cell>
          <cell r="K230" t="str">
            <v>m3</v>
          </cell>
        </row>
        <row r="231">
          <cell r="A231" t="str">
            <v>Mortero 1:3 impermeabilizado</v>
          </cell>
          <cell r="B231">
            <v>538221</v>
          </cell>
          <cell r="C231" t="str">
            <v>m3</v>
          </cell>
          <cell r="D231">
            <v>538221</v>
          </cell>
          <cell r="E231" t="str">
            <v>m3</v>
          </cell>
          <cell r="G231" t="str">
            <v>m3</v>
          </cell>
          <cell r="H231">
            <v>538221</v>
          </cell>
          <cell r="I231" t="str">
            <v>m3</v>
          </cell>
          <cell r="J231">
            <v>538221</v>
          </cell>
          <cell r="K231" t="str">
            <v>m3</v>
          </cell>
        </row>
        <row r="232">
          <cell r="A232" t="str">
            <v>Mortero 1:4</v>
          </cell>
          <cell r="B232">
            <v>354014</v>
          </cell>
          <cell r="C232" t="str">
            <v>m3</v>
          </cell>
          <cell r="D232">
            <v>354014</v>
          </cell>
          <cell r="E232" t="str">
            <v>m3</v>
          </cell>
          <cell r="G232" t="str">
            <v>m3</v>
          </cell>
          <cell r="H232">
            <v>354014</v>
          </cell>
          <cell r="I232" t="str">
            <v>m3</v>
          </cell>
          <cell r="J232">
            <v>354014</v>
          </cell>
          <cell r="K232" t="str">
            <v>m3</v>
          </cell>
        </row>
        <row r="233">
          <cell r="A233" t="str">
            <v>Mortero 1:4 impermeabilizado</v>
          </cell>
          <cell r="B233">
            <v>449617</v>
          </cell>
          <cell r="C233" t="str">
            <v>m3</v>
          </cell>
          <cell r="D233">
            <v>449617</v>
          </cell>
          <cell r="E233" t="str">
            <v>m3</v>
          </cell>
          <cell r="G233" t="str">
            <v>m3</v>
          </cell>
          <cell r="H233">
            <v>449617</v>
          </cell>
          <cell r="I233" t="str">
            <v>m3</v>
          </cell>
          <cell r="J233">
            <v>449617</v>
          </cell>
          <cell r="K233" t="str">
            <v>m3</v>
          </cell>
        </row>
        <row r="234">
          <cell r="A234" t="str">
            <v>Mortero 1:5</v>
          </cell>
          <cell r="B234">
            <v>311233</v>
          </cell>
          <cell r="C234" t="str">
            <v>m3</v>
          </cell>
          <cell r="D234">
            <v>311233</v>
          </cell>
          <cell r="E234" t="str">
            <v>m3</v>
          </cell>
          <cell r="G234" t="str">
            <v>m3</v>
          </cell>
          <cell r="H234">
            <v>311233</v>
          </cell>
          <cell r="I234" t="str">
            <v>m3</v>
          </cell>
          <cell r="J234">
            <v>311233</v>
          </cell>
          <cell r="K234" t="str">
            <v>m3</v>
          </cell>
        </row>
        <row r="235">
          <cell r="A235" t="str">
            <v>Mortero 1:10</v>
          </cell>
          <cell r="B235">
            <v>169286</v>
          </cell>
          <cell r="C235" t="str">
            <v>m3</v>
          </cell>
          <cell r="D235">
            <v>166603</v>
          </cell>
          <cell r="E235" t="str">
            <v>m3</v>
          </cell>
          <cell r="F235">
            <v>160503</v>
          </cell>
          <cell r="G235" t="str">
            <v>m3</v>
          </cell>
          <cell r="H235">
            <v>155075</v>
          </cell>
          <cell r="I235" t="str">
            <v>m3</v>
          </cell>
          <cell r="J235">
            <v>148981</v>
          </cell>
          <cell r="K235" t="str">
            <v>m3</v>
          </cell>
        </row>
        <row r="236">
          <cell r="A236" t="str">
            <v>Mosaico para pisos 30x30</v>
          </cell>
          <cell r="B236">
            <v>63462</v>
          </cell>
          <cell r="C236" t="str">
            <v>m2</v>
          </cell>
          <cell r="D236">
            <v>63462</v>
          </cell>
          <cell r="E236" t="str">
            <v>m2</v>
          </cell>
          <cell r="G236" t="str">
            <v>m2</v>
          </cell>
          <cell r="H236">
            <v>63462</v>
          </cell>
          <cell r="I236" t="str">
            <v>m2</v>
          </cell>
          <cell r="J236">
            <v>63462</v>
          </cell>
          <cell r="K236" t="str">
            <v>m2</v>
          </cell>
        </row>
        <row r="237">
          <cell r="A237" t="str">
            <v>Motobomba a gasolina de 2"</v>
          </cell>
          <cell r="B237">
            <v>81324</v>
          </cell>
          <cell r="C237" t="str">
            <v>d</v>
          </cell>
          <cell r="D237">
            <v>80035</v>
          </cell>
          <cell r="E237" t="str">
            <v>d</v>
          </cell>
          <cell r="F237">
            <v>77105</v>
          </cell>
          <cell r="G237" t="str">
            <v>d</v>
          </cell>
          <cell r="H237">
            <v>74497</v>
          </cell>
          <cell r="I237" t="str">
            <v>d</v>
          </cell>
          <cell r="J237">
            <v>71569</v>
          </cell>
          <cell r="K237" t="str">
            <v>d</v>
          </cell>
        </row>
        <row r="238">
          <cell r="A238" t="str">
            <v>Motobomba a gasolina de 3"</v>
          </cell>
          <cell r="B238">
            <v>84330</v>
          </cell>
          <cell r="C238" t="str">
            <v>d</v>
          </cell>
          <cell r="D238">
            <v>82993</v>
          </cell>
          <cell r="E238" t="str">
            <v>d</v>
          </cell>
          <cell r="F238">
            <v>79954</v>
          </cell>
          <cell r="G238" t="str">
            <v>d</v>
          </cell>
          <cell r="H238">
            <v>77250</v>
          </cell>
          <cell r="I238" t="str">
            <v>d</v>
          </cell>
          <cell r="J238">
            <v>74214</v>
          </cell>
          <cell r="K238" t="str">
            <v>d</v>
          </cell>
        </row>
        <row r="239">
          <cell r="A239" t="str">
            <v>Motobomba para prueba hidrostática</v>
          </cell>
          <cell r="B239">
            <v>46945</v>
          </cell>
          <cell r="C239" t="str">
            <v>d</v>
          </cell>
          <cell r="D239">
            <v>46201</v>
          </cell>
          <cell r="E239" t="str">
            <v>d</v>
          </cell>
          <cell r="F239">
            <v>44509</v>
          </cell>
          <cell r="G239" t="str">
            <v>d</v>
          </cell>
          <cell r="H239">
            <v>43003</v>
          </cell>
          <cell r="I239" t="str">
            <v>d</v>
          </cell>
          <cell r="J239">
            <v>41313</v>
          </cell>
          <cell r="K239" t="str">
            <v>d</v>
          </cell>
        </row>
        <row r="240">
          <cell r="A240" t="str">
            <v>Motobomba sumergible de 2"</v>
          </cell>
          <cell r="B240">
            <v>44263</v>
          </cell>
          <cell r="C240" t="str">
            <v>d</v>
          </cell>
          <cell r="D240">
            <v>43561</v>
          </cell>
          <cell r="E240" t="str">
            <v>d</v>
          </cell>
          <cell r="F240">
            <v>41966</v>
          </cell>
          <cell r="G240" t="str">
            <v>d</v>
          </cell>
          <cell r="H240">
            <v>40546</v>
          </cell>
          <cell r="I240" t="str">
            <v>d</v>
          </cell>
          <cell r="J240">
            <v>38952</v>
          </cell>
          <cell r="K240" t="str">
            <v>d</v>
          </cell>
        </row>
        <row r="241">
          <cell r="A241" t="str">
            <v>Motobomba sumergible de 3"</v>
          </cell>
          <cell r="B241">
            <v>38899</v>
          </cell>
          <cell r="C241" t="str">
            <v>d</v>
          </cell>
          <cell r="D241">
            <v>38282</v>
          </cell>
          <cell r="E241" t="str">
            <v>d</v>
          </cell>
          <cell r="F241">
            <v>36880</v>
          </cell>
          <cell r="G241" t="str">
            <v>d</v>
          </cell>
          <cell r="H241">
            <v>35632</v>
          </cell>
          <cell r="I241" t="str">
            <v>d</v>
          </cell>
          <cell r="J241">
            <v>34231</v>
          </cell>
          <cell r="K241" t="str">
            <v>d</v>
          </cell>
        </row>
        <row r="242">
          <cell r="A242" t="str">
            <v>Motoniveladora CAT 120G</v>
          </cell>
          <cell r="B242">
            <v>179517</v>
          </cell>
          <cell r="C242" t="str">
            <v>H</v>
          </cell>
          <cell r="D242">
            <v>176672</v>
          </cell>
          <cell r="E242" t="str">
            <v>H</v>
          </cell>
          <cell r="F242">
            <v>170204</v>
          </cell>
          <cell r="G242" t="str">
            <v>H</v>
          </cell>
          <cell r="H242">
            <v>164448</v>
          </cell>
          <cell r="I242" t="str">
            <v>H</v>
          </cell>
          <cell r="J242">
            <v>157986</v>
          </cell>
          <cell r="K242" t="str">
            <v>H</v>
          </cell>
        </row>
        <row r="243">
          <cell r="A243" t="str">
            <v>Oficial Acabados</v>
          </cell>
          <cell r="B243">
            <v>19316</v>
          </cell>
          <cell r="C243" t="str">
            <v>HH</v>
          </cell>
          <cell r="D243">
            <v>19316</v>
          </cell>
          <cell r="E243" t="str">
            <v>HH</v>
          </cell>
          <cell r="G243" t="str">
            <v>HH</v>
          </cell>
          <cell r="H243">
            <v>19316</v>
          </cell>
          <cell r="I243" t="str">
            <v>HH</v>
          </cell>
          <cell r="J243">
            <v>19316</v>
          </cell>
          <cell r="K243" t="str">
            <v>HH</v>
          </cell>
        </row>
        <row r="244">
          <cell r="A244" t="str">
            <v>Oficial Albañileria</v>
          </cell>
          <cell r="B244">
            <v>16796.25</v>
          </cell>
          <cell r="C244" t="str">
            <v>HH</v>
          </cell>
          <cell r="D244">
            <v>16796.25</v>
          </cell>
          <cell r="E244" t="str">
            <v>HH</v>
          </cell>
          <cell r="G244" t="str">
            <v>HH</v>
          </cell>
          <cell r="H244">
            <v>16796.25</v>
          </cell>
          <cell r="I244" t="str">
            <v>HH</v>
          </cell>
          <cell r="J244">
            <v>16796.25</v>
          </cell>
          <cell r="K244" t="str">
            <v>HH</v>
          </cell>
        </row>
        <row r="245">
          <cell r="A245" t="str">
            <v xml:space="preserve">Oficial elect, sanit, carpint </v>
          </cell>
          <cell r="B245">
            <v>18476</v>
          </cell>
          <cell r="C245" t="str">
            <v>HH</v>
          </cell>
          <cell r="D245">
            <v>18476</v>
          </cell>
          <cell r="E245" t="str">
            <v>HH</v>
          </cell>
          <cell r="G245" t="str">
            <v>HH</v>
          </cell>
          <cell r="H245">
            <v>18476</v>
          </cell>
          <cell r="I245" t="str">
            <v>HH</v>
          </cell>
          <cell r="J245">
            <v>18476</v>
          </cell>
          <cell r="K245" t="str">
            <v>HH</v>
          </cell>
        </row>
        <row r="246">
          <cell r="A246" t="str">
            <v>Operador de equipos especiales</v>
          </cell>
          <cell r="B246">
            <v>23800</v>
          </cell>
          <cell r="C246" t="str">
            <v>HH</v>
          </cell>
          <cell r="D246">
            <v>23800</v>
          </cell>
          <cell r="E246" t="str">
            <v>HH</v>
          </cell>
          <cell r="G246" t="str">
            <v>HH</v>
          </cell>
          <cell r="H246">
            <v>23800</v>
          </cell>
          <cell r="I246" t="str">
            <v>HH</v>
          </cell>
          <cell r="J246">
            <v>23800</v>
          </cell>
          <cell r="K246" t="str">
            <v>HH</v>
          </cell>
        </row>
        <row r="247">
          <cell r="A247" t="str">
            <v>Pallets para Minicargador Bobcat</v>
          </cell>
          <cell r="B247">
            <v>70718</v>
          </cell>
          <cell r="C247" t="str">
            <v>d</v>
          </cell>
          <cell r="D247">
            <v>69597</v>
          </cell>
          <cell r="E247" t="str">
            <v>d</v>
          </cell>
          <cell r="F247">
            <v>67049</v>
          </cell>
          <cell r="G247" t="str">
            <v>d</v>
          </cell>
          <cell r="H247">
            <v>64781</v>
          </cell>
          <cell r="I247" t="str">
            <v>d</v>
          </cell>
          <cell r="J247">
            <v>62235</v>
          </cell>
          <cell r="K247" t="str">
            <v>d</v>
          </cell>
        </row>
        <row r="248">
          <cell r="A248" t="str">
            <v>Pavimentadora AP-200</v>
          </cell>
          <cell r="B248">
            <v>55886</v>
          </cell>
          <cell r="C248" t="str">
            <v>H</v>
          </cell>
          <cell r="D248">
            <v>55000</v>
          </cell>
          <cell r="E248" t="str">
            <v>H</v>
          </cell>
          <cell r="F248">
            <v>52986</v>
          </cell>
          <cell r="G248" t="str">
            <v>H</v>
          </cell>
          <cell r="H248">
            <v>51194</v>
          </cell>
          <cell r="I248" t="str">
            <v>H</v>
          </cell>
          <cell r="J248">
            <v>49182</v>
          </cell>
          <cell r="K248" t="str">
            <v>H</v>
          </cell>
        </row>
        <row r="249">
          <cell r="A249" t="str">
            <v>Pega enchape Sika x 50kg</v>
          </cell>
          <cell r="B249">
            <v>2207</v>
          </cell>
          <cell r="C249" t="str">
            <v>kg</v>
          </cell>
          <cell r="D249">
            <v>2172</v>
          </cell>
          <cell r="E249" t="str">
            <v>kg</v>
          </cell>
          <cell r="F249">
            <v>2092</v>
          </cell>
          <cell r="G249" t="str">
            <v>kg</v>
          </cell>
          <cell r="H249">
            <v>2021</v>
          </cell>
          <cell r="I249" t="str">
            <v>kg</v>
          </cell>
          <cell r="J249">
            <v>1941</v>
          </cell>
          <cell r="K249" t="str">
            <v>kg</v>
          </cell>
        </row>
        <row r="250">
          <cell r="A250" t="str">
            <v>Perfil HEA 180 con elementos de anclaje, L&lt;2 m</v>
          </cell>
          <cell r="B250">
            <v>1615</v>
          </cell>
          <cell r="C250" t="str">
            <v>d</v>
          </cell>
          <cell r="D250">
            <v>1589</v>
          </cell>
          <cell r="E250" t="str">
            <v>d</v>
          </cell>
          <cell r="F250">
            <v>1530</v>
          </cell>
          <cell r="G250" t="str">
            <v>d</v>
          </cell>
          <cell r="H250">
            <v>1478</v>
          </cell>
          <cell r="I250" t="str">
            <v>d</v>
          </cell>
          <cell r="J250">
            <v>1419</v>
          </cell>
          <cell r="K250" t="str">
            <v>d</v>
          </cell>
        </row>
        <row r="251">
          <cell r="A251" t="str">
            <v>Perfil HEA 180 x 6 m</v>
          </cell>
          <cell r="B251">
            <v>1247</v>
          </cell>
          <cell r="C251" t="str">
            <v>d</v>
          </cell>
          <cell r="D251">
            <v>1227</v>
          </cell>
          <cell r="E251" t="str">
            <v>d</v>
          </cell>
          <cell r="F251">
            <v>1182</v>
          </cell>
          <cell r="G251" t="str">
            <v>d</v>
          </cell>
          <cell r="H251">
            <v>1142</v>
          </cell>
          <cell r="I251" t="str">
            <v>d</v>
          </cell>
          <cell r="J251">
            <v>1097</v>
          </cell>
          <cell r="K251" t="str">
            <v>d</v>
          </cell>
        </row>
        <row r="252">
          <cell r="A252" t="str">
            <v>Perfil HEA 180 x 8 m</v>
          </cell>
          <cell r="B252">
            <v>1910</v>
          </cell>
          <cell r="C252" t="str">
            <v>d</v>
          </cell>
          <cell r="D252">
            <v>1879</v>
          </cell>
          <cell r="E252" t="str">
            <v>d</v>
          </cell>
          <cell r="F252">
            <v>1810</v>
          </cell>
          <cell r="G252" t="str">
            <v>d</v>
          </cell>
          <cell r="H252">
            <v>1748</v>
          </cell>
          <cell r="I252" t="str">
            <v>d</v>
          </cell>
          <cell r="J252">
            <v>1679</v>
          </cell>
          <cell r="K252" t="str">
            <v>d</v>
          </cell>
        </row>
        <row r="253">
          <cell r="A253" t="str">
            <v>Perfil HEA 240 con elementos de anclaje, L&lt;2 m</v>
          </cell>
          <cell r="B253">
            <v>2272</v>
          </cell>
          <cell r="C253" t="str">
            <v>d</v>
          </cell>
          <cell r="D253">
            <v>2236</v>
          </cell>
          <cell r="E253" t="str">
            <v>d</v>
          </cell>
          <cell r="F253">
            <v>2154</v>
          </cell>
          <cell r="G253" t="str">
            <v>d</v>
          </cell>
          <cell r="H253">
            <v>2081</v>
          </cell>
          <cell r="I253" t="str">
            <v>d</v>
          </cell>
          <cell r="J253">
            <v>1999</v>
          </cell>
          <cell r="K253" t="str">
            <v>d</v>
          </cell>
        </row>
        <row r="254">
          <cell r="A254" t="str">
            <v>Perfil HEA 240 x 10 m</v>
          </cell>
          <cell r="B254">
            <v>2348</v>
          </cell>
          <cell r="C254" t="str">
            <v>d</v>
          </cell>
          <cell r="D254">
            <v>2310</v>
          </cell>
          <cell r="E254" t="str">
            <v>d</v>
          </cell>
          <cell r="F254">
            <v>2225</v>
          </cell>
          <cell r="G254" t="str">
            <v>d</v>
          </cell>
          <cell r="H254">
            <v>2149</v>
          </cell>
          <cell r="I254" t="str">
            <v>d</v>
          </cell>
          <cell r="J254">
            <v>2064</v>
          </cell>
          <cell r="K254" t="str">
            <v>d</v>
          </cell>
        </row>
        <row r="255">
          <cell r="A255" t="str">
            <v>Perfilería de acero</v>
          </cell>
          <cell r="B255">
            <v>12948</v>
          </cell>
          <cell r="C255" t="str">
            <v>KG</v>
          </cell>
          <cell r="D255">
            <v>12742</v>
          </cell>
          <cell r="E255" t="str">
            <v>KG</v>
          </cell>
          <cell r="F255">
            <v>12275</v>
          </cell>
          <cell r="G255" t="str">
            <v>KG</v>
          </cell>
          <cell r="H255">
            <v>11859</v>
          </cell>
          <cell r="I255" t="str">
            <v>KG</v>
          </cell>
          <cell r="J255">
            <v>11393</v>
          </cell>
          <cell r="K255" t="str">
            <v>KG</v>
          </cell>
        </row>
        <row r="256">
          <cell r="A256" t="str">
            <v>Perno en acero de 2"</v>
          </cell>
          <cell r="B256">
            <v>8051</v>
          </cell>
          <cell r="C256" t="str">
            <v>UD</v>
          </cell>
          <cell r="D256">
            <v>7923</v>
          </cell>
          <cell r="E256" t="str">
            <v>UD</v>
          </cell>
          <cell r="F256">
            <v>7632</v>
          </cell>
          <cell r="G256" t="str">
            <v>UD</v>
          </cell>
          <cell r="H256">
            <v>7373</v>
          </cell>
          <cell r="I256" t="str">
            <v>UD</v>
          </cell>
          <cell r="J256">
            <v>7083</v>
          </cell>
          <cell r="K256" t="str">
            <v>UD</v>
          </cell>
        </row>
        <row r="257">
          <cell r="A257" t="str">
            <v>Pernos en acero inoxidable tipo ancla de cuña</v>
          </cell>
          <cell r="B257">
            <v>4027</v>
          </cell>
          <cell r="C257" t="str">
            <v>un/ml</v>
          </cell>
          <cell r="D257">
            <v>3963</v>
          </cell>
          <cell r="E257" t="str">
            <v>un/ml</v>
          </cell>
          <cell r="F257">
            <v>3817</v>
          </cell>
          <cell r="G257" t="str">
            <v>un/ml</v>
          </cell>
          <cell r="H257">
            <v>3687</v>
          </cell>
          <cell r="I257" t="str">
            <v>un/ml</v>
          </cell>
          <cell r="J257">
            <v>3542</v>
          </cell>
          <cell r="K257" t="str">
            <v>un/ml</v>
          </cell>
        </row>
        <row r="258">
          <cell r="A258" t="str">
            <v>Perno 3/4 x 3"</v>
          </cell>
          <cell r="B258">
            <v>5131</v>
          </cell>
          <cell r="C258" t="str">
            <v>UD</v>
          </cell>
          <cell r="D258">
            <v>5049</v>
          </cell>
          <cell r="E258" t="str">
            <v>UD</v>
          </cell>
          <cell r="F258">
            <v>4864</v>
          </cell>
          <cell r="G258" t="str">
            <v>UD</v>
          </cell>
          <cell r="H258">
            <v>4699</v>
          </cell>
          <cell r="I258" t="str">
            <v>UD</v>
          </cell>
          <cell r="J258">
            <v>4514</v>
          </cell>
          <cell r="K258" t="str">
            <v>UD</v>
          </cell>
        </row>
        <row r="259">
          <cell r="A259" t="str">
            <v>Perno 5/8 x 2 1/2"</v>
          </cell>
          <cell r="B259">
            <v>3667</v>
          </cell>
          <cell r="C259" t="str">
            <v>UD</v>
          </cell>
          <cell r="D259">
            <v>3608</v>
          </cell>
          <cell r="E259" t="str">
            <v>UD</v>
          </cell>
          <cell r="F259">
            <v>3475</v>
          </cell>
          <cell r="G259" t="str">
            <v>UD</v>
          </cell>
          <cell r="H259">
            <v>3357</v>
          </cell>
          <cell r="I259" t="str">
            <v>UD</v>
          </cell>
          <cell r="J259">
            <v>3225</v>
          </cell>
          <cell r="K259" t="str">
            <v>UD</v>
          </cell>
        </row>
        <row r="260">
          <cell r="A260" t="str">
            <v>Perno 6 1/2" x 1/2"</v>
          </cell>
          <cell r="B260">
            <v>2919</v>
          </cell>
          <cell r="C260" t="str">
            <v>UD</v>
          </cell>
          <cell r="D260">
            <v>2872</v>
          </cell>
          <cell r="E260" t="str">
            <v>UD</v>
          </cell>
          <cell r="F260">
            <v>2766</v>
          </cell>
          <cell r="G260" t="str">
            <v>UD</v>
          </cell>
          <cell r="H260">
            <v>2672</v>
          </cell>
          <cell r="I260" t="str">
            <v>UD</v>
          </cell>
          <cell r="J260">
            <v>2567</v>
          </cell>
          <cell r="K260" t="str">
            <v>UD</v>
          </cell>
        </row>
        <row r="261">
          <cell r="A261" t="str">
            <v>Piedra china No. 3</v>
          </cell>
          <cell r="B261">
            <v>292</v>
          </cell>
          <cell r="C261" t="str">
            <v>kg</v>
          </cell>
          <cell r="D261">
            <v>287</v>
          </cell>
          <cell r="E261" t="str">
            <v>kg</v>
          </cell>
          <cell r="F261">
            <v>276</v>
          </cell>
          <cell r="G261" t="str">
            <v>kg</v>
          </cell>
          <cell r="H261">
            <v>266</v>
          </cell>
          <cell r="I261" t="str">
            <v>kg</v>
          </cell>
          <cell r="J261">
            <v>255</v>
          </cell>
          <cell r="K261" t="str">
            <v>kg</v>
          </cell>
        </row>
        <row r="262">
          <cell r="A262" t="str">
            <v>Piedra ciclópea</v>
          </cell>
          <cell r="B262">
            <v>80601</v>
          </cell>
          <cell r="C262" t="str">
            <v>m3</v>
          </cell>
          <cell r="D262">
            <v>79323</v>
          </cell>
          <cell r="E262" t="str">
            <v>m3</v>
          </cell>
          <cell r="F262">
            <v>76419</v>
          </cell>
          <cell r="G262" t="str">
            <v>m3</v>
          </cell>
          <cell r="H262">
            <v>73834</v>
          </cell>
          <cell r="I262" t="str">
            <v>m3</v>
          </cell>
          <cell r="J262">
            <v>70932</v>
          </cell>
          <cell r="K262" t="str">
            <v>m3</v>
          </cell>
        </row>
        <row r="263">
          <cell r="A263" t="str">
            <v>Pintura anticorrosivo y acabado esmalte</v>
          </cell>
          <cell r="B263">
            <v>68726</v>
          </cell>
          <cell r="C263" t="str">
            <v>gal</v>
          </cell>
          <cell r="D263">
            <v>67637</v>
          </cell>
          <cell r="E263" t="str">
            <v>gal</v>
          </cell>
          <cell r="F263">
            <v>65160</v>
          </cell>
          <cell r="G263" t="str">
            <v>gal</v>
          </cell>
          <cell r="H263">
            <v>62956</v>
          </cell>
          <cell r="I263" t="str">
            <v>gal</v>
          </cell>
          <cell r="J263">
            <v>60482</v>
          </cell>
          <cell r="K263" t="str">
            <v>gal</v>
          </cell>
        </row>
        <row r="264">
          <cell r="A264" t="str">
            <v>Pintura en imprimante epoxico + barrera epoxica + esmalte uretano.</v>
          </cell>
          <cell r="B264">
            <v>58451</v>
          </cell>
          <cell r="C264" t="str">
            <v>m2</v>
          </cell>
          <cell r="D264">
            <v>58451</v>
          </cell>
          <cell r="E264" t="str">
            <v>m2</v>
          </cell>
          <cell r="G264" t="str">
            <v>m2</v>
          </cell>
          <cell r="H264">
            <v>58451</v>
          </cell>
          <cell r="I264" t="str">
            <v>m2</v>
          </cell>
          <cell r="J264">
            <v>58451</v>
          </cell>
          <cell r="K264" t="str">
            <v>m2</v>
          </cell>
        </row>
        <row r="265">
          <cell r="A265" t="str">
            <v>Pintrua tipo trafico</v>
          </cell>
          <cell r="B265">
            <v>93643</v>
          </cell>
          <cell r="C265" t="str">
            <v>gl</v>
          </cell>
          <cell r="D265">
            <v>92159</v>
          </cell>
          <cell r="E265" t="str">
            <v>gl</v>
          </cell>
          <cell r="F265">
            <v>88785</v>
          </cell>
          <cell r="G265" t="str">
            <v>gl</v>
          </cell>
          <cell r="H265">
            <v>85782</v>
          </cell>
          <cell r="I265" t="str">
            <v>gl</v>
          </cell>
          <cell r="J265">
            <v>82411</v>
          </cell>
          <cell r="K265" t="str">
            <v>gl</v>
          </cell>
        </row>
        <row r="266">
          <cell r="A266" t="str">
            <v>Pintura Epoxica</v>
          </cell>
          <cell r="B266">
            <v>268110</v>
          </cell>
          <cell r="C266" t="str">
            <v>GAL</v>
          </cell>
          <cell r="D266">
            <v>263861</v>
          </cell>
          <cell r="E266" t="str">
            <v>GAL</v>
          </cell>
          <cell r="F266">
            <v>254201</v>
          </cell>
          <cell r="G266" t="str">
            <v>GAL</v>
          </cell>
          <cell r="H266">
            <v>245604</v>
          </cell>
          <cell r="I266" t="str">
            <v>GAL</v>
          </cell>
          <cell r="J266">
            <v>235953</v>
          </cell>
          <cell r="K266" t="str">
            <v>GAL</v>
          </cell>
        </row>
        <row r="267">
          <cell r="A267" t="str">
            <v>Pintura epoxica (Coaltar Epoxico)</v>
          </cell>
          <cell r="B267">
            <v>118998</v>
          </cell>
          <cell r="C267" t="str">
            <v>gl</v>
          </cell>
          <cell r="D267">
            <v>117112</v>
          </cell>
          <cell r="E267" t="str">
            <v>gl</v>
          </cell>
          <cell r="F267">
            <v>112824</v>
          </cell>
          <cell r="G267" t="str">
            <v>gl</v>
          </cell>
          <cell r="H267">
            <v>109008</v>
          </cell>
          <cell r="I267" t="str">
            <v>gl</v>
          </cell>
          <cell r="J267">
            <v>104724</v>
          </cell>
          <cell r="K267" t="str">
            <v>gl</v>
          </cell>
        </row>
        <row r="268">
          <cell r="A268" t="str">
            <v>Pintura epoxipoliamida</v>
          </cell>
          <cell r="B268">
            <v>120577</v>
          </cell>
          <cell r="C268" t="str">
            <v>gl</v>
          </cell>
          <cell r="D268">
            <v>118666</v>
          </cell>
          <cell r="E268" t="str">
            <v>gl</v>
          </cell>
          <cell r="F268">
            <v>114321</v>
          </cell>
          <cell r="G268" t="str">
            <v>gl</v>
          </cell>
          <cell r="H268">
            <v>110455</v>
          </cell>
          <cell r="I268" t="str">
            <v>gl</v>
          </cell>
          <cell r="J268">
            <v>106114</v>
          </cell>
          <cell r="K268" t="str">
            <v>gl</v>
          </cell>
        </row>
        <row r="269">
          <cell r="A269" t="str">
            <v>Pintura esmalte sintetico</v>
          </cell>
          <cell r="B269">
            <v>94357</v>
          </cell>
          <cell r="C269" t="str">
            <v>gal</v>
          </cell>
          <cell r="D269">
            <v>92861</v>
          </cell>
          <cell r="E269" t="str">
            <v>gal</v>
          </cell>
          <cell r="F269">
            <v>89461</v>
          </cell>
          <cell r="G269" t="str">
            <v>gal</v>
          </cell>
          <cell r="H269">
            <v>86435</v>
          </cell>
          <cell r="I269" t="str">
            <v>gal</v>
          </cell>
          <cell r="J269">
            <v>83038</v>
          </cell>
          <cell r="K269" t="str">
            <v>gal</v>
          </cell>
        </row>
        <row r="270">
          <cell r="A270" t="str">
            <v>Piso en cerámica 20x20</v>
          </cell>
          <cell r="B270">
            <v>17573</v>
          </cell>
          <cell r="C270" t="str">
            <v>m2</v>
          </cell>
          <cell r="D270">
            <v>17294</v>
          </cell>
          <cell r="E270" t="str">
            <v>m2</v>
          </cell>
          <cell r="F270">
            <v>16660</v>
          </cell>
          <cell r="G270" t="str">
            <v>m2</v>
          </cell>
          <cell r="H270">
            <v>16096</v>
          </cell>
          <cell r="I270" t="str">
            <v>m2</v>
          </cell>
          <cell r="J270">
            <v>15463</v>
          </cell>
          <cell r="K270" t="str">
            <v>m2</v>
          </cell>
        </row>
        <row r="271">
          <cell r="A271" t="str">
            <v>Piso en cerámica 30x30</v>
          </cell>
          <cell r="B271">
            <v>21327</v>
          </cell>
          <cell r="C271" t="str">
            <v>m2</v>
          </cell>
          <cell r="D271">
            <v>20989</v>
          </cell>
          <cell r="E271" t="str">
            <v>m2</v>
          </cell>
          <cell r="F271">
            <v>20220</v>
          </cell>
          <cell r="G271" t="str">
            <v>m2</v>
          </cell>
          <cell r="H271">
            <v>19536</v>
          </cell>
          <cell r="I271" t="str">
            <v>m2</v>
          </cell>
          <cell r="J271">
            <v>18768</v>
          </cell>
          <cell r="K271" t="str">
            <v>m2</v>
          </cell>
        </row>
        <row r="272">
          <cell r="A272" t="str">
            <v>Pistola AnchorFix-4</v>
          </cell>
          <cell r="B272">
            <v>194478</v>
          </cell>
          <cell r="C272" t="str">
            <v>un</v>
          </cell>
          <cell r="D272">
            <v>191396</v>
          </cell>
          <cell r="E272" t="str">
            <v>un</v>
          </cell>
          <cell r="F272">
            <v>184389</v>
          </cell>
          <cell r="G272" t="str">
            <v>un</v>
          </cell>
          <cell r="H272">
            <v>178153</v>
          </cell>
          <cell r="I272" t="str">
            <v>un</v>
          </cell>
          <cell r="J272">
            <v>171152</v>
          </cell>
          <cell r="K272" t="str">
            <v>un</v>
          </cell>
        </row>
        <row r="273">
          <cell r="A273" t="str">
            <v>Pistola Aplicadora</v>
          </cell>
          <cell r="B273">
            <v>74769</v>
          </cell>
          <cell r="C273" t="str">
            <v>UD</v>
          </cell>
          <cell r="D273">
            <v>73584</v>
          </cell>
          <cell r="E273" t="str">
            <v>UD</v>
          </cell>
          <cell r="F273">
            <v>70890</v>
          </cell>
          <cell r="G273" t="str">
            <v>UD</v>
          </cell>
          <cell r="H273">
            <v>68492</v>
          </cell>
          <cell r="I273" t="str">
            <v>UD</v>
          </cell>
          <cell r="J273">
            <v>65800</v>
          </cell>
          <cell r="K273" t="str">
            <v>UD</v>
          </cell>
        </row>
        <row r="274">
          <cell r="A274" t="str">
            <v>Pistolero de Compresor</v>
          </cell>
          <cell r="B274">
            <v>119828</v>
          </cell>
          <cell r="C274" t="str">
            <v>d</v>
          </cell>
          <cell r="D274">
            <v>117929</v>
          </cell>
          <cell r="E274" t="str">
            <v>d</v>
          </cell>
          <cell r="F274">
            <v>113611</v>
          </cell>
          <cell r="G274" t="str">
            <v>d</v>
          </cell>
          <cell r="H274">
            <v>109769</v>
          </cell>
          <cell r="I274" t="str">
            <v>d</v>
          </cell>
          <cell r="J274">
            <v>105455</v>
          </cell>
          <cell r="K274" t="str">
            <v>d</v>
          </cell>
        </row>
        <row r="275">
          <cell r="A275" t="str">
            <v>Pistola para aplciación de pintura</v>
          </cell>
          <cell r="B275">
            <v>50834</v>
          </cell>
          <cell r="C275" t="str">
            <v>un</v>
          </cell>
          <cell r="D275">
            <v>50028</v>
          </cell>
          <cell r="E275" t="str">
            <v>un</v>
          </cell>
          <cell r="F275">
            <v>48196</v>
          </cell>
          <cell r="G275" t="str">
            <v>un</v>
          </cell>
          <cell r="H275">
            <v>46566</v>
          </cell>
          <cell r="I275" t="str">
            <v>un</v>
          </cell>
          <cell r="J275">
            <v>44736</v>
          </cell>
          <cell r="K275" t="str">
            <v>un</v>
          </cell>
        </row>
        <row r="276">
          <cell r="A276" t="str">
            <v>Placa Plana 1,2 x 1,2 x 4 m</v>
          </cell>
          <cell r="B276">
            <v>104864</v>
          </cell>
          <cell r="C276" t="str">
            <v>UND</v>
          </cell>
          <cell r="D276">
            <v>103202</v>
          </cell>
          <cell r="E276" t="str">
            <v>UND</v>
          </cell>
          <cell r="F276">
            <v>99423</v>
          </cell>
          <cell r="G276" t="str">
            <v>UND</v>
          </cell>
          <cell r="H276">
            <v>96060</v>
          </cell>
          <cell r="I276" t="str">
            <v>UND</v>
          </cell>
          <cell r="J276">
            <v>92285</v>
          </cell>
          <cell r="K276" t="str">
            <v>UND</v>
          </cell>
        </row>
        <row r="277">
          <cell r="A277" t="str">
            <v>Plantilla en concreto 2000 psi e=0.07m</v>
          </cell>
          <cell r="B277">
            <v>32874</v>
          </cell>
          <cell r="C277" t="str">
            <v>m2</v>
          </cell>
          <cell r="D277">
            <v>32874</v>
          </cell>
          <cell r="E277" t="str">
            <v>m2</v>
          </cell>
          <cell r="G277" t="str">
            <v>m2</v>
          </cell>
          <cell r="H277">
            <v>32874</v>
          </cell>
          <cell r="I277" t="str">
            <v>m2</v>
          </cell>
          <cell r="J277">
            <v>32874</v>
          </cell>
          <cell r="K277" t="str">
            <v>m2</v>
          </cell>
        </row>
        <row r="278">
          <cell r="A278" t="str">
            <v>Plastocrete DM (x20kg)</v>
          </cell>
          <cell r="B278">
            <v>9384</v>
          </cell>
          <cell r="C278" t="str">
            <v>kg</v>
          </cell>
          <cell r="D278">
            <v>9235</v>
          </cell>
          <cell r="E278" t="str">
            <v>kg</v>
          </cell>
          <cell r="F278">
            <v>8896</v>
          </cell>
          <cell r="G278" t="str">
            <v>kg</v>
          </cell>
          <cell r="H278">
            <v>8595</v>
          </cell>
          <cell r="I278" t="str">
            <v>kg</v>
          </cell>
          <cell r="J278">
            <v>8257</v>
          </cell>
          <cell r="K278" t="str">
            <v>kg</v>
          </cell>
        </row>
        <row r="279">
          <cell r="A279" t="str">
            <v>Platina de 3/16 x 2"</v>
          </cell>
          <cell r="B279">
            <v>6157</v>
          </cell>
          <cell r="C279" t="str">
            <v>m</v>
          </cell>
          <cell r="D279">
            <v>6059</v>
          </cell>
          <cell r="E279" t="str">
            <v>m</v>
          </cell>
          <cell r="F279">
            <v>5837</v>
          </cell>
          <cell r="G279" t="str">
            <v>m</v>
          </cell>
          <cell r="H279">
            <v>5639</v>
          </cell>
          <cell r="I279" t="str">
            <v>m</v>
          </cell>
          <cell r="J279">
            <v>5417</v>
          </cell>
          <cell r="K279" t="str">
            <v>m</v>
          </cell>
        </row>
        <row r="280">
          <cell r="A280" t="str">
            <v>Platina de 4mm x 12mm</v>
          </cell>
          <cell r="B280">
            <v>1321</v>
          </cell>
          <cell r="C280" t="str">
            <v>m</v>
          </cell>
          <cell r="D280">
            <v>1300</v>
          </cell>
          <cell r="E280" t="str">
            <v>m</v>
          </cell>
          <cell r="F280">
            <v>1252</v>
          </cell>
          <cell r="G280" t="str">
            <v>m</v>
          </cell>
          <cell r="H280">
            <v>1209</v>
          </cell>
          <cell r="I280" t="str">
            <v>m</v>
          </cell>
          <cell r="J280">
            <v>1161</v>
          </cell>
          <cell r="K280" t="str">
            <v>m</v>
          </cell>
        </row>
        <row r="281">
          <cell r="A281" t="str">
            <v>Platina en acero de 2" x 3/16"</v>
          </cell>
          <cell r="B281">
            <v>6797</v>
          </cell>
          <cell r="C281" t="str">
            <v>m</v>
          </cell>
          <cell r="D281">
            <v>6689</v>
          </cell>
          <cell r="E281" t="str">
            <v>m</v>
          </cell>
          <cell r="F281">
            <v>6444</v>
          </cell>
          <cell r="G281" t="str">
            <v>m</v>
          </cell>
          <cell r="H281">
            <v>6226</v>
          </cell>
          <cell r="I281" t="str">
            <v>m</v>
          </cell>
          <cell r="J281">
            <v>5981</v>
          </cell>
          <cell r="K281" t="str">
            <v>m</v>
          </cell>
        </row>
        <row r="282">
          <cell r="A282" t="str">
            <v xml:space="preserve">Platina en acero de 0,15m x 0,20m </v>
          </cell>
          <cell r="B282">
            <v>8560</v>
          </cell>
          <cell r="C282" t="str">
            <v>un/ml</v>
          </cell>
          <cell r="D282">
            <v>8424</v>
          </cell>
          <cell r="E282" t="str">
            <v>un/ml</v>
          </cell>
          <cell r="F282">
            <v>8115</v>
          </cell>
          <cell r="G282" t="str">
            <v>un/ml</v>
          </cell>
          <cell r="H282">
            <v>7840</v>
          </cell>
          <cell r="I282" t="str">
            <v>un/ml</v>
          </cell>
          <cell r="J282">
            <v>7531</v>
          </cell>
          <cell r="K282" t="str">
            <v>un/ml</v>
          </cell>
        </row>
        <row r="283">
          <cell r="A283" t="str">
            <v>Polvillo</v>
          </cell>
          <cell r="B283">
            <v>38103</v>
          </cell>
          <cell r="C283" t="str">
            <v>m3</v>
          </cell>
          <cell r="D283">
            <v>37499</v>
          </cell>
          <cell r="E283" t="str">
            <v>m3</v>
          </cell>
          <cell r="F283">
            <v>36126</v>
          </cell>
          <cell r="G283" t="str">
            <v>m3</v>
          </cell>
          <cell r="H283">
            <v>34904</v>
          </cell>
          <cell r="I283" t="str">
            <v>m3</v>
          </cell>
          <cell r="J283">
            <v>33532</v>
          </cell>
          <cell r="K283" t="str">
            <v>m3</v>
          </cell>
        </row>
        <row r="284">
          <cell r="A284" t="str">
            <v>Polvo mineral</v>
          </cell>
          <cell r="B284">
            <v>2934</v>
          </cell>
          <cell r="C284" t="str">
            <v>kg</v>
          </cell>
          <cell r="D284">
            <v>2887</v>
          </cell>
          <cell r="E284" t="str">
            <v>kg</v>
          </cell>
          <cell r="F284">
            <v>2781</v>
          </cell>
          <cell r="G284" t="str">
            <v>kg</v>
          </cell>
          <cell r="H284">
            <v>2686</v>
          </cell>
          <cell r="I284" t="str">
            <v>kg</v>
          </cell>
          <cell r="J284">
            <v>2580</v>
          </cell>
          <cell r="K284" t="str">
            <v>kg</v>
          </cell>
        </row>
        <row r="285">
          <cell r="A285" t="str">
            <v>Portaflanche 63m  PEAD</v>
          </cell>
          <cell r="B285">
            <v>22562</v>
          </cell>
          <cell r="C285" t="str">
            <v>Un</v>
          </cell>
          <cell r="D285">
            <v>22204</v>
          </cell>
          <cell r="E285" t="str">
            <v>Un</v>
          </cell>
          <cell r="F285">
            <v>21391</v>
          </cell>
          <cell r="G285" t="str">
            <v>Un</v>
          </cell>
          <cell r="H285">
            <v>20667</v>
          </cell>
          <cell r="I285" t="str">
            <v>Un</v>
          </cell>
          <cell r="J285">
            <v>19854</v>
          </cell>
          <cell r="K285" t="str">
            <v>Un</v>
          </cell>
        </row>
        <row r="286">
          <cell r="A286" t="str">
            <v>Pulidora Electrica de 4"</v>
          </cell>
          <cell r="B286">
            <v>17586</v>
          </cell>
          <cell r="C286" t="str">
            <v>d</v>
          </cell>
          <cell r="D286">
            <v>17307</v>
          </cell>
          <cell r="E286" t="str">
            <v>d</v>
          </cell>
          <cell r="F286">
            <v>16673</v>
          </cell>
          <cell r="G286" t="str">
            <v>d</v>
          </cell>
          <cell r="H286">
            <v>16109</v>
          </cell>
          <cell r="I286" t="str">
            <v>d</v>
          </cell>
          <cell r="J286">
            <v>15476</v>
          </cell>
          <cell r="K286" t="str">
            <v>d</v>
          </cell>
        </row>
        <row r="287">
          <cell r="A287" t="str">
            <v>Pulidora Electrica de 9"</v>
          </cell>
          <cell r="B287">
            <v>32529</v>
          </cell>
          <cell r="C287" t="str">
            <v>d</v>
          </cell>
          <cell r="D287">
            <v>32013</v>
          </cell>
          <cell r="E287" t="str">
            <v>d</v>
          </cell>
          <cell r="F287">
            <v>30841</v>
          </cell>
          <cell r="G287" t="str">
            <v>d</v>
          </cell>
          <cell r="H287">
            <v>29798</v>
          </cell>
          <cell r="I287" t="str">
            <v>d</v>
          </cell>
          <cell r="J287">
            <v>28627</v>
          </cell>
          <cell r="K287" t="str">
            <v>d</v>
          </cell>
        </row>
        <row r="288">
          <cell r="A288" t="str">
            <v xml:space="preserve">Puntilla de acero de 1 1/4 </v>
          </cell>
          <cell r="B288">
            <v>2149</v>
          </cell>
          <cell r="C288" t="str">
            <v>lb</v>
          </cell>
          <cell r="D288">
            <v>2114</v>
          </cell>
          <cell r="E288" t="str">
            <v>lb</v>
          </cell>
          <cell r="F288">
            <v>2036</v>
          </cell>
          <cell r="G288" t="str">
            <v>lb</v>
          </cell>
          <cell r="H288">
            <v>1967</v>
          </cell>
          <cell r="I288" t="str">
            <v>lb</v>
          </cell>
          <cell r="J288">
            <v>1889</v>
          </cell>
          <cell r="K288" t="str">
            <v>lb</v>
          </cell>
        </row>
        <row r="289">
          <cell r="A289" t="str">
            <v>Puntillas con cabeza de 1" - 2 1/2"</v>
          </cell>
          <cell r="B289">
            <v>2953</v>
          </cell>
          <cell r="C289" t="str">
            <v>lb</v>
          </cell>
          <cell r="D289">
            <v>2906</v>
          </cell>
          <cell r="E289" t="str">
            <v>lb</v>
          </cell>
          <cell r="F289">
            <v>2799</v>
          </cell>
          <cell r="G289" t="str">
            <v>lb</v>
          </cell>
          <cell r="H289">
            <v>2704</v>
          </cell>
          <cell r="I289" t="str">
            <v>lb</v>
          </cell>
          <cell r="J289">
            <v>2597</v>
          </cell>
          <cell r="K289" t="str">
            <v>lb</v>
          </cell>
        </row>
        <row r="290">
          <cell r="A290" t="str">
            <v>Puntillas de 4"</v>
          </cell>
          <cell r="B290">
            <v>4831</v>
          </cell>
          <cell r="C290" t="str">
            <v>lb</v>
          </cell>
          <cell r="D290">
            <v>4754</v>
          </cell>
          <cell r="E290" t="str">
            <v>lb</v>
          </cell>
          <cell r="F290">
            <v>4579</v>
          </cell>
          <cell r="G290" t="str">
            <v>lb</v>
          </cell>
          <cell r="H290">
            <v>4424</v>
          </cell>
          <cell r="I290" t="str">
            <v>lb</v>
          </cell>
          <cell r="J290">
            <v>4250</v>
          </cell>
          <cell r="K290" t="str">
            <v>lb</v>
          </cell>
        </row>
        <row r="291">
          <cell r="A291" t="str">
            <v>Punto de agua potable de 1/2"</v>
          </cell>
          <cell r="B291">
            <v>32846</v>
          </cell>
          <cell r="C291" t="str">
            <v>UND</v>
          </cell>
          <cell r="D291">
            <v>32325</v>
          </cell>
          <cell r="E291" t="str">
            <v>UND</v>
          </cell>
          <cell r="F291">
            <v>31141</v>
          </cell>
          <cell r="G291" t="str">
            <v>UND</v>
          </cell>
          <cell r="H291">
            <v>30087</v>
          </cell>
          <cell r="I291" t="str">
            <v>UND</v>
          </cell>
          <cell r="J291">
            <v>28904</v>
          </cell>
          <cell r="K291" t="str">
            <v>UND</v>
          </cell>
        </row>
        <row r="292">
          <cell r="A292" t="str">
            <v>Punto eléctrico económico</v>
          </cell>
          <cell r="B292">
            <v>83717</v>
          </cell>
          <cell r="C292" t="str">
            <v>UND</v>
          </cell>
          <cell r="D292">
            <v>82390</v>
          </cell>
          <cell r="E292" t="str">
            <v>UND</v>
          </cell>
          <cell r="F292">
            <v>79373</v>
          </cell>
          <cell r="G292" t="str">
            <v>UND</v>
          </cell>
          <cell r="H292">
            <v>76688</v>
          </cell>
          <cell r="I292" t="str">
            <v>UND</v>
          </cell>
          <cell r="J292">
            <v>73674</v>
          </cell>
          <cell r="K292" t="str">
            <v>UND</v>
          </cell>
        </row>
        <row r="293">
          <cell r="A293" t="str">
            <v>Punto sanitario 2"</v>
          </cell>
          <cell r="B293">
            <v>85281</v>
          </cell>
          <cell r="C293" t="str">
            <v>UND</v>
          </cell>
          <cell r="D293">
            <v>83929</v>
          </cell>
          <cell r="E293" t="str">
            <v>UND</v>
          </cell>
          <cell r="F293">
            <v>80856</v>
          </cell>
          <cell r="G293" t="str">
            <v>UND</v>
          </cell>
          <cell r="H293">
            <v>78121</v>
          </cell>
          <cell r="I293" t="str">
            <v>UND</v>
          </cell>
          <cell r="J293">
            <v>75051</v>
          </cell>
          <cell r="K293" t="str">
            <v>UND</v>
          </cell>
        </row>
        <row r="294">
          <cell r="A294" t="str">
            <v>Punto sanitario 4"</v>
          </cell>
          <cell r="B294">
            <v>102394</v>
          </cell>
          <cell r="C294" t="str">
            <v>UND</v>
          </cell>
          <cell r="D294">
            <v>100771</v>
          </cell>
          <cell r="E294" t="str">
            <v>UND</v>
          </cell>
          <cell r="F294">
            <v>97081</v>
          </cell>
          <cell r="G294" t="str">
            <v>UND</v>
          </cell>
          <cell r="H294">
            <v>93798</v>
          </cell>
          <cell r="I294" t="str">
            <v>UND</v>
          </cell>
          <cell r="J294">
            <v>90112</v>
          </cell>
          <cell r="K294" t="str">
            <v>UND</v>
          </cell>
        </row>
        <row r="295">
          <cell r="A295" t="str">
            <v>Reconstrucción de anden</v>
          </cell>
          <cell r="B295">
            <v>50548</v>
          </cell>
          <cell r="C295" t="str">
            <v>m2</v>
          </cell>
          <cell r="D295">
            <v>50548</v>
          </cell>
          <cell r="E295" t="str">
            <v>m2</v>
          </cell>
          <cell r="G295" t="str">
            <v>m2</v>
          </cell>
          <cell r="H295">
            <v>50548</v>
          </cell>
          <cell r="I295" t="str">
            <v>m2</v>
          </cell>
          <cell r="J295">
            <v>50548</v>
          </cell>
          <cell r="K295" t="str">
            <v>m2</v>
          </cell>
        </row>
        <row r="296">
          <cell r="A296" t="str">
            <v>Reconstrucción de bordillo</v>
          </cell>
          <cell r="B296">
            <v>19180</v>
          </cell>
          <cell r="C296" t="str">
            <v>m</v>
          </cell>
          <cell r="D296">
            <v>19180</v>
          </cell>
          <cell r="E296" t="str">
            <v>m</v>
          </cell>
          <cell r="G296" t="str">
            <v>m</v>
          </cell>
          <cell r="H296">
            <v>19180</v>
          </cell>
          <cell r="I296" t="str">
            <v>m</v>
          </cell>
          <cell r="J296">
            <v>19180</v>
          </cell>
          <cell r="K296" t="str">
            <v>m</v>
          </cell>
        </row>
        <row r="297">
          <cell r="A297" t="str">
            <v>Reconstrucción de pavimento</v>
          </cell>
          <cell r="B297">
            <v>97188</v>
          </cell>
          <cell r="C297" t="str">
            <v>m2</v>
          </cell>
          <cell r="D297">
            <v>97188</v>
          </cell>
          <cell r="E297" t="str">
            <v>m2</v>
          </cell>
          <cell r="G297" t="str">
            <v>m2</v>
          </cell>
          <cell r="H297">
            <v>97188</v>
          </cell>
          <cell r="I297" t="str">
            <v>m2</v>
          </cell>
          <cell r="J297">
            <v>97188</v>
          </cell>
          <cell r="K297" t="str">
            <v>m2</v>
          </cell>
        </row>
        <row r="298">
          <cell r="A298" t="str">
            <v>Regla Vibratoria</v>
          </cell>
          <cell r="B298">
            <v>116153</v>
          </cell>
          <cell r="C298" t="str">
            <v>d</v>
          </cell>
          <cell r="D298">
            <v>114312</v>
          </cell>
          <cell r="E298" t="str">
            <v>d</v>
          </cell>
          <cell r="F298">
            <v>110127</v>
          </cell>
          <cell r="G298" t="str">
            <v>d</v>
          </cell>
          <cell r="H298">
            <v>106402</v>
          </cell>
          <cell r="I298" t="str">
            <v>d</v>
          </cell>
          <cell r="J298">
            <v>102221</v>
          </cell>
          <cell r="K298" t="str">
            <v>d</v>
          </cell>
        </row>
        <row r="299">
          <cell r="A299" t="str">
            <v>Relleno con arena compactada</v>
          </cell>
          <cell r="B299">
            <v>71332</v>
          </cell>
          <cell r="C299" t="str">
            <v>m3</v>
          </cell>
          <cell r="D299">
            <v>71332</v>
          </cell>
          <cell r="E299" t="str">
            <v>m3</v>
          </cell>
          <cell r="G299" t="str">
            <v>m3</v>
          </cell>
          <cell r="H299">
            <v>71332</v>
          </cell>
          <cell r="I299" t="str">
            <v>m3</v>
          </cell>
          <cell r="J299">
            <v>71332</v>
          </cell>
          <cell r="K299" t="str">
            <v>m3</v>
          </cell>
        </row>
        <row r="300">
          <cell r="A300" t="str">
            <v>Relleno con material de sitio compactado</v>
          </cell>
          <cell r="B300">
            <v>20592</v>
          </cell>
          <cell r="C300" t="str">
            <v>m3</v>
          </cell>
          <cell r="D300">
            <v>20592</v>
          </cell>
          <cell r="E300" t="str">
            <v>m3</v>
          </cell>
          <cell r="G300" t="str">
            <v>m3</v>
          </cell>
          <cell r="H300">
            <v>20592</v>
          </cell>
          <cell r="I300" t="str">
            <v>m3</v>
          </cell>
          <cell r="J300">
            <v>20592</v>
          </cell>
          <cell r="K300" t="str">
            <v>m3</v>
          </cell>
        </row>
        <row r="301">
          <cell r="A301" t="str">
            <v>Remache Pop</v>
          </cell>
          <cell r="B301">
            <v>109</v>
          </cell>
          <cell r="C301" t="str">
            <v>UND</v>
          </cell>
          <cell r="D301">
            <v>107</v>
          </cell>
          <cell r="E301" t="str">
            <v>UND</v>
          </cell>
          <cell r="F301">
            <v>103</v>
          </cell>
          <cell r="G301" t="str">
            <v>UND</v>
          </cell>
          <cell r="H301">
            <v>99</v>
          </cell>
          <cell r="I301" t="str">
            <v>UND</v>
          </cell>
          <cell r="J301">
            <v>95</v>
          </cell>
          <cell r="K301" t="str">
            <v>UND</v>
          </cell>
        </row>
        <row r="302">
          <cell r="A302" t="str">
            <v>Retroexcavadora CAT 320D</v>
          </cell>
          <cell r="B302">
            <v>276235</v>
          </cell>
          <cell r="C302" t="str">
            <v>H</v>
          </cell>
          <cell r="D302">
            <v>271858</v>
          </cell>
          <cell r="E302" t="str">
            <v>H</v>
          </cell>
          <cell r="F302">
            <v>261905</v>
          </cell>
          <cell r="G302" t="str">
            <v>H</v>
          </cell>
          <cell r="H302">
            <v>253048</v>
          </cell>
          <cell r="I302" t="str">
            <v>H</v>
          </cell>
          <cell r="J302">
            <v>243105</v>
          </cell>
          <cell r="K302" t="str">
            <v>H</v>
          </cell>
        </row>
        <row r="303">
          <cell r="A303" t="str">
            <v>Retroexcavadora CAT 420</v>
          </cell>
          <cell r="B303">
            <v>180906</v>
          </cell>
          <cell r="C303" t="str">
            <v>H</v>
          </cell>
          <cell r="D303">
            <v>178039</v>
          </cell>
          <cell r="E303" t="str">
            <v>H</v>
          </cell>
          <cell r="F303">
            <v>171521</v>
          </cell>
          <cell r="G303" t="str">
            <v>H</v>
          </cell>
          <cell r="H303">
            <v>165720</v>
          </cell>
          <cell r="I303" t="str">
            <v>H</v>
          </cell>
          <cell r="J303">
            <v>159208</v>
          </cell>
          <cell r="K303" t="str">
            <v>H</v>
          </cell>
        </row>
        <row r="304">
          <cell r="A304" t="str">
            <v>Riel de anden</v>
          </cell>
          <cell r="B304">
            <v>1854</v>
          </cell>
          <cell r="C304" t="str">
            <v>d</v>
          </cell>
          <cell r="D304">
            <v>1824</v>
          </cell>
          <cell r="E304" t="str">
            <v>d</v>
          </cell>
          <cell r="F304">
            <v>1757</v>
          </cell>
          <cell r="G304" t="str">
            <v>d</v>
          </cell>
          <cell r="H304">
            <v>1697</v>
          </cell>
          <cell r="I304" t="str">
            <v>d</v>
          </cell>
          <cell r="J304">
            <v>1630</v>
          </cell>
          <cell r="K304" t="str">
            <v>d</v>
          </cell>
        </row>
        <row r="305">
          <cell r="A305" t="str">
            <v xml:space="preserve">Riel de pavimento </v>
          </cell>
          <cell r="B305">
            <v>3478</v>
          </cell>
          <cell r="C305" t="str">
            <v>d</v>
          </cell>
          <cell r="D305">
            <v>3422</v>
          </cell>
          <cell r="E305" t="str">
            <v>d</v>
          </cell>
          <cell r="F305">
            <v>3296</v>
          </cell>
          <cell r="G305" t="str">
            <v>d</v>
          </cell>
          <cell r="H305">
            <v>3184</v>
          </cell>
          <cell r="I305" t="str">
            <v>d</v>
          </cell>
          <cell r="J305">
            <v>3058</v>
          </cell>
          <cell r="K305" t="str">
            <v>d</v>
          </cell>
        </row>
        <row r="306">
          <cell r="A306" t="str">
            <v>Saltarín con operador</v>
          </cell>
          <cell r="B306">
            <v>21092</v>
          </cell>
          <cell r="C306" t="str">
            <v>H</v>
          </cell>
          <cell r="D306">
            <v>20757</v>
          </cell>
          <cell r="E306" t="str">
            <v>H</v>
          </cell>
          <cell r="F306">
            <v>19997</v>
          </cell>
          <cell r="G306" t="str">
            <v>H</v>
          </cell>
          <cell r="H306">
            <v>19320</v>
          </cell>
          <cell r="I306" t="str">
            <v>H</v>
          </cell>
          <cell r="J306">
            <v>18560</v>
          </cell>
          <cell r="K306" t="str">
            <v>H</v>
          </cell>
        </row>
        <row r="307">
          <cell r="A307" t="str">
            <v>Sello impermeable</v>
          </cell>
          <cell r="B307">
            <v>16492</v>
          </cell>
          <cell r="C307" t="str">
            <v>m</v>
          </cell>
          <cell r="D307">
            <v>16230</v>
          </cell>
          <cell r="E307" t="str">
            <v>m</v>
          </cell>
          <cell r="F307">
            <v>15635</v>
          </cell>
          <cell r="G307" t="str">
            <v>m</v>
          </cell>
          <cell r="H307">
            <v>15106</v>
          </cell>
          <cell r="I307" t="str">
            <v>m</v>
          </cell>
          <cell r="J307">
            <v>14512</v>
          </cell>
          <cell r="K307" t="str">
            <v>m</v>
          </cell>
        </row>
        <row r="308">
          <cell r="A308" t="str">
            <v>Servicio de Bombeo</v>
          </cell>
          <cell r="B308">
            <v>65969</v>
          </cell>
          <cell r="C308" t="str">
            <v>M3</v>
          </cell>
          <cell r="D308">
            <v>64923</v>
          </cell>
          <cell r="E308" t="str">
            <v>M3</v>
          </cell>
          <cell r="F308">
            <v>62546</v>
          </cell>
          <cell r="G308" t="str">
            <v>M3</v>
          </cell>
          <cell r="H308">
            <v>60430</v>
          </cell>
          <cell r="I308" t="str">
            <v>M3</v>
          </cell>
          <cell r="J308">
            <v>58055</v>
          </cell>
          <cell r="K308" t="str">
            <v>M3</v>
          </cell>
        </row>
        <row r="309">
          <cell r="A309" t="str">
            <v>Sika 1 (x20kg)</v>
          </cell>
          <cell r="B309">
            <v>8338</v>
          </cell>
          <cell r="C309" t="str">
            <v>kg</v>
          </cell>
          <cell r="D309">
            <v>8205</v>
          </cell>
          <cell r="E309" t="str">
            <v>kg</v>
          </cell>
          <cell r="F309">
            <v>7904</v>
          </cell>
          <cell r="G309" t="str">
            <v>kg</v>
          </cell>
          <cell r="H309">
            <v>7636</v>
          </cell>
          <cell r="I309" t="str">
            <v>kg</v>
          </cell>
          <cell r="J309">
            <v>7335</v>
          </cell>
          <cell r="K309" t="str">
            <v>kg</v>
          </cell>
        </row>
        <row r="310">
          <cell r="A310" t="str">
            <v>Sika 1, para mortero</v>
          </cell>
          <cell r="B310">
            <v>11144</v>
          </cell>
          <cell r="C310" t="str">
            <v>KG</v>
          </cell>
          <cell r="D310">
            <v>10967</v>
          </cell>
          <cell r="E310" t="str">
            <v>KG</v>
          </cell>
          <cell r="F310">
            <v>10565</v>
          </cell>
          <cell r="G310" t="str">
            <v>KG</v>
          </cell>
          <cell r="H310">
            <v>10207</v>
          </cell>
          <cell r="I310" t="str">
            <v>KG</v>
          </cell>
          <cell r="J310">
            <v>9805</v>
          </cell>
          <cell r="K310" t="str">
            <v>KG</v>
          </cell>
        </row>
        <row r="311">
          <cell r="A311" t="str">
            <v>Sika AnchorFix-4 (600 cc)</v>
          </cell>
          <cell r="B311">
            <v>66655</v>
          </cell>
          <cell r="C311" t="str">
            <v>un</v>
          </cell>
          <cell r="D311">
            <v>65598</v>
          </cell>
          <cell r="E311" t="str">
            <v>un</v>
          </cell>
          <cell r="F311">
            <v>63196</v>
          </cell>
          <cell r="G311" t="str">
            <v>un</v>
          </cell>
          <cell r="H311">
            <v>61058</v>
          </cell>
          <cell r="I311" t="str">
            <v>un</v>
          </cell>
          <cell r="J311">
            <v>58658</v>
          </cell>
          <cell r="K311" t="str">
            <v>un</v>
          </cell>
        </row>
        <row r="312">
          <cell r="A312" t="str">
            <v>Sika Estuka</v>
          </cell>
          <cell r="B312">
            <v>1289</v>
          </cell>
          <cell r="C312" t="str">
            <v>kg</v>
          </cell>
          <cell r="D312">
            <v>1268</v>
          </cell>
          <cell r="E312" t="str">
            <v>kg</v>
          </cell>
          <cell r="F312">
            <v>1221</v>
          </cell>
          <cell r="G312" t="str">
            <v>kg</v>
          </cell>
          <cell r="H312">
            <v>1179</v>
          </cell>
          <cell r="I312" t="str">
            <v>kg</v>
          </cell>
          <cell r="J312">
            <v>1132</v>
          </cell>
          <cell r="K312" t="str">
            <v>kg</v>
          </cell>
        </row>
        <row r="313">
          <cell r="A313" t="str">
            <v>Sika Mortero 101</v>
          </cell>
          <cell r="B313">
            <v>4239</v>
          </cell>
          <cell r="C313" t="str">
            <v>kg</v>
          </cell>
          <cell r="D313">
            <v>4171</v>
          </cell>
          <cell r="E313" t="str">
            <v>kg</v>
          </cell>
          <cell r="F313">
            <v>4018</v>
          </cell>
          <cell r="G313" t="str">
            <v>kg</v>
          </cell>
          <cell r="H313">
            <v>3882</v>
          </cell>
          <cell r="I313" t="str">
            <v>kg</v>
          </cell>
          <cell r="J313">
            <v>3729</v>
          </cell>
          <cell r="K313" t="str">
            <v>kg</v>
          </cell>
        </row>
        <row r="314">
          <cell r="A314" t="str">
            <v>Sika Vinilo tipo 1</v>
          </cell>
          <cell r="B314">
            <v>56448</v>
          </cell>
          <cell r="C314" t="str">
            <v>gl</v>
          </cell>
          <cell r="D314">
            <v>55553</v>
          </cell>
          <cell r="E314" t="str">
            <v>gl</v>
          </cell>
          <cell r="F314">
            <v>53519</v>
          </cell>
          <cell r="G314" t="str">
            <v>gl</v>
          </cell>
          <cell r="H314">
            <v>51709</v>
          </cell>
          <cell r="I314" t="str">
            <v>gl</v>
          </cell>
          <cell r="J314">
            <v>49677</v>
          </cell>
          <cell r="K314" t="str">
            <v>gl</v>
          </cell>
        </row>
        <row r="315">
          <cell r="A315" t="str">
            <v>Sikadur 32 primer</v>
          </cell>
          <cell r="B315">
            <v>80935</v>
          </cell>
          <cell r="C315" t="str">
            <v>kg</v>
          </cell>
          <cell r="D315">
            <v>79652</v>
          </cell>
          <cell r="E315" t="str">
            <v>kg</v>
          </cell>
          <cell r="F315">
            <v>76736</v>
          </cell>
          <cell r="G315" t="str">
            <v>kg</v>
          </cell>
          <cell r="H315">
            <v>74141</v>
          </cell>
          <cell r="I315" t="str">
            <v>kg</v>
          </cell>
          <cell r="J315">
            <v>71227</v>
          </cell>
          <cell r="K315" t="str">
            <v>kg</v>
          </cell>
        </row>
        <row r="316">
          <cell r="A316" t="str">
            <v>SikaFilm</v>
          </cell>
          <cell r="B316">
            <v>23802</v>
          </cell>
          <cell r="C316" t="str">
            <v>gl</v>
          </cell>
          <cell r="D316">
            <v>23424</v>
          </cell>
          <cell r="E316" t="str">
            <v>gl</v>
          </cell>
          <cell r="F316">
            <v>22566</v>
          </cell>
          <cell r="G316" t="str">
            <v>gl</v>
          </cell>
          <cell r="H316">
            <v>21802</v>
          </cell>
          <cell r="I316" t="str">
            <v>gl</v>
          </cell>
          <cell r="J316">
            <v>20945</v>
          </cell>
          <cell r="K316" t="str">
            <v>gl</v>
          </cell>
        </row>
        <row r="317">
          <cell r="A317" t="str">
            <v>SikaFlex-1CSL</v>
          </cell>
          <cell r="B317">
            <v>33328</v>
          </cell>
          <cell r="C317" t="str">
            <v>un</v>
          </cell>
          <cell r="D317">
            <v>32799</v>
          </cell>
          <cell r="E317" t="str">
            <v>un</v>
          </cell>
          <cell r="F317">
            <v>31598</v>
          </cell>
          <cell r="G317" t="str">
            <v>un</v>
          </cell>
          <cell r="H317">
            <v>30529</v>
          </cell>
          <cell r="I317" t="str">
            <v>un</v>
          </cell>
          <cell r="J317">
            <v>29329</v>
          </cell>
          <cell r="K317" t="str">
            <v>un</v>
          </cell>
        </row>
        <row r="318">
          <cell r="A318" t="str">
            <v>Sikafloor 3 Quartz Top - Neutro</v>
          </cell>
          <cell r="B318">
            <v>1209</v>
          </cell>
          <cell r="C318" t="str">
            <v>kg</v>
          </cell>
          <cell r="D318">
            <v>1189</v>
          </cell>
          <cell r="E318" t="str">
            <v>kg</v>
          </cell>
          <cell r="F318">
            <v>1145</v>
          </cell>
          <cell r="G318" t="str">
            <v>kg</v>
          </cell>
          <cell r="H318">
            <v>1106</v>
          </cell>
          <cell r="I318" t="str">
            <v>kg</v>
          </cell>
          <cell r="J318">
            <v>1062</v>
          </cell>
          <cell r="K318" t="str">
            <v>kg</v>
          </cell>
        </row>
        <row r="319">
          <cell r="A319" t="str">
            <v>SikaGrout 200</v>
          </cell>
          <cell r="B319">
            <v>3542</v>
          </cell>
          <cell r="C319" t="str">
            <v>kg</v>
          </cell>
          <cell r="D319">
            <v>3485</v>
          </cell>
          <cell r="E319" t="str">
            <v>kg</v>
          </cell>
          <cell r="F319">
            <v>3357</v>
          </cell>
          <cell r="G319" t="str">
            <v>kg</v>
          </cell>
          <cell r="H319">
            <v>3243</v>
          </cell>
          <cell r="I319" t="str">
            <v>kg</v>
          </cell>
          <cell r="J319">
            <v>3115</v>
          </cell>
          <cell r="K319" t="str">
            <v>kg</v>
          </cell>
        </row>
        <row r="320">
          <cell r="A320" t="str">
            <v>Sikaguard 63N - Gris</v>
          </cell>
          <cell r="B320">
            <v>130129</v>
          </cell>
          <cell r="C320" t="str">
            <v>kg</v>
          </cell>
          <cell r="D320">
            <v>128067</v>
          </cell>
          <cell r="E320" t="str">
            <v>kg</v>
          </cell>
          <cell r="F320">
            <v>123378</v>
          </cell>
          <cell r="G320" t="str">
            <v>kg</v>
          </cell>
          <cell r="H320">
            <v>119205</v>
          </cell>
          <cell r="I320" t="str">
            <v>kg</v>
          </cell>
          <cell r="J320">
            <v>114521</v>
          </cell>
          <cell r="K320" t="str">
            <v>kg</v>
          </cell>
        </row>
        <row r="321">
          <cell r="A321" t="str">
            <v>SikaRod de 3/8</v>
          </cell>
          <cell r="B321">
            <v>747</v>
          </cell>
          <cell r="C321" t="str">
            <v>m</v>
          </cell>
          <cell r="D321">
            <v>735</v>
          </cell>
          <cell r="E321" t="str">
            <v>m</v>
          </cell>
          <cell r="F321">
            <v>708</v>
          </cell>
          <cell r="G321" t="str">
            <v>m</v>
          </cell>
          <cell r="H321">
            <v>684</v>
          </cell>
          <cell r="I321" t="str">
            <v>m</v>
          </cell>
          <cell r="J321">
            <v>657</v>
          </cell>
          <cell r="K321" t="str">
            <v>m</v>
          </cell>
        </row>
        <row r="322">
          <cell r="A322" t="str">
            <v>SikaRod de 5/8</v>
          </cell>
          <cell r="B322">
            <v>1590</v>
          </cell>
          <cell r="C322" t="str">
            <v>m</v>
          </cell>
          <cell r="D322">
            <v>1564</v>
          </cell>
          <cell r="E322" t="str">
            <v>m</v>
          </cell>
          <cell r="F322">
            <v>1506</v>
          </cell>
          <cell r="G322" t="str">
            <v>m</v>
          </cell>
          <cell r="H322">
            <v>1455</v>
          </cell>
          <cell r="I322" t="str">
            <v>m</v>
          </cell>
          <cell r="J322">
            <v>1397</v>
          </cell>
          <cell r="K322" t="str">
            <v>m</v>
          </cell>
        </row>
        <row r="323">
          <cell r="A323" t="str">
            <v>SikaRod de 7/8</v>
          </cell>
          <cell r="B323">
            <v>3113</v>
          </cell>
          <cell r="C323" t="str">
            <v>m</v>
          </cell>
          <cell r="D323">
            <v>3063</v>
          </cell>
          <cell r="E323" t="str">
            <v>m</v>
          </cell>
          <cell r="F323">
            <v>2950</v>
          </cell>
          <cell r="G323" t="str">
            <v>m</v>
          </cell>
          <cell r="H323">
            <v>2850</v>
          </cell>
          <cell r="I323" t="str">
            <v>m</v>
          </cell>
          <cell r="J323">
            <v>2738</v>
          </cell>
          <cell r="K323" t="str">
            <v>m</v>
          </cell>
        </row>
        <row r="324">
          <cell r="A324" t="str">
            <v>Soldadura para PVC</v>
          </cell>
          <cell r="B324">
            <v>240883</v>
          </cell>
          <cell r="C324" t="str">
            <v>gl</v>
          </cell>
          <cell r="D324">
            <v>237066</v>
          </cell>
          <cell r="E324" t="str">
            <v>gl</v>
          </cell>
          <cell r="F324">
            <v>228387</v>
          </cell>
          <cell r="G324" t="str">
            <v>gl</v>
          </cell>
          <cell r="H324">
            <v>220663</v>
          </cell>
          <cell r="I324" t="str">
            <v>gl</v>
          </cell>
          <cell r="J324">
            <v>211992</v>
          </cell>
          <cell r="K324" t="str">
            <v>gl</v>
          </cell>
        </row>
        <row r="325">
          <cell r="A325" t="str">
            <v>Soporte bajante</v>
          </cell>
          <cell r="B325">
            <v>2701</v>
          </cell>
          <cell r="C325" t="str">
            <v>un</v>
          </cell>
          <cell r="D325">
            <v>2658</v>
          </cell>
          <cell r="E325" t="str">
            <v>un</v>
          </cell>
          <cell r="F325">
            <v>2560</v>
          </cell>
          <cell r="G325" t="str">
            <v>un</v>
          </cell>
          <cell r="H325">
            <v>2473</v>
          </cell>
          <cell r="I325" t="str">
            <v>un</v>
          </cell>
          <cell r="J325">
            <v>2375</v>
          </cell>
          <cell r="K325" t="str">
            <v>un</v>
          </cell>
        </row>
        <row r="326">
          <cell r="A326" t="str">
            <v xml:space="preserve">Soporte metalico para canal </v>
          </cell>
          <cell r="B326">
            <v>9692</v>
          </cell>
          <cell r="C326" t="str">
            <v>un</v>
          </cell>
          <cell r="D326">
            <v>9538</v>
          </cell>
          <cell r="E326" t="str">
            <v>un</v>
          </cell>
          <cell r="F326">
            <v>9188</v>
          </cell>
          <cell r="G326" t="str">
            <v>un</v>
          </cell>
          <cell r="H326">
            <v>8877</v>
          </cell>
          <cell r="I326" t="str">
            <v>un</v>
          </cell>
          <cell r="J326">
            <v>8528</v>
          </cell>
          <cell r="K326" t="str">
            <v>un</v>
          </cell>
        </row>
        <row r="327">
          <cell r="A327" t="str">
            <v>Soporte para cinta demarcadora</v>
          </cell>
          <cell r="B327">
            <v>70196</v>
          </cell>
          <cell r="C327" t="str">
            <v>UD</v>
          </cell>
          <cell r="D327">
            <v>69083</v>
          </cell>
          <cell r="E327" t="str">
            <v>UD</v>
          </cell>
          <cell r="F327">
            <v>66553</v>
          </cell>
          <cell r="G327" t="str">
            <v>UD</v>
          </cell>
          <cell r="H327">
            <v>64302</v>
          </cell>
          <cell r="I327" t="str">
            <v>UD</v>
          </cell>
          <cell r="J327">
            <v>61775</v>
          </cell>
          <cell r="K327" t="str">
            <v>UD</v>
          </cell>
        </row>
        <row r="328">
          <cell r="A328" t="str">
            <v>Subbase granular</v>
          </cell>
          <cell r="B328">
            <v>91374</v>
          </cell>
          <cell r="C328" t="str">
            <v>m3</v>
          </cell>
          <cell r="D328">
            <v>89926</v>
          </cell>
          <cell r="E328" t="str">
            <v>m3</v>
          </cell>
          <cell r="F328">
            <v>86633</v>
          </cell>
          <cell r="G328" t="str">
            <v>m3</v>
          </cell>
          <cell r="H328">
            <v>83703</v>
          </cell>
          <cell r="I328" t="str">
            <v>m3</v>
          </cell>
          <cell r="J328">
            <v>80414</v>
          </cell>
          <cell r="K328" t="str">
            <v>m3</v>
          </cell>
        </row>
        <row r="329">
          <cell r="A329" t="str">
            <v>Suelo-cemento 1:15</v>
          </cell>
          <cell r="B329">
            <v>157724</v>
          </cell>
          <cell r="C329" t="str">
            <v>M3</v>
          </cell>
          <cell r="D329">
            <v>155224</v>
          </cell>
          <cell r="E329" t="str">
            <v>M3</v>
          </cell>
          <cell r="F329">
            <v>149541</v>
          </cell>
          <cell r="G329" t="str">
            <v>M3</v>
          </cell>
          <cell r="H329">
            <v>144484</v>
          </cell>
          <cell r="I329" t="str">
            <v>M3</v>
          </cell>
          <cell r="J329">
            <v>138806</v>
          </cell>
          <cell r="K329" t="str">
            <v>M3</v>
          </cell>
        </row>
        <row r="330">
          <cell r="A330" t="str">
            <v>Tabla de madera de 1"x12"x10"</v>
          </cell>
          <cell r="B330">
            <v>37421</v>
          </cell>
          <cell r="C330" t="str">
            <v>Und</v>
          </cell>
          <cell r="D330">
            <v>36828</v>
          </cell>
          <cell r="E330" t="str">
            <v>Und</v>
          </cell>
          <cell r="F330">
            <v>35479</v>
          </cell>
          <cell r="G330" t="str">
            <v>Und</v>
          </cell>
          <cell r="H330">
            <v>34279</v>
          </cell>
          <cell r="I330" t="str">
            <v>Und</v>
          </cell>
          <cell r="J330">
            <v>32932</v>
          </cell>
          <cell r="K330" t="str">
            <v>Und</v>
          </cell>
        </row>
        <row r="331">
          <cell r="A331" t="str">
            <v>Tabla de madera de 11/2"x10"x10"</v>
          </cell>
          <cell r="B331">
            <v>45797</v>
          </cell>
          <cell r="C331" t="str">
            <v>Und</v>
          </cell>
          <cell r="D331">
            <v>45071</v>
          </cell>
          <cell r="E331" t="str">
            <v>Und</v>
          </cell>
          <cell r="F331">
            <v>43421</v>
          </cell>
          <cell r="G331" t="str">
            <v>Und</v>
          </cell>
          <cell r="H331">
            <v>41952</v>
          </cell>
          <cell r="I331" t="str">
            <v>Und</v>
          </cell>
          <cell r="J331">
            <v>40303</v>
          </cell>
          <cell r="K331" t="str">
            <v>Und</v>
          </cell>
        </row>
        <row r="332">
          <cell r="A332" t="str">
            <v>Tabla de madera de 2"x12"x10"</v>
          </cell>
          <cell r="B332">
            <v>73274</v>
          </cell>
          <cell r="C332" t="str">
            <v>Und</v>
          </cell>
          <cell r="D332">
            <v>72112</v>
          </cell>
          <cell r="E332" t="str">
            <v>Und</v>
          </cell>
          <cell r="F332">
            <v>69472</v>
          </cell>
          <cell r="G332" t="str">
            <v>Und</v>
          </cell>
          <cell r="H332">
            <v>67122</v>
          </cell>
          <cell r="I332" t="str">
            <v>Und</v>
          </cell>
          <cell r="J332">
            <v>64484</v>
          </cell>
          <cell r="K332" t="str">
            <v>Und</v>
          </cell>
        </row>
        <row r="333">
          <cell r="A333" t="str">
            <v>Tabla de madera de 3"x12"x10"</v>
          </cell>
          <cell r="B333">
            <v>109910</v>
          </cell>
          <cell r="C333" t="str">
            <v>Und</v>
          </cell>
          <cell r="D333">
            <v>108168</v>
          </cell>
          <cell r="E333" t="str">
            <v>Und</v>
          </cell>
          <cell r="F333">
            <v>104208</v>
          </cell>
          <cell r="G333" t="str">
            <v>Und</v>
          </cell>
          <cell r="H333">
            <v>100684</v>
          </cell>
          <cell r="I333" t="str">
            <v>Und</v>
          </cell>
          <cell r="J333">
            <v>96727</v>
          </cell>
          <cell r="K333" t="str">
            <v>Und</v>
          </cell>
        </row>
        <row r="334">
          <cell r="A334" t="str">
            <v>Tablero metalico de 2,4 x 0,20</v>
          </cell>
          <cell r="B334">
            <v>1020</v>
          </cell>
          <cell r="C334" t="str">
            <v>d</v>
          </cell>
          <cell r="D334">
            <v>1003</v>
          </cell>
          <cell r="E334" t="str">
            <v>d</v>
          </cell>
          <cell r="F334">
            <v>966</v>
          </cell>
          <cell r="G334" t="str">
            <v>d</v>
          </cell>
          <cell r="H334">
            <v>933</v>
          </cell>
          <cell r="I334" t="str">
            <v>d</v>
          </cell>
          <cell r="J334">
            <v>896</v>
          </cell>
          <cell r="K334" t="str">
            <v>d</v>
          </cell>
        </row>
        <row r="335">
          <cell r="A335" t="str">
            <v>Tablon vitrificado 30x30 o 33x33</v>
          </cell>
          <cell r="B335">
            <v>24184</v>
          </cell>
          <cell r="C335" t="str">
            <v>m2</v>
          </cell>
          <cell r="D335">
            <v>23800</v>
          </cell>
          <cell r="E335" t="str">
            <v>m2</v>
          </cell>
          <cell r="F335">
            <v>22928</v>
          </cell>
          <cell r="G335" t="str">
            <v>m2</v>
          </cell>
          <cell r="H335">
            <v>22152</v>
          </cell>
          <cell r="I335" t="str">
            <v>m2</v>
          </cell>
          <cell r="J335">
            <v>21281</v>
          </cell>
          <cell r="K335" t="str">
            <v>m2</v>
          </cell>
        </row>
        <row r="336">
          <cell r="A336" t="str">
            <v>Taco de madera de cativo 0,10x0,20x0,20</v>
          </cell>
          <cell r="B336">
            <v>6415</v>
          </cell>
          <cell r="C336" t="str">
            <v>Und</v>
          </cell>
          <cell r="D336">
            <v>6313</v>
          </cell>
          <cell r="E336" t="str">
            <v>Und</v>
          </cell>
          <cell r="F336">
            <v>6081</v>
          </cell>
          <cell r="G336" t="str">
            <v>Und</v>
          </cell>
          <cell r="H336">
            <v>5875</v>
          </cell>
          <cell r="I336" t="str">
            <v>Und</v>
          </cell>
          <cell r="J336">
            <v>5644</v>
          </cell>
          <cell r="K336" t="str">
            <v>Und</v>
          </cell>
        </row>
        <row r="337">
          <cell r="A337" t="str">
            <v>Taladro rotomartillo hasta 11/2"</v>
          </cell>
          <cell r="B337">
            <v>173081</v>
          </cell>
          <cell r="C337" t="str">
            <v>d</v>
          </cell>
          <cell r="D337">
            <v>170338</v>
          </cell>
          <cell r="E337" t="str">
            <v>d</v>
          </cell>
          <cell r="F337">
            <v>164102</v>
          </cell>
          <cell r="G337" t="str">
            <v>d</v>
          </cell>
          <cell r="H337">
            <v>158552</v>
          </cell>
          <cell r="I337" t="str">
            <v>d</v>
          </cell>
          <cell r="J337">
            <v>152322</v>
          </cell>
          <cell r="K337" t="str">
            <v>d</v>
          </cell>
        </row>
        <row r="338">
          <cell r="A338" t="str">
            <v>Tapa en Ferro-concreto (trafico liviano)</v>
          </cell>
          <cell r="B338">
            <v>295605</v>
          </cell>
          <cell r="C338" t="str">
            <v>un</v>
          </cell>
          <cell r="D338">
            <v>290921</v>
          </cell>
          <cell r="E338" t="str">
            <v>un</v>
          </cell>
          <cell r="F338">
            <v>280270</v>
          </cell>
          <cell r="G338" t="str">
            <v>un</v>
          </cell>
          <cell r="H338">
            <v>270792</v>
          </cell>
          <cell r="I338" t="str">
            <v>un</v>
          </cell>
          <cell r="J338">
            <v>260151</v>
          </cell>
          <cell r="K338" t="str">
            <v>un</v>
          </cell>
        </row>
        <row r="339">
          <cell r="A339" t="str">
            <v>Tapa en Ferro-concreto (trafico pesado)</v>
          </cell>
          <cell r="B339">
            <v>334500</v>
          </cell>
          <cell r="C339" t="str">
            <v>un</v>
          </cell>
          <cell r="D339">
            <v>329199</v>
          </cell>
          <cell r="E339" t="str">
            <v>un</v>
          </cell>
          <cell r="F339">
            <v>317147</v>
          </cell>
          <cell r="G339" t="str">
            <v>un</v>
          </cell>
          <cell r="H339">
            <v>306422</v>
          </cell>
          <cell r="I339" t="str">
            <v>un</v>
          </cell>
          <cell r="J339">
            <v>294381</v>
          </cell>
          <cell r="K339" t="str">
            <v>un</v>
          </cell>
        </row>
        <row r="340">
          <cell r="A340" t="str">
            <v>Tapa en hierro ductil (trafico liviano)</v>
          </cell>
          <cell r="B340">
            <v>500970</v>
          </cell>
          <cell r="C340" t="str">
            <v>un</v>
          </cell>
          <cell r="D340">
            <v>493032</v>
          </cell>
          <cell r="E340" t="str">
            <v>un</v>
          </cell>
          <cell r="F340">
            <v>474982</v>
          </cell>
          <cell r="G340" t="str">
            <v>un</v>
          </cell>
          <cell r="H340">
            <v>458919</v>
          </cell>
          <cell r="I340" t="str">
            <v>un</v>
          </cell>
          <cell r="J340">
            <v>440886</v>
          </cell>
          <cell r="K340" t="str">
            <v>un</v>
          </cell>
        </row>
        <row r="341">
          <cell r="A341" t="str">
            <v>Tapa en hierro ductil (trafico pesado)</v>
          </cell>
          <cell r="B341">
            <v>552313</v>
          </cell>
          <cell r="C341" t="str">
            <v>un</v>
          </cell>
          <cell r="D341">
            <v>543561</v>
          </cell>
          <cell r="E341" t="str">
            <v>un</v>
          </cell>
          <cell r="F341">
            <v>523661</v>
          </cell>
          <cell r="G341" t="str">
            <v>un</v>
          </cell>
          <cell r="H341">
            <v>505952</v>
          </cell>
          <cell r="I341" t="str">
            <v>un</v>
          </cell>
          <cell r="J341">
            <v>486071</v>
          </cell>
          <cell r="K341" t="str">
            <v>un</v>
          </cell>
        </row>
        <row r="342">
          <cell r="A342" t="str">
            <v>Tapa HF d&lt;8"</v>
          </cell>
          <cell r="B342">
            <v>44793</v>
          </cell>
          <cell r="C342" t="str">
            <v>Un</v>
          </cell>
          <cell r="D342">
            <v>44083</v>
          </cell>
          <cell r="E342" t="str">
            <v>Un</v>
          </cell>
          <cell r="F342">
            <v>42469</v>
          </cell>
          <cell r="G342" t="str">
            <v>Un</v>
          </cell>
          <cell r="H342">
            <v>41032</v>
          </cell>
          <cell r="I342" t="str">
            <v>Un</v>
          </cell>
          <cell r="J342">
            <v>39419</v>
          </cell>
          <cell r="K342" t="str">
            <v>Un</v>
          </cell>
        </row>
        <row r="343">
          <cell r="A343" t="str">
            <v>Tapa Hiero Ductil 24"</v>
          </cell>
          <cell r="B343">
            <v>816491</v>
          </cell>
          <cell r="C343" t="str">
            <v>Un</v>
          </cell>
          <cell r="D343">
            <v>803553</v>
          </cell>
          <cell r="E343" t="str">
            <v>Un</v>
          </cell>
          <cell r="F343">
            <v>774135</v>
          </cell>
          <cell r="G343" t="str">
            <v>Un</v>
          </cell>
          <cell r="H343">
            <v>747956</v>
          </cell>
          <cell r="I343" t="str">
            <v>Un</v>
          </cell>
          <cell r="J343">
            <v>718566</v>
          </cell>
          <cell r="K343" t="str">
            <v>Un</v>
          </cell>
        </row>
        <row r="344">
          <cell r="A344" t="str">
            <v>Tapa Hiero Ductil Ø6" para válvula</v>
          </cell>
          <cell r="B344">
            <v>71570</v>
          </cell>
          <cell r="C344" t="str">
            <v>Un</v>
          </cell>
          <cell r="D344">
            <v>70435</v>
          </cell>
          <cell r="E344" t="str">
            <v>Un</v>
          </cell>
          <cell r="F344">
            <v>67856</v>
          </cell>
          <cell r="G344" t="str">
            <v>Un</v>
          </cell>
          <cell r="H344">
            <v>65561</v>
          </cell>
          <cell r="I344" t="str">
            <v>Un</v>
          </cell>
          <cell r="J344">
            <v>62984</v>
          </cell>
          <cell r="K344" t="str">
            <v>Un</v>
          </cell>
        </row>
        <row r="345">
          <cell r="A345" t="str">
            <v>Tapon inflable con control de presión</v>
          </cell>
          <cell r="B345">
            <v>73274</v>
          </cell>
          <cell r="C345" t="str">
            <v>d</v>
          </cell>
          <cell r="D345">
            <v>72112</v>
          </cell>
          <cell r="E345" t="str">
            <v>d</v>
          </cell>
          <cell r="F345">
            <v>69472</v>
          </cell>
          <cell r="G345" t="str">
            <v>d</v>
          </cell>
          <cell r="H345">
            <v>67122</v>
          </cell>
          <cell r="I345" t="str">
            <v>d</v>
          </cell>
          <cell r="J345">
            <v>64484</v>
          </cell>
          <cell r="K345" t="str">
            <v>d</v>
          </cell>
        </row>
        <row r="346">
          <cell r="A346" t="str">
            <v>Tapón mecánico 10"</v>
          </cell>
          <cell r="B346">
            <v>20997</v>
          </cell>
          <cell r="C346" t="str">
            <v>d</v>
          </cell>
          <cell r="D346">
            <v>20664</v>
          </cell>
          <cell r="E346" t="str">
            <v>d</v>
          </cell>
          <cell r="F346">
            <v>19907</v>
          </cell>
          <cell r="G346" t="str">
            <v>d</v>
          </cell>
          <cell r="H346">
            <v>19233</v>
          </cell>
          <cell r="I346" t="str">
            <v>d</v>
          </cell>
          <cell r="J346">
            <v>18477</v>
          </cell>
          <cell r="K346" t="str">
            <v>d</v>
          </cell>
        </row>
        <row r="347">
          <cell r="A347" t="str">
            <v>Tapón mecánico 12"</v>
          </cell>
          <cell r="B347">
            <v>22164</v>
          </cell>
          <cell r="C347" t="str">
            <v>d</v>
          </cell>
          <cell r="D347">
            <v>21812</v>
          </cell>
          <cell r="E347" t="str">
            <v>d</v>
          </cell>
          <cell r="F347">
            <v>21013</v>
          </cell>
          <cell r="G347" t="str">
            <v>d</v>
          </cell>
          <cell r="H347">
            <v>20302</v>
          </cell>
          <cell r="I347" t="str">
            <v>d</v>
          </cell>
          <cell r="J347">
            <v>19504</v>
          </cell>
          <cell r="K347" t="str">
            <v>d</v>
          </cell>
        </row>
        <row r="348">
          <cell r="A348" t="str">
            <v>Tapón mecánico 14"</v>
          </cell>
          <cell r="B348">
            <v>23742</v>
          </cell>
          <cell r="C348" t="str">
            <v>d</v>
          </cell>
          <cell r="D348">
            <v>23365</v>
          </cell>
          <cell r="E348" t="str">
            <v>d</v>
          </cell>
          <cell r="F348">
            <v>22509</v>
          </cell>
          <cell r="G348" t="str">
            <v>d</v>
          </cell>
          <cell r="H348">
            <v>21747</v>
          </cell>
          <cell r="I348" t="str">
            <v>d</v>
          </cell>
          <cell r="J348">
            <v>20892</v>
          </cell>
          <cell r="K348" t="str">
            <v>d</v>
          </cell>
        </row>
        <row r="349">
          <cell r="A349" t="str">
            <v>Tapón mecánico 16"</v>
          </cell>
          <cell r="B349">
            <v>27112</v>
          </cell>
          <cell r="C349" t="str">
            <v>d</v>
          </cell>
          <cell r="D349">
            <v>26682</v>
          </cell>
          <cell r="E349" t="str">
            <v>d</v>
          </cell>
          <cell r="F349">
            <v>25705</v>
          </cell>
          <cell r="G349" t="str">
            <v>d</v>
          </cell>
          <cell r="H349">
            <v>24835</v>
          </cell>
          <cell r="I349" t="str">
            <v>d</v>
          </cell>
          <cell r="J349">
            <v>23859</v>
          </cell>
          <cell r="K349" t="str">
            <v>d</v>
          </cell>
        </row>
        <row r="350">
          <cell r="A350" t="str">
            <v>Tapón mecánico 18"</v>
          </cell>
          <cell r="B350">
            <v>29310</v>
          </cell>
          <cell r="C350" t="str">
            <v>d</v>
          </cell>
          <cell r="D350">
            <v>28845</v>
          </cell>
          <cell r="E350" t="str">
            <v>d</v>
          </cell>
          <cell r="F350">
            <v>27789</v>
          </cell>
          <cell r="G350" t="str">
            <v>d</v>
          </cell>
          <cell r="H350">
            <v>26849</v>
          </cell>
          <cell r="I350" t="str">
            <v>d</v>
          </cell>
          <cell r="J350">
            <v>25794</v>
          </cell>
          <cell r="K350" t="str">
            <v>d</v>
          </cell>
        </row>
        <row r="351">
          <cell r="A351" t="str">
            <v>Tapón mecánico 20"</v>
          </cell>
          <cell r="B351">
            <v>33709</v>
          </cell>
          <cell r="C351" t="str">
            <v>d</v>
          </cell>
          <cell r="D351">
            <v>33174</v>
          </cell>
          <cell r="E351" t="str">
            <v>d</v>
          </cell>
          <cell r="F351">
            <v>31959</v>
          </cell>
          <cell r="G351" t="str">
            <v>d</v>
          </cell>
          <cell r="H351">
            <v>30878</v>
          </cell>
          <cell r="I351" t="str">
            <v>d</v>
          </cell>
          <cell r="J351">
            <v>29664</v>
          </cell>
          <cell r="K351" t="str">
            <v>d</v>
          </cell>
        </row>
        <row r="352">
          <cell r="A352" t="str">
            <v>Tapón mecánico 24"</v>
          </cell>
          <cell r="B352">
            <v>36640</v>
          </cell>
          <cell r="C352" t="str">
            <v>d</v>
          </cell>
          <cell r="D352">
            <v>36059</v>
          </cell>
          <cell r="E352" t="str">
            <v>d</v>
          </cell>
          <cell r="F352">
            <v>34738</v>
          </cell>
          <cell r="G352" t="str">
            <v>d</v>
          </cell>
          <cell r="H352">
            <v>33563</v>
          </cell>
          <cell r="I352" t="str">
            <v>d</v>
          </cell>
          <cell r="J352">
            <v>32244</v>
          </cell>
          <cell r="K352" t="str">
            <v>d</v>
          </cell>
        </row>
        <row r="353">
          <cell r="A353" t="str">
            <v>Tapón mecánico 27"</v>
          </cell>
          <cell r="B353">
            <v>39569</v>
          </cell>
          <cell r="C353" t="str">
            <v>d</v>
          </cell>
          <cell r="D353">
            <v>38942</v>
          </cell>
          <cell r="E353" t="str">
            <v>d</v>
          </cell>
          <cell r="F353">
            <v>37516</v>
          </cell>
          <cell r="G353" t="str">
            <v>d</v>
          </cell>
          <cell r="H353">
            <v>36247</v>
          </cell>
          <cell r="I353" t="str">
            <v>d</v>
          </cell>
          <cell r="J353">
            <v>34822</v>
          </cell>
          <cell r="K353" t="str">
            <v>d</v>
          </cell>
        </row>
        <row r="354">
          <cell r="A354" t="str">
            <v>Tapón mecánico 6"</v>
          </cell>
          <cell r="B354">
            <v>18666</v>
          </cell>
          <cell r="C354" t="str">
            <v>d</v>
          </cell>
          <cell r="D354">
            <v>18370</v>
          </cell>
          <cell r="E354" t="str">
            <v>d</v>
          </cell>
          <cell r="F354">
            <v>17697</v>
          </cell>
          <cell r="G354" t="str">
            <v>d</v>
          </cell>
          <cell r="H354">
            <v>17098</v>
          </cell>
          <cell r="I354" t="str">
            <v>d</v>
          </cell>
          <cell r="J354">
            <v>16426</v>
          </cell>
          <cell r="K354" t="str">
            <v>d</v>
          </cell>
        </row>
        <row r="355">
          <cell r="A355" t="str">
            <v>Tapón mecánico 8"</v>
          </cell>
          <cell r="B355">
            <v>19831</v>
          </cell>
          <cell r="C355" t="str">
            <v>d</v>
          </cell>
          <cell r="D355">
            <v>19516</v>
          </cell>
          <cell r="E355" t="str">
            <v>d</v>
          </cell>
          <cell r="F355">
            <v>18801</v>
          </cell>
          <cell r="G355" t="str">
            <v>d</v>
          </cell>
          <cell r="H355">
            <v>18165</v>
          </cell>
          <cell r="I355" t="str">
            <v>d</v>
          </cell>
          <cell r="J355">
            <v>17451</v>
          </cell>
          <cell r="K355" t="str">
            <v>d</v>
          </cell>
        </row>
        <row r="356">
          <cell r="A356" t="str">
            <v>Tee de 160mm PVC</v>
          </cell>
          <cell r="B356">
            <v>54517</v>
          </cell>
          <cell r="C356" t="str">
            <v>UD</v>
          </cell>
          <cell r="D356">
            <v>53653</v>
          </cell>
          <cell r="E356" t="str">
            <v>UD</v>
          </cell>
          <cell r="F356">
            <v>51688</v>
          </cell>
          <cell r="G356" t="str">
            <v>UD</v>
          </cell>
          <cell r="H356">
            <v>49940</v>
          </cell>
          <cell r="I356" t="str">
            <v>UD</v>
          </cell>
          <cell r="J356">
            <v>47977</v>
          </cell>
          <cell r="K356" t="str">
            <v>UD</v>
          </cell>
        </row>
        <row r="357">
          <cell r="A357" t="str">
            <v>Tee de 200mm PVC</v>
          </cell>
          <cell r="B357">
            <v>134676</v>
          </cell>
          <cell r="C357" t="str">
            <v>UD</v>
          </cell>
          <cell r="D357">
            <v>132542</v>
          </cell>
          <cell r="E357" t="str">
            <v>UD</v>
          </cell>
          <cell r="F357">
            <v>127689</v>
          </cell>
          <cell r="G357" t="str">
            <v>UD</v>
          </cell>
          <cell r="H357">
            <v>123371</v>
          </cell>
          <cell r="I357" t="str">
            <v>UD</v>
          </cell>
          <cell r="J357">
            <v>118523</v>
          </cell>
          <cell r="K357" t="str">
            <v>UD</v>
          </cell>
        </row>
        <row r="358">
          <cell r="A358" t="str">
            <v>Tee de 250mm PVC</v>
          </cell>
          <cell r="B358">
            <v>257546</v>
          </cell>
          <cell r="C358" t="str">
            <v>UD</v>
          </cell>
          <cell r="D358">
            <v>253465</v>
          </cell>
          <cell r="E358" t="str">
            <v>UD</v>
          </cell>
          <cell r="F358">
            <v>244185</v>
          </cell>
          <cell r="G358" t="str">
            <v>UD</v>
          </cell>
          <cell r="H358">
            <v>235927</v>
          </cell>
          <cell r="I358" t="str">
            <v>UD</v>
          </cell>
          <cell r="J358">
            <v>226656</v>
          </cell>
          <cell r="K358" t="str">
            <v>UD</v>
          </cell>
        </row>
        <row r="359">
          <cell r="A359" t="str">
            <v>Tee de 315mm PVC</v>
          </cell>
          <cell r="B359">
            <v>394474</v>
          </cell>
          <cell r="C359" t="str">
            <v>UD</v>
          </cell>
          <cell r="D359">
            <v>388223</v>
          </cell>
          <cell r="E359" t="str">
            <v>UD</v>
          </cell>
          <cell r="F359">
            <v>374010</v>
          </cell>
          <cell r="G359" t="str">
            <v>UD</v>
          </cell>
          <cell r="H359">
            <v>361362</v>
          </cell>
          <cell r="I359" t="str">
            <v>UD</v>
          </cell>
          <cell r="J359">
            <v>347163</v>
          </cell>
          <cell r="K359" t="str">
            <v>UD</v>
          </cell>
        </row>
        <row r="360">
          <cell r="A360" t="str">
            <v>Tee de 355mm PVC</v>
          </cell>
          <cell r="B360">
            <v>965570</v>
          </cell>
          <cell r="C360" t="str">
            <v>UD</v>
          </cell>
          <cell r="D360">
            <v>950270</v>
          </cell>
          <cell r="E360" t="str">
            <v>UD</v>
          </cell>
          <cell r="F360">
            <v>915481</v>
          </cell>
          <cell r="G360" t="str">
            <v>UD</v>
          </cell>
          <cell r="H360">
            <v>884522</v>
          </cell>
          <cell r="I360" t="str">
            <v>UD</v>
          </cell>
          <cell r="J360">
            <v>849766</v>
          </cell>
          <cell r="K360" t="str">
            <v>UD</v>
          </cell>
        </row>
        <row r="361">
          <cell r="A361" t="str">
            <v>Tee de aluminio de 6 m</v>
          </cell>
          <cell r="B361">
            <v>2149</v>
          </cell>
          <cell r="C361" t="str">
            <v>UND</v>
          </cell>
          <cell r="D361">
            <v>2114</v>
          </cell>
          <cell r="E361" t="str">
            <v>UND</v>
          </cell>
          <cell r="F361">
            <v>2036</v>
          </cell>
          <cell r="G361" t="str">
            <v>UND</v>
          </cell>
          <cell r="H361">
            <v>1967</v>
          </cell>
          <cell r="I361" t="str">
            <v>UND</v>
          </cell>
          <cell r="J361">
            <v>1889</v>
          </cell>
          <cell r="K361" t="str">
            <v>UND</v>
          </cell>
        </row>
        <row r="362">
          <cell r="A362" t="str">
            <v>Teja eternit N.6</v>
          </cell>
          <cell r="B362">
            <v>16333</v>
          </cell>
          <cell r="C362" t="str">
            <v>m2</v>
          </cell>
          <cell r="D362">
            <v>16074</v>
          </cell>
          <cell r="E362" t="str">
            <v>m2</v>
          </cell>
          <cell r="F362">
            <v>15485</v>
          </cell>
          <cell r="G362" t="str">
            <v>m2</v>
          </cell>
          <cell r="H362">
            <v>14961</v>
          </cell>
          <cell r="I362" t="str">
            <v>m2</v>
          </cell>
          <cell r="J362">
            <v>14373</v>
          </cell>
          <cell r="K362" t="str">
            <v>m2</v>
          </cell>
        </row>
        <row r="363">
          <cell r="A363" t="str">
            <v>Topo para perforaciones horizontales  &gt;= 10"</v>
          </cell>
          <cell r="B363">
            <v>366362</v>
          </cell>
          <cell r="C363" t="str">
            <v>H</v>
          </cell>
          <cell r="D363">
            <v>360557</v>
          </cell>
          <cell r="E363" t="str">
            <v>H</v>
          </cell>
          <cell r="F363">
            <v>347357</v>
          </cell>
          <cell r="G363" t="str">
            <v>H</v>
          </cell>
          <cell r="H363">
            <v>335610</v>
          </cell>
          <cell r="I363" t="str">
            <v>H</v>
          </cell>
          <cell r="J363">
            <v>322422</v>
          </cell>
          <cell r="K363" t="str">
            <v>H</v>
          </cell>
        </row>
        <row r="364">
          <cell r="A364" t="str">
            <v>Topo para perforaciones horizontales =&lt; 8"</v>
          </cell>
          <cell r="B364">
            <v>146545</v>
          </cell>
          <cell r="C364" t="str">
            <v>H</v>
          </cell>
          <cell r="D364">
            <v>144223</v>
          </cell>
          <cell r="E364" t="str">
            <v>H</v>
          </cell>
          <cell r="F364">
            <v>138943</v>
          </cell>
          <cell r="G364" t="str">
            <v>H</v>
          </cell>
          <cell r="H364">
            <v>134244</v>
          </cell>
          <cell r="I364" t="str">
            <v>H</v>
          </cell>
          <cell r="J364">
            <v>128969</v>
          </cell>
          <cell r="K364" t="str">
            <v>H</v>
          </cell>
        </row>
        <row r="365">
          <cell r="A365" t="str">
            <v>Tornillo 3/4"</v>
          </cell>
          <cell r="B365">
            <v>6164</v>
          </cell>
          <cell r="C365" t="str">
            <v>UD</v>
          </cell>
          <cell r="D365">
            <v>6066</v>
          </cell>
          <cell r="E365" t="str">
            <v>UD</v>
          </cell>
          <cell r="F365">
            <v>5843</v>
          </cell>
          <cell r="G365" t="str">
            <v>UD</v>
          </cell>
          <cell r="H365">
            <v>5645</v>
          </cell>
          <cell r="I365" t="str">
            <v>UD</v>
          </cell>
          <cell r="J365">
            <v>5423</v>
          </cell>
          <cell r="K365" t="str">
            <v>UD</v>
          </cell>
        </row>
        <row r="366">
          <cell r="A366" t="str">
            <v>Tornillo 5/8 x2"</v>
          </cell>
          <cell r="B366">
            <v>7390</v>
          </cell>
          <cell r="C366" t="str">
            <v>UD</v>
          </cell>
          <cell r="D366">
            <v>7272</v>
          </cell>
          <cell r="E366" t="str">
            <v>UD</v>
          </cell>
          <cell r="F366">
            <v>7005</v>
          </cell>
          <cell r="G366" t="str">
            <v>UD</v>
          </cell>
          <cell r="H366">
            <v>6768</v>
          </cell>
          <cell r="I366" t="str">
            <v>UD</v>
          </cell>
          <cell r="J366">
            <v>6502</v>
          </cell>
          <cell r="K366" t="str">
            <v>UD</v>
          </cell>
        </row>
        <row r="367">
          <cell r="A367" t="str">
            <v>Tornillo inoxidable</v>
          </cell>
          <cell r="B367">
            <v>195</v>
          </cell>
          <cell r="C367" t="str">
            <v>un</v>
          </cell>
          <cell r="D367">
            <v>191</v>
          </cell>
          <cell r="E367" t="str">
            <v>un</v>
          </cell>
          <cell r="F367">
            <v>184</v>
          </cell>
          <cell r="G367" t="str">
            <v>un</v>
          </cell>
          <cell r="H367">
            <v>177</v>
          </cell>
          <cell r="I367" t="str">
            <v>un</v>
          </cell>
          <cell r="J367">
            <v>170</v>
          </cell>
          <cell r="K367" t="str">
            <v>un</v>
          </cell>
        </row>
        <row r="368">
          <cell r="A368" t="str">
            <v>Tornillos y tuercas</v>
          </cell>
          <cell r="B368">
            <v>12133</v>
          </cell>
          <cell r="C368" t="str">
            <v>KG</v>
          </cell>
          <cell r="D368">
            <v>11940</v>
          </cell>
          <cell r="E368" t="str">
            <v>KG</v>
          </cell>
          <cell r="F368">
            <v>11502</v>
          </cell>
          <cell r="G368" t="str">
            <v>KG</v>
          </cell>
          <cell r="H368">
            <v>11113</v>
          </cell>
          <cell r="I368" t="str">
            <v>KG</v>
          </cell>
          <cell r="J368">
            <v>10676</v>
          </cell>
          <cell r="K368" t="str">
            <v>KG</v>
          </cell>
        </row>
        <row r="369">
          <cell r="A369" t="str">
            <v>Tornillo para metal con accesorios</v>
          </cell>
          <cell r="B369">
            <v>4831</v>
          </cell>
          <cell r="C369" t="str">
            <v>un</v>
          </cell>
          <cell r="D369">
            <v>4754</v>
          </cell>
          <cell r="E369" t="str">
            <v>un</v>
          </cell>
          <cell r="F369">
            <v>4579</v>
          </cell>
          <cell r="G369" t="str">
            <v>un</v>
          </cell>
          <cell r="H369">
            <v>4424</v>
          </cell>
          <cell r="I369" t="str">
            <v>un</v>
          </cell>
          <cell r="J369">
            <v>4250</v>
          </cell>
          <cell r="K369" t="str">
            <v>un</v>
          </cell>
        </row>
        <row r="370">
          <cell r="A370" t="str">
            <v>Tranposrte de productos Titan</v>
          </cell>
          <cell r="B370">
            <v>96</v>
          </cell>
          <cell r="C370" t="str">
            <v>kg</v>
          </cell>
          <cell r="D370">
            <v>94</v>
          </cell>
          <cell r="E370" t="str">
            <v>kg</v>
          </cell>
          <cell r="F370">
            <v>90</v>
          </cell>
          <cell r="G370" t="str">
            <v>kg</v>
          </cell>
          <cell r="H370">
            <v>86</v>
          </cell>
          <cell r="I370" t="str">
            <v>kg</v>
          </cell>
          <cell r="J370">
            <v>82</v>
          </cell>
          <cell r="K370" t="str">
            <v>kg</v>
          </cell>
        </row>
        <row r="371">
          <cell r="A371" t="str">
            <v>Transporte de maquinaria</v>
          </cell>
          <cell r="B371">
            <v>1465437</v>
          </cell>
          <cell r="C371" t="str">
            <v>vj</v>
          </cell>
          <cell r="D371">
            <v>1442217</v>
          </cell>
          <cell r="E371" t="str">
            <v>vj</v>
          </cell>
          <cell r="F371">
            <v>1389419</v>
          </cell>
          <cell r="G371" t="str">
            <v>vj</v>
          </cell>
          <cell r="H371">
            <v>1342433</v>
          </cell>
          <cell r="I371" t="str">
            <v>vj</v>
          </cell>
          <cell r="J371">
            <v>1289684</v>
          </cell>
          <cell r="K371" t="str">
            <v>vj</v>
          </cell>
        </row>
        <row r="372">
          <cell r="A372" t="str">
            <v>Transporte de materiales</v>
          </cell>
          <cell r="B372">
            <v>809</v>
          </cell>
          <cell r="C372" t="str">
            <v>m3/km</v>
          </cell>
          <cell r="D372">
            <v>796</v>
          </cell>
          <cell r="E372" t="str">
            <v>m3/km</v>
          </cell>
          <cell r="F372">
            <v>766</v>
          </cell>
          <cell r="G372" t="str">
            <v>m3/km</v>
          </cell>
          <cell r="H372">
            <v>740</v>
          </cell>
          <cell r="I372" t="str">
            <v>m3/km</v>
          </cell>
          <cell r="J372">
            <v>710</v>
          </cell>
          <cell r="K372" t="str">
            <v>m3/km</v>
          </cell>
        </row>
        <row r="373">
          <cell r="A373" t="str">
            <v>Transporte de materiales a obra</v>
          </cell>
          <cell r="B373">
            <v>1465437</v>
          </cell>
          <cell r="C373" t="str">
            <v>vj</v>
          </cell>
          <cell r="D373">
            <v>1442217</v>
          </cell>
          <cell r="E373" t="str">
            <v>vj</v>
          </cell>
          <cell r="F373">
            <v>1389419</v>
          </cell>
          <cell r="G373" t="str">
            <v>vj</v>
          </cell>
          <cell r="H373">
            <v>1342433</v>
          </cell>
          <cell r="I373" t="str">
            <v>vj</v>
          </cell>
          <cell r="J373">
            <v>1289684</v>
          </cell>
          <cell r="K373" t="str">
            <v>vj</v>
          </cell>
        </row>
        <row r="374">
          <cell r="A374" t="str">
            <v>Transporte material sobrante</v>
          </cell>
          <cell r="B374">
            <v>5798</v>
          </cell>
          <cell r="C374" t="str">
            <v>M3</v>
          </cell>
          <cell r="D374">
            <v>5706</v>
          </cell>
          <cell r="E374" t="str">
            <v>M3</v>
          </cell>
          <cell r="F374">
            <v>5497</v>
          </cell>
          <cell r="G374" t="str">
            <v>M3</v>
          </cell>
          <cell r="H374">
            <v>5311</v>
          </cell>
          <cell r="I374" t="str">
            <v>M3</v>
          </cell>
          <cell r="J374">
            <v>5102</v>
          </cell>
          <cell r="K374" t="str">
            <v>M3</v>
          </cell>
        </row>
        <row r="375">
          <cell r="A375" t="str">
            <v xml:space="preserve">Transporte y acarreo interno de materiales </v>
          </cell>
          <cell r="B375">
            <v>146545</v>
          </cell>
          <cell r="C375" t="str">
            <v>d</v>
          </cell>
          <cell r="D375">
            <v>144223</v>
          </cell>
          <cell r="E375" t="str">
            <v>d</v>
          </cell>
          <cell r="F375">
            <v>138943</v>
          </cell>
          <cell r="G375" t="str">
            <v>d</v>
          </cell>
          <cell r="H375">
            <v>134244</v>
          </cell>
          <cell r="I375" t="str">
            <v>d</v>
          </cell>
          <cell r="J375">
            <v>128969</v>
          </cell>
          <cell r="K375" t="str">
            <v>d</v>
          </cell>
        </row>
        <row r="376">
          <cell r="A376" t="str">
            <v>Triturado</v>
          </cell>
          <cell r="B376">
            <v>77016</v>
          </cell>
          <cell r="C376" t="str">
            <v>m3</v>
          </cell>
          <cell r="D376">
            <v>75795</v>
          </cell>
          <cell r="E376" t="str">
            <v>m3</v>
          </cell>
          <cell r="F376">
            <v>73020</v>
          </cell>
          <cell r="G376" t="str">
            <v>m3</v>
          </cell>
          <cell r="H376">
            <v>70550</v>
          </cell>
          <cell r="I376" t="str">
            <v>m3</v>
          </cell>
          <cell r="J376">
            <v>67777</v>
          </cell>
          <cell r="K376" t="str">
            <v>m3</v>
          </cell>
        </row>
        <row r="377">
          <cell r="A377" t="str">
            <v>Tub. Conc. Sin ref 12" clase 2</v>
          </cell>
          <cell r="B377">
            <v>66586</v>
          </cell>
          <cell r="C377" t="str">
            <v>ML</v>
          </cell>
          <cell r="D377">
            <v>65530</v>
          </cell>
          <cell r="E377" t="str">
            <v>ML</v>
          </cell>
          <cell r="F377">
            <v>63131</v>
          </cell>
          <cell r="G377" t="str">
            <v>ML</v>
          </cell>
          <cell r="H377">
            <v>60996</v>
          </cell>
          <cell r="I377" t="str">
            <v>ML</v>
          </cell>
          <cell r="J377">
            <v>58599</v>
          </cell>
          <cell r="K377" t="str">
            <v>ML</v>
          </cell>
        </row>
        <row r="378">
          <cell r="A378" t="str">
            <v xml:space="preserve">Tubería Conduit </v>
          </cell>
          <cell r="B378">
            <v>7861</v>
          </cell>
          <cell r="C378" t="str">
            <v>ml</v>
          </cell>
          <cell r="D378">
            <v>7736</v>
          </cell>
          <cell r="E378" t="str">
            <v>ml</v>
          </cell>
          <cell r="F378">
            <v>7452</v>
          </cell>
          <cell r="G378" t="str">
            <v>ml</v>
          </cell>
          <cell r="H378">
            <v>7200</v>
          </cell>
          <cell r="I378" t="str">
            <v>ml</v>
          </cell>
          <cell r="J378">
            <v>0</v>
          </cell>
          <cell r="K378">
            <v>0</v>
          </cell>
        </row>
        <row r="379">
          <cell r="A379" t="str">
            <v>Tubería de 110 mm PVC</v>
          </cell>
          <cell r="B379">
            <v>15772</v>
          </cell>
          <cell r="C379" t="str">
            <v>M</v>
          </cell>
          <cell r="D379">
            <v>15522</v>
          </cell>
          <cell r="E379" t="str">
            <v>M</v>
          </cell>
          <cell r="F379">
            <v>14953</v>
          </cell>
          <cell r="G379" t="str">
            <v>M</v>
          </cell>
          <cell r="H379">
            <v>14447</v>
          </cell>
          <cell r="I379" t="str">
            <v>M</v>
          </cell>
          <cell r="J379">
            <v>13879</v>
          </cell>
          <cell r="K379" t="str">
            <v>M</v>
          </cell>
        </row>
        <row r="380">
          <cell r="A380" t="str">
            <v>Tubería de 160 mm PVC</v>
          </cell>
          <cell r="B380">
            <v>48745</v>
          </cell>
          <cell r="C380" t="str">
            <v>M</v>
          </cell>
          <cell r="D380">
            <v>47972</v>
          </cell>
          <cell r="E380" t="str">
            <v>M</v>
          </cell>
          <cell r="F380">
            <v>46215</v>
          </cell>
          <cell r="G380" t="str">
            <v>M</v>
          </cell>
          <cell r="H380">
            <v>44652</v>
          </cell>
          <cell r="I380" t="str">
            <v>M</v>
          </cell>
          <cell r="J380">
            <v>42897</v>
          </cell>
          <cell r="K380" t="str">
            <v>M</v>
          </cell>
        </row>
        <row r="381">
          <cell r="A381" t="str">
            <v>Tuberia de 200 mm PVC</v>
          </cell>
          <cell r="B381">
            <v>42068</v>
          </cell>
          <cell r="C381" t="str">
            <v>M</v>
          </cell>
          <cell r="D381">
            <v>41401</v>
          </cell>
          <cell r="E381" t="str">
            <v>M</v>
          </cell>
          <cell r="F381">
            <v>39885</v>
          </cell>
          <cell r="G381" t="str">
            <v>M</v>
          </cell>
          <cell r="H381">
            <v>38536</v>
          </cell>
          <cell r="I381" t="str">
            <v>M</v>
          </cell>
          <cell r="J381">
            <v>37021</v>
          </cell>
          <cell r="K381" t="str">
            <v>M</v>
          </cell>
        </row>
        <row r="382">
          <cell r="A382" t="str">
            <v>Tuberia de 250 mm PVC</v>
          </cell>
          <cell r="B382">
            <v>61443</v>
          </cell>
          <cell r="C382" t="str">
            <v>M</v>
          </cell>
          <cell r="D382">
            <v>60469</v>
          </cell>
          <cell r="E382" t="str">
            <v>M</v>
          </cell>
          <cell r="F382">
            <v>58255</v>
          </cell>
          <cell r="G382" t="str">
            <v>M</v>
          </cell>
          <cell r="H382">
            <v>56285</v>
          </cell>
          <cell r="I382" t="str">
            <v>M</v>
          </cell>
          <cell r="J382">
            <v>54073</v>
          </cell>
          <cell r="K382" t="str">
            <v>M</v>
          </cell>
        </row>
        <row r="383">
          <cell r="A383" t="str">
            <v>Tuberia de 315 mm PVC</v>
          </cell>
          <cell r="B383">
            <v>90843</v>
          </cell>
          <cell r="C383" t="str">
            <v>M</v>
          </cell>
          <cell r="D383">
            <v>89403</v>
          </cell>
          <cell r="E383" t="str">
            <v>M</v>
          </cell>
          <cell r="F383">
            <v>86130</v>
          </cell>
          <cell r="G383" t="str">
            <v>M</v>
          </cell>
          <cell r="H383">
            <v>83217</v>
          </cell>
          <cell r="I383" t="str">
            <v>M</v>
          </cell>
          <cell r="J383">
            <v>79947</v>
          </cell>
          <cell r="K383" t="str">
            <v>M</v>
          </cell>
        </row>
        <row r="384">
          <cell r="A384" t="str">
            <v>Tuberia de 350 mm PVC</v>
          </cell>
          <cell r="B384">
            <v>104981</v>
          </cell>
          <cell r="C384" t="str">
            <v>M</v>
          </cell>
          <cell r="D384">
            <v>103317</v>
          </cell>
          <cell r="E384" t="str">
            <v>M</v>
          </cell>
          <cell r="F384">
            <v>99534</v>
          </cell>
          <cell r="G384" t="str">
            <v>M</v>
          </cell>
          <cell r="H384">
            <v>96168</v>
          </cell>
          <cell r="I384" t="str">
            <v>M</v>
          </cell>
          <cell r="J384">
            <v>92389</v>
          </cell>
          <cell r="K384" t="str">
            <v>M</v>
          </cell>
        </row>
        <row r="385">
          <cell r="A385" t="str">
            <v>Tuberia de 400 mm PVC</v>
          </cell>
          <cell r="B385">
            <v>148597</v>
          </cell>
          <cell r="C385" t="str">
            <v>M</v>
          </cell>
          <cell r="D385">
            <v>146242</v>
          </cell>
          <cell r="E385" t="str">
            <v>M</v>
          </cell>
          <cell r="F385">
            <v>140888</v>
          </cell>
          <cell r="G385" t="str">
            <v>M</v>
          </cell>
          <cell r="H385">
            <v>136123</v>
          </cell>
          <cell r="I385" t="str">
            <v>M</v>
          </cell>
          <cell r="J385">
            <v>130774</v>
          </cell>
          <cell r="K385" t="str">
            <v>M</v>
          </cell>
        </row>
        <row r="386">
          <cell r="A386" t="str">
            <v>Tuberia de 450 mm PVC</v>
          </cell>
          <cell r="B386">
            <v>197170</v>
          </cell>
          <cell r="C386" t="str">
            <v>M</v>
          </cell>
          <cell r="D386">
            <v>194045</v>
          </cell>
          <cell r="E386" t="str">
            <v>M</v>
          </cell>
          <cell r="F386">
            <v>186941</v>
          </cell>
          <cell r="G386" t="str">
            <v>M</v>
          </cell>
          <cell r="H386">
            <v>180619</v>
          </cell>
          <cell r="I386" t="str">
            <v>M</v>
          </cell>
          <cell r="J386">
            <v>173521</v>
          </cell>
          <cell r="K386" t="str">
            <v>M</v>
          </cell>
        </row>
        <row r="387">
          <cell r="A387" t="str">
            <v>Tuberia de 500 mm PVC</v>
          </cell>
          <cell r="B387">
            <v>244739</v>
          </cell>
          <cell r="C387" t="str">
            <v>M</v>
          </cell>
          <cell r="D387">
            <v>240861</v>
          </cell>
          <cell r="E387" t="str">
            <v>M</v>
          </cell>
          <cell r="F387">
            <v>232043</v>
          </cell>
          <cell r="G387" t="str">
            <v>M</v>
          </cell>
          <cell r="H387">
            <v>224196</v>
          </cell>
          <cell r="I387" t="str">
            <v>M</v>
          </cell>
          <cell r="J387">
            <v>215386</v>
          </cell>
          <cell r="K387" t="str">
            <v>M</v>
          </cell>
        </row>
        <row r="388">
          <cell r="A388" t="str">
            <v>Tuberia de 600 mm PVC</v>
          </cell>
          <cell r="B388">
            <v>361530</v>
          </cell>
          <cell r="C388" t="str">
            <v>M</v>
          </cell>
          <cell r="D388">
            <v>355801</v>
          </cell>
          <cell r="E388" t="str">
            <v>M</v>
          </cell>
          <cell r="F388">
            <v>342775</v>
          </cell>
          <cell r="G388" t="str">
            <v>M</v>
          </cell>
          <cell r="H388">
            <v>331183</v>
          </cell>
          <cell r="I388" t="str">
            <v>M</v>
          </cell>
          <cell r="J388">
            <v>318169</v>
          </cell>
          <cell r="K388" t="str">
            <v>M</v>
          </cell>
        </row>
        <row r="389">
          <cell r="A389" t="str">
            <v>Tubería de acero de 2"</v>
          </cell>
          <cell r="B389">
            <v>34406</v>
          </cell>
          <cell r="C389" t="str">
            <v>m/ml</v>
          </cell>
          <cell r="D389">
            <v>33860</v>
          </cell>
          <cell r="E389" t="str">
            <v>m/ml</v>
          </cell>
          <cell r="F389">
            <v>32620</v>
          </cell>
          <cell r="G389" t="str">
            <v>m/ml</v>
          </cell>
          <cell r="H389">
            <v>31516</v>
          </cell>
          <cell r="I389" t="str">
            <v>m/ml</v>
          </cell>
          <cell r="J389">
            <v>30277</v>
          </cell>
          <cell r="K389" t="str">
            <v>m/ml</v>
          </cell>
        </row>
        <row r="390">
          <cell r="A390" t="str">
            <v>Tuberia PEAD 200 mm</v>
          </cell>
          <cell r="B390">
            <v>114287</v>
          </cell>
          <cell r="C390" t="str">
            <v>M</v>
          </cell>
          <cell r="D390">
            <v>112476</v>
          </cell>
          <cell r="E390" t="str">
            <v>M</v>
          </cell>
          <cell r="F390">
            <v>108358</v>
          </cell>
          <cell r="G390" t="str">
            <v>M</v>
          </cell>
          <cell r="H390">
            <v>104693</v>
          </cell>
          <cell r="I390" t="str">
            <v>M</v>
          </cell>
          <cell r="J390">
            <v>100579</v>
          </cell>
          <cell r="K390" t="str">
            <v>M</v>
          </cell>
        </row>
        <row r="391">
          <cell r="A391" t="str">
            <v>Tuberia PEAD 63 mm</v>
          </cell>
          <cell r="B391">
            <v>14232</v>
          </cell>
          <cell r="C391" t="str">
            <v>M</v>
          </cell>
          <cell r="D391">
            <v>14006</v>
          </cell>
          <cell r="E391" t="str">
            <v>M</v>
          </cell>
          <cell r="F391">
            <v>13493</v>
          </cell>
          <cell r="G391" t="str">
            <v>M</v>
          </cell>
          <cell r="H391">
            <v>13036</v>
          </cell>
          <cell r="I391" t="str">
            <v>M</v>
          </cell>
          <cell r="J391">
            <v>12523</v>
          </cell>
          <cell r="K391" t="str">
            <v>M</v>
          </cell>
        </row>
        <row r="392">
          <cell r="A392" t="str">
            <v>Tuberia PEAD 90 mm</v>
          </cell>
          <cell r="B392">
            <v>28402</v>
          </cell>
          <cell r="C392" t="str">
            <v>M</v>
          </cell>
          <cell r="D392">
            <v>27951</v>
          </cell>
          <cell r="E392" t="str">
            <v>M</v>
          </cell>
          <cell r="F392">
            <v>26927</v>
          </cell>
          <cell r="G392" t="str">
            <v>M</v>
          </cell>
          <cell r="H392">
            <v>26016</v>
          </cell>
          <cell r="I392" t="str">
            <v>M</v>
          </cell>
          <cell r="J392">
            <v>24993</v>
          </cell>
          <cell r="K392" t="str">
            <v>M</v>
          </cell>
        </row>
        <row r="393">
          <cell r="A393" t="str">
            <v>Tuberia PVC 2" Ventilación</v>
          </cell>
          <cell r="B393">
            <v>8407</v>
          </cell>
          <cell r="C393" t="str">
            <v>M</v>
          </cell>
          <cell r="D393">
            <v>8273</v>
          </cell>
          <cell r="E393" t="str">
            <v>M</v>
          </cell>
          <cell r="F393">
            <v>7970</v>
          </cell>
          <cell r="G393" t="str">
            <v>M</v>
          </cell>
          <cell r="H393">
            <v>7700</v>
          </cell>
          <cell r="I393" t="str">
            <v>M</v>
          </cell>
          <cell r="J393">
            <v>7397</v>
          </cell>
          <cell r="K393" t="str">
            <v>M</v>
          </cell>
        </row>
        <row r="394">
          <cell r="A394" t="str">
            <v>Tuberia PVC-P 1" RDE 21</v>
          </cell>
          <cell r="B394">
            <v>4574</v>
          </cell>
          <cell r="C394" t="str">
            <v>M</v>
          </cell>
          <cell r="D394">
            <v>4501</v>
          </cell>
          <cell r="E394" t="str">
            <v>M</v>
          </cell>
          <cell r="F394">
            <v>4336</v>
          </cell>
          <cell r="G394" t="str">
            <v>M</v>
          </cell>
          <cell r="H394">
            <v>4189</v>
          </cell>
          <cell r="I394" t="str">
            <v>M</v>
          </cell>
          <cell r="J394">
            <v>4024</v>
          </cell>
          <cell r="K394" t="str">
            <v>M</v>
          </cell>
        </row>
        <row r="395">
          <cell r="A395" t="str">
            <v>Tuberia PVC-P 1 1/2" RDE 21</v>
          </cell>
          <cell r="B395">
            <v>10756</v>
          </cell>
          <cell r="C395" t="str">
            <v>M</v>
          </cell>
          <cell r="D395">
            <v>10585</v>
          </cell>
          <cell r="E395" t="str">
            <v>M</v>
          </cell>
          <cell r="F395">
            <v>10197</v>
          </cell>
          <cell r="G395" t="str">
            <v>M</v>
          </cell>
          <cell r="H395">
            <v>9852</v>
          </cell>
          <cell r="I395" t="str">
            <v>M</v>
          </cell>
          <cell r="J395">
            <v>9464</v>
          </cell>
          <cell r="K395" t="str">
            <v>M</v>
          </cell>
        </row>
        <row r="396">
          <cell r="A396" t="str">
            <v>Tuberia PVC-P 1/2" RDE 13.5</v>
          </cell>
          <cell r="B396">
            <v>2631</v>
          </cell>
          <cell r="C396" t="str">
            <v>M</v>
          </cell>
          <cell r="D396">
            <v>2589</v>
          </cell>
          <cell r="E396" t="str">
            <v>M</v>
          </cell>
          <cell r="F396">
            <v>2494</v>
          </cell>
          <cell r="G396" t="str">
            <v>M</v>
          </cell>
          <cell r="H396">
            <v>2409</v>
          </cell>
          <cell r="I396" t="str">
            <v>M</v>
          </cell>
          <cell r="J396">
            <v>2314</v>
          </cell>
          <cell r="K396" t="str">
            <v>M</v>
          </cell>
        </row>
        <row r="397">
          <cell r="A397" t="str">
            <v xml:space="preserve">Tuberia PVC-S 6" </v>
          </cell>
          <cell r="B397">
            <v>127174</v>
          </cell>
          <cell r="C397" t="str">
            <v>M</v>
          </cell>
          <cell r="D397">
            <v>125158</v>
          </cell>
          <cell r="E397" t="str">
            <v>M</v>
          </cell>
          <cell r="F397">
            <v>120576</v>
          </cell>
          <cell r="G397" t="str">
            <v>M</v>
          </cell>
          <cell r="H397">
            <v>116498</v>
          </cell>
          <cell r="I397" t="str">
            <v>M</v>
          </cell>
          <cell r="J397">
            <v>111920</v>
          </cell>
          <cell r="K397" t="str">
            <v>M</v>
          </cell>
        </row>
        <row r="398">
          <cell r="A398" t="str">
            <v>Tuberia SCH40 de 10"</v>
          </cell>
          <cell r="B398">
            <v>181681</v>
          </cell>
          <cell r="C398" t="str">
            <v>M</v>
          </cell>
          <cell r="D398">
            <v>178802</v>
          </cell>
          <cell r="E398" t="str">
            <v>M</v>
          </cell>
          <cell r="F398">
            <v>172256</v>
          </cell>
          <cell r="G398" t="str">
            <v>M</v>
          </cell>
          <cell r="H398">
            <v>166430</v>
          </cell>
          <cell r="I398" t="str">
            <v>M</v>
          </cell>
          <cell r="J398">
            <v>159890</v>
          </cell>
          <cell r="K398" t="str">
            <v>M</v>
          </cell>
        </row>
        <row r="399">
          <cell r="A399" t="str">
            <v>Tuberia SCH40 de 10" de 2da</v>
          </cell>
          <cell r="B399">
            <v>90840</v>
          </cell>
          <cell r="C399" t="str">
            <v>M</v>
          </cell>
          <cell r="D399">
            <v>89400</v>
          </cell>
          <cell r="E399" t="str">
            <v>M</v>
          </cell>
          <cell r="F399">
            <v>86127</v>
          </cell>
          <cell r="G399" t="str">
            <v>M</v>
          </cell>
          <cell r="H399">
            <v>83214</v>
          </cell>
          <cell r="I399" t="str">
            <v>M</v>
          </cell>
          <cell r="J399">
            <v>79944</v>
          </cell>
          <cell r="K399" t="str">
            <v>M</v>
          </cell>
        </row>
        <row r="400">
          <cell r="A400" t="str">
            <v>Tuberia SCH40 de 12"</v>
          </cell>
          <cell r="B400">
            <v>302087</v>
          </cell>
          <cell r="C400" t="str">
            <v>M</v>
          </cell>
          <cell r="D400">
            <v>297300</v>
          </cell>
          <cell r="E400" t="str">
            <v>M</v>
          </cell>
          <cell r="F400">
            <v>286416</v>
          </cell>
          <cell r="G400" t="str">
            <v>M</v>
          </cell>
          <cell r="H400">
            <v>276730</v>
          </cell>
          <cell r="I400" t="str">
            <v>M</v>
          </cell>
          <cell r="J400">
            <v>265856</v>
          </cell>
          <cell r="K400" t="str">
            <v>M</v>
          </cell>
        </row>
        <row r="401">
          <cell r="A401" t="str">
            <v>Tuberia SCH40 de 12" de 2da</v>
          </cell>
          <cell r="B401">
            <v>151043</v>
          </cell>
          <cell r="C401" t="str">
            <v>M</v>
          </cell>
          <cell r="D401">
            <v>148649</v>
          </cell>
          <cell r="E401" t="str">
            <v>M</v>
          </cell>
          <cell r="F401">
            <v>143207</v>
          </cell>
          <cell r="G401" t="str">
            <v>M</v>
          </cell>
          <cell r="H401">
            <v>138364</v>
          </cell>
          <cell r="I401" t="str">
            <v>M</v>
          </cell>
          <cell r="J401">
            <v>132927</v>
          </cell>
          <cell r="K401" t="str">
            <v>M</v>
          </cell>
        </row>
        <row r="402">
          <cell r="A402" t="str">
            <v>Tuberia SCH40 de 14"</v>
          </cell>
          <cell r="B402">
            <v>331907</v>
          </cell>
          <cell r="C402" t="str">
            <v>M</v>
          </cell>
          <cell r="D402">
            <v>326647</v>
          </cell>
          <cell r="E402" t="str">
            <v>M</v>
          </cell>
          <cell r="F402">
            <v>314688</v>
          </cell>
          <cell r="G402" t="str">
            <v>M</v>
          </cell>
          <cell r="H402">
            <v>304046</v>
          </cell>
          <cell r="I402" t="str">
            <v>M</v>
          </cell>
          <cell r="J402">
            <v>292099</v>
          </cell>
          <cell r="K402" t="str">
            <v>M</v>
          </cell>
        </row>
        <row r="403">
          <cell r="A403" t="str">
            <v>Tuberia SCH40 de 14" de 2da</v>
          </cell>
          <cell r="B403">
            <v>165955</v>
          </cell>
          <cell r="C403" t="str">
            <v>M</v>
          </cell>
          <cell r="D403">
            <v>163325</v>
          </cell>
          <cell r="E403" t="str">
            <v>M</v>
          </cell>
          <cell r="F403">
            <v>157345</v>
          </cell>
          <cell r="G403" t="str">
            <v>M</v>
          </cell>
          <cell r="H403">
            <v>152024</v>
          </cell>
          <cell r="I403" t="str">
            <v>M</v>
          </cell>
          <cell r="J403">
            <v>146050</v>
          </cell>
          <cell r="K403" t="str">
            <v>M</v>
          </cell>
        </row>
        <row r="404">
          <cell r="A404" t="str">
            <v>Tuberia SCH40 de 16"</v>
          </cell>
          <cell r="B404">
            <v>369245</v>
          </cell>
          <cell r="C404" t="str">
            <v>M</v>
          </cell>
          <cell r="D404">
            <v>363394</v>
          </cell>
          <cell r="E404" t="str">
            <v>M</v>
          </cell>
          <cell r="F404">
            <v>350090</v>
          </cell>
          <cell r="G404" t="str">
            <v>M</v>
          </cell>
          <cell r="H404">
            <v>338251</v>
          </cell>
          <cell r="I404" t="str">
            <v>M</v>
          </cell>
          <cell r="J404">
            <v>324960</v>
          </cell>
          <cell r="K404" t="str">
            <v>M</v>
          </cell>
        </row>
        <row r="405">
          <cell r="A405" t="str">
            <v>Tuberia SCH40 de 16" de 2da</v>
          </cell>
          <cell r="B405">
            <v>184625</v>
          </cell>
          <cell r="C405" t="str">
            <v>M</v>
          </cell>
          <cell r="D405">
            <v>181699</v>
          </cell>
          <cell r="E405" t="str">
            <v>M</v>
          </cell>
          <cell r="F405">
            <v>175047</v>
          </cell>
          <cell r="G405" t="str">
            <v>M</v>
          </cell>
          <cell r="H405">
            <v>169127</v>
          </cell>
          <cell r="I405" t="str">
            <v>M</v>
          </cell>
          <cell r="J405">
            <v>162481</v>
          </cell>
          <cell r="K405" t="str">
            <v>M</v>
          </cell>
        </row>
        <row r="406">
          <cell r="A406" t="str">
            <v>Tuberia SCH40 de 2 1/2"</v>
          </cell>
          <cell r="B406">
            <v>33152</v>
          </cell>
          <cell r="C406" t="str">
            <v>M</v>
          </cell>
          <cell r="D406">
            <v>32626</v>
          </cell>
          <cell r="E406" t="str">
            <v>M</v>
          </cell>
          <cell r="F406">
            <v>31431</v>
          </cell>
          <cell r="G406" t="str">
            <v>M</v>
          </cell>
          <cell r="H406">
            <v>30368</v>
          </cell>
          <cell r="I406" t="str">
            <v>M</v>
          </cell>
          <cell r="J406">
            <v>29174</v>
          </cell>
          <cell r="K406" t="str">
            <v>M</v>
          </cell>
        </row>
        <row r="407">
          <cell r="A407" t="str">
            <v>Tuberia SCH40 de 18"</v>
          </cell>
          <cell r="B407">
            <v>670941</v>
          </cell>
          <cell r="C407" t="str">
            <v>M</v>
          </cell>
          <cell r="D407">
            <v>660310</v>
          </cell>
          <cell r="E407" t="str">
            <v>M</v>
          </cell>
          <cell r="F407">
            <v>636136</v>
          </cell>
          <cell r="G407" t="str">
            <v>M</v>
          </cell>
          <cell r="H407">
            <v>614624</v>
          </cell>
          <cell r="I407" t="str">
            <v>M</v>
          </cell>
          <cell r="J407">
            <v>590473</v>
          </cell>
          <cell r="K407" t="str">
            <v>M</v>
          </cell>
        </row>
        <row r="408">
          <cell r="A408" t="str">
            <v>Tuberia SCH40 de 18" de 2da</v>
          </cell>
          <cell r="B408">
            <v>335473</v>
          </cell>
          <cell r="C408" t="str">
            <v>M</v>
          </cell>
          <cell r="D408">
            <v>330157</v>
          </cell>
          <cell r="E408" t="str">
            <v>M</v>
          </cell>
          <cell r="F408">
            <v>318070</v>
          </cell>
          <cell r="G408" t="str">
            <v>M</v>
          </cell>
          <cell r="H408">
            <v>307314</v>
          </cell>
          <cell r="I408" t="str">
            <v>M</v>
          </cell>
          <cell r="J408">
            <v>295238</v>
          </cell>
          <cell r="K408" t="str">
            <v>M</v>
          </cell>
        </row>
        <row r="409">
          <cell r="A409" t="str">
            <v>Tuberia SCH40 de 20"</v>
          </cell>
          <cell r="B409">
            <v>702643</v>
          </cell>
          <cell r="C409" t="str">
            <v>M</v>
          </cell>
          <cell r="D409">
            <v>691509</v>
          </cell>
          <cell r="E409" t="str">
            <v>M</v>
          </cell>
          <cell r="F409">
            <v>666193</v>
          </cell>
          <cell r="G409" t="str">
            <v>M</v>
          </cell>
          <cell r="H409">
            <v>643664</v>
          </cell>
          <cell r="I409" t="str">
            <v>M</v>
          </cell>
          <cell r="J409">
            <v>618372</v>
          </cell>
          <cell r="K409" t="str">
            <v>M</v>
          </cell>
        </row>
        <row r="410">
          <cell r="A410" t="str">
            <v>Tuberia SCH40 de 20" de 2da</v>
          </cell>
          <cell r="B410">
            <v>351321</v>
          </cell>
          <cell r="C410" t="str">
            <v>M</v>
          </cell>
          <cell r="D410">
            <v>345754</v>
          </cell>
          <cell r="E410" t="str">
            <v>M</v>
          </cell>
          <cell r="F410">
            <v>333096</v>
          </cell>
          <cell r="G410" t="str">
            <v>M</v>
          </cell>
          <cell r="H410">
            <v>321831</v>
          </cell>
          <cell r="I410" t="str">
            <v>M</v>
          </cell>
          <cell r="J410">
            <v>309185</v>
          </cell>
          <cell r="K410" t="str">
            <v>M</v>
          </cell>
        </row>
        <row r="411">
          <cell r="A411" t="str">
            <v>Tuberia SCH40 de 24"</v>
          </cell>
          <cell r="B411">
            <v>875141</v>
          </cell>
          <cell r="C411" t="str">
            <v>M</v>
          </cell>
          <cell r="D411">
            <v>861274</v>
          </cell>
          <cell r="E411" t="str">
            <v>M</v>
          </cell>
          <cell r="F411">
            <v>829743</v>
          </cell>
          <cell r="G411" t="str">
            <v>M</v>
          </cell>
          <cell r="H411">
            <v>801684</v>
          </cell>
          <cell r="I411" t="str">
            <v>M</v>
          </cell>
          <cell r="J411">
            <v>770183</v>
          </cell>
          <cell r="K411" t="str">
            <v>M</v>
          </cell>
        </row>
        <row r="412">
          <cell r="A412" t="str">
            <v>Tuberia SCH40 de 24" de 2da</v>
          </cell>
          <cell r="B412">
            <v>437572</v>
          </cell>
          <cell r="C412" t="str">
            <v>M</v>
          </cell>
          <cell r="D412">
            <v>430638</v>
          </cell>
          <cell r="E412" t="str">
            <v>M</v>
          </cell>
          <cell r="F412">
            <v>414872</v>
          </cell>
          <cell r="G412" t="str">
            <v>M</v>
          </cell>
          <cell r="H412">
            <v>400842</v>
          </cell>
          <cell r="I412" t="str">
            <v>M</v>
          </cell>
          <cell r="J412">
            <v>385091</v>
          </cell>
          <cell r="K412" t="str">
            <v>M</v>
          </cell>
        </row>
        <row r="413">
          <cell r="A413" t="str">
            <v>Tuberia SCH40 de 4"</v>
          </cell>
          <cell r="B413">
            <v>54454</v>
          </cell>
          <cell r="C413" t="str">
            <v>M</v>
          </cell>
          <cell r="D413">
            <v>53591</v>
          </cell>
          <cell r="E413" t="str">
            <v>M</v>
          </cell>
          <cell r="F413">
            <v>51629</v>
          </cell>
          <cell r="G413" t="str">
            <v>M</v>
          </cell>
          <cell r="H413">
            <v>49883</v>
          </cell>
          <cell r="I413" t="str">
            <v>M</v>
          </cell>
          <cell r="J413">
            <v>47922</v>
          </cell>
          <cell r="K413" t="str">
            <v>M</v>
          </cell>
        </row>
        <row r="414">
          <cell r="A414" t="str">
            <v>Tuberia SCH40 de 4" de 2da</v>
          </cell>
          <cell r="B414">
            <v>27228</v>
          </cell>
          <cell r="C414" t="str">
            <v>M</v>
          </cell>
          <cell r="D414">
            <v>26796</v>
          </cell>
          <cell r="E414" t="str">
            <v>M</v>
          </cell>
          <cell r="F414">
            <v>25815</v>
          </cell>
          <cell r="G414" t="str">
            <v>M</v>
          </cell>
          <cell r="H414">
            <v>24942</v>
          </cell>
          <cell r="I414" t="str">
            <v>M</v>
          </cell>
          <cell r="J414">
            <v>23961</v>
          </cell>
          <cell r="K414" t="str">
            <v>M</v>
          </cell>
        </row>
        <row r="415">
          <cell r="A415" t="str">
            <v>Tuberia SCH40 de 6"</v>
          </cell>
          <cell r="B415">
            <v>88723</v>
          </cell>
          <cell r="C415" t="str">
            <v>M</v>
          </cell>
          <cell r="D415">
            <v>87317</v>
          </cell>
          <cell r="E415" t="str">
            <v>M</v>
          </cell>
          <cell r="F415">
            <v>84120</v>
          </cell>
          <cell r="G415" t="str">
            <v>M</v>
          </cell>
          <cell r="H415">
            <v>81275</v>
          </cell>
          <cell r="I415" t="str">
            <v>M</v>
          </cell>
          <cell r="J415">
            <v>78081</v>
          </cell>
          <cell r="K415" t="str">
            <v>M</v>
          </cell>
        </row>
        <row r="416">
          <cell r="A416" t="str">
            <v>Tuberia SCH40 de 6" de 2da</v>
          </cell>
          <cell r="B416">
            <v>44363</v>
          </cell>
          <cell r="C416" t="str">
            <v>M</v>
          </cell>
          <cell r="D416">
            <v>43660</v>
          </cell>
          <cell r="E416" t="str">
            <v>M</v>
          </cell>
          <cell r="F416">
            <v>42061</v>
          </cell>
          <cell r="G416" t="str">
            <v>M</v>
          </cell>
          <cell r="H416">
            <v>40638</v>
          </cell>
          <cell r="I416" t="str">
            <v>M</v>
          </cell>
          <cell r="J416">
            <v>39041</v>
          </cell>
          <cell r="K416" t="str">
            <v>M</v>
          </cell>
        </row>
        <row r="417">
          <cell r="A417" t="str">
            <v>Tuberia SCH40 de 8"</v>
          </cell>
          <cell r="B417">
            <v>139756</v>
          </cell>
          <cell r="C417" t="str">
            <v>M</v>
          </cell>
          <cell r="D417">
            <v>137541</v>
          </cell>
          <cell r="E417" t="str">
            <v>M</v>
          </cell>
          <cell r="F417">
            <v>132505</v>
          </cell>
          <cell r="G417" t="str">
            <v>M</v>
          </cell>
          <cell r="H417">
            <v>128024</v>
          </cell>
          <cell r="I417" t="str">
            <v>M</v>
          </cell>
          <cell r="J417">
            <v>122993</v>
          </cell>
          <cell r="K417" t="str">
            <v>M</v>
          </cell>
        </row>
        <row r="418">
          <cell r="A418" t="str">
            <v>Tuberia SCH40 de 8" de 2da</v>
          </cell>
          <cell r="B418">
            <v>69880</v>
          </cell>
          <cell r="C418" t="str">
            <v>M</v>
          </cell>
          <cell r="D418">
            <v>68772</v>
          </cell>
          <cell r="E418" t="str">
            <v>M</v>
          </cell>
          <cell r="F418">
            <v>66254</v>
          </cell>
          <cell r="G418" t="str">
            <v>M</v>
          </cell>
          <cell r="H418">
            <v>64013</v>
          </cell>
          <cell r="I418" t="str">
            <v>M</v>
          </cell>
          <cell r="J418">
            <v>61497</v>
          </cell>
          <cell r="K418" t="str">
            <v>M</v>
          </cell>
        </row>
        <row r="419">
          <cell r="A419" t="str">
            <v>Tuberia unión platino de 10" RD21</v>
          </cell>
          <cell r="B419">
            <v>231711</v>
          </cell>
          <cell r="C419" t="str">
            <v>M</v>
          </cell>
          <cell r="D419">
            <v>228039</v>
          </cell>
          <cell r="E419" t="str">
            <v>M</v>
          </cell>
          <cell r="F419">
            <v>219690</v>
          </cell>
          <cell r="G419" t="str">
            <v>M</v>
          </cell>
          <cell r="H419">
            <v>212260</v>
          </cell>
          <cell r="I419" t="str">
            <v>M</v>
          </cell>
          <cell r="J419">
            <v>203919</v>
          </cell>
          <cell r="K419" t="str">
            <v>M</v>
          </cell>
        </row>
        <row r="420">
          <cell r="A420" t="str">
            <v>Tuberia unión platino de 12" RD21</v>
          </cell>
          <cell r="B420">
            <v>324205</v>
          </cell>
          <cell r="C420" t="str">
            <v>M</v>
          </cell>
          <cell r="D420">
            <v>319068</v>
          </cell>
          <cell r="E420" t="str">
            <v>M</v>
          </cell>
          <cell r="F420">
            <v>307387</v>
          </cell>
          <cell r="G420" t="str">
            <v>M</v>
          </cell>
          <cell r="H420">
            <v>296992</v>
          </cell>
          <cell r="I420" t="str">
            <v>M</v>
          </cell>
          <cell r="J420">
            <v>285322</v>
          </cell>
          <cell r="K420" t="str">
            <v>M</v>
          </cell>
        </row>
        <row r="421">
          <cell r="A421" t="str">
            <v>Tuberia unión platino de 14" RD21</v>
          </cell>
          <cell r="B421">
            <v>402049</v>
          </cell>
          <cell r="C421" t="str">
            <v>M</v>
          </cell>
          <cell r="D421">
            <v>395678</v>
          </cell>
          <cell r="E421" t="str">
            <v>M</v>
          </cell>
          <cell r="F421">
            <v>381192</v>
          </cell>
          <cell r="G421" t="str">
            <v>M</v>
          </cell>
          <cell r="H421">
            <v>368301</v>
          </cell>
          <cell r="I421" t="str">
            <v>M</v>
          </cell>
          <cell r="J421">
            <v>353829</v>
          </cell>
          <cell r="K421" t="str">
            <v>M</v>
          </cell>
        </row>
        <row r="422">
          <cell r="A422" t="str">
            <v>Tuberia unión platino de 16" RD21</v>
          </cell>
          <cell r="B422">
            <v>527701</v>
          </cell>
          <cell r="C422" t="str">
            <v>M</v>
          </cell>
          <cell r="D422">
            <v>519339</v>
          </cell>
          <cell r="E422" t="str">
            <v>M</v>
          </cell>
          <cell r="F422">
            <v>500326</v>
          </cell>
          <cell r="G422" t="str">
            <v>M</v>
          </cell>
          <cell r="H422">
            <v>483406</v>
          </cell>
          <cell r="I422" t="str">
            <v>M</v>
          </cell>
          <cell r="J422">
            <v>464411</v>
          </cell>
          <cell r="K422" t="str">
            <v>M</v>
          </cell>
        </row>
        <row r="423">
          <cell r="A423" t="str">
            <v>Tuberia unión platino de 18" RD21</v>
          </cell>
          <cell r="B423">
            <v>677295</v>
          </cell>
          <cell r="C423" t="str">
            <v>M</v>
          </cell>
          <cell r="D423">
            <v>666563</v>
          </cell>
          <cell r="E423" t="str">
            <v>M</v>
          </cell>
          <cell r="F423">
            <v>642160</v>
          </cell>
          <cell r="G423" t="str">
            <v>M</v>
          </cell>
          <cell r="H423">
            <v>620444</v>
          </cell>
          <cell r="I423" t="str">
            <v>M</v>
          </cell>
          <cell r="J423">
            <v>596064</v>
          </cell>
          <cell r="K423" t="str">
            <v>M</v>
          </cell>
        </row>
        <row r="424">
          <cell r="A424" t="str">
            <v>Tuberia unión platino de 20" RD21</v>
          </cell>
          <cell r="B424">
            <v>843647</v>
          </cell>
          <cell r="C424" t="str">
            <v>M</v>
          </cell>
          <cell r="D424">
            <v>830279</v>
          </cell>
          <cell r="E424" t="str">
            <v>M</v>
          </cell>
          <cell r="F424">
            <v>799883</v>
          </cell>
          <cell r="G424" t="str">
            <v>M</v>
          </cell>
          <cell r="H424">
            <v>772833</v>
          </cell>
          <cell r="I424" t="str">
            <v>M</v>
          </cell>
          <cell r="J424">
            <v>742466</v>
          </cell>
          <cell r="K424" t="str">
            <v>M</v>
          </cell>
        </row>
        <row r="425">
          <cell r="A425" t="str">
            <v>Tuberia unión platino de 24" RD21</v>
          </cell>
          <cell r="B425">
            <v>1246701</v>
          </cell>
          <cell r="C425" t="str">
            <v>M</v>
          </cell>
          <cell r="D425">
            <v>1226947</v>
          </cell>
          <cell r="E425" t="str">
            <v>M</v>
          </cell>
          <cell r="F425">
            <v>1182029</v>
          </cell>
          <cell r="G425" t="str">
            <v>M</v>
          </cell>
          <cell r="H425">
            <v>1142057</v>
          </cell>
          <cell r="I425" t="str">
            <v>M</v>
          </cell>
          <cell r="J425">
            <v>1097182</v>
          </cell>
          <cell r="K425" t="str">
            <v>M</v>
          </cell>
        </row>
        <row r="426">
          <cell r="A426" t="str">
            <v>Tuberia unión platino de 6" RD21</v>
          </cell>
          <cell r="B426">
            <v>86897</v>
          </cell>
          <cell r="C426" t="str">
            <v>M</v>
          </cell>
          <cell r="D426">
            <v>85520</v>
          </cell>
          <cell r="E426" t="str">
            <v>M</v>
          </cell>
          <cell r="F426">
            <v>82389</v>
          </cell>
          <cell r="G426" t="str">
            <v>M</v>
          </cell>
          <cell r="H426">
            <v>79602</v>
          </cell>
          <cell r="I426" t="str">
            <v>M</v>
          </cell>
          <cell r="J426">
            <v>76474</v>
          </cell>
          <cell r="K426" t="str">
            <v>M</v>
          </cell>
        </row>
        <row r="427">
          <cell r="A427" t="str">
            <v>Tuberia unión platino de 8" RD21</v>
          </cell>
          <cell r="B427">
            <v>147194</v>
          </cell>
          <cell r="C427" t="str">
            <v>M</v>
          </cell>
          <cell r="D427">
            <v>144861</v>
          </cell>
          <cell r="E427" t="str">
            <v>M</v>
          </cell>
          <cell r="F427">
            <v>139557</v>
          </cell>
          <cell r="G427" t="str">
            <v>M</v>
          </cell>
          <cell r="H427">
            <v>134837</v>
          </cell>
          <cell r="I427" t="str">
            <v>M</v>
          </cell>
          <cell r="J427">
            <v>129538</v>
          </cell>
          <cell r="K427" t="str">
            <v>M</v>
          </cell>
        </row>
        <row r="428">
          <cell r="A428" t="str">
            <v>Tubo en acero estructural redondo, D=2 1/2"</v>
          </cell>
          <cell r="B428">
            <v>26827</v>
          </cell>
          <cell r="C428" t="str">
            <v>m</v>
          </cell>
          <cell r="D428">
            <v>26401</v>
          </cell>
          <cell r="E428" t="str">
            <v>m</v>
          </cell>
          <cell r="F428">
            <v>25434</v>
          </cell>
          <cell r="G428" t="str">
            <v>m</v>
          </cell>
          <cell r="H428">
            <v>24573</v>
          </cell>
          <cell r="I428" t="str">
            <v>m</v>
          </cell>
          <cell r="J428">
            <v>23607</v>
          </cell>
          <cell r="K428" t="str">
            <v>m</v>
          </cell>
        </row>
        <row r="429">
          <cell r="A429" t="str">
            <v>Tubo en acero galvanizado redondo 3"</v>
          </cell>
          <cell r="B429">
            <v>33483</v>
          </cell>
          <cell r="C429" t="str">
            <v>m</v>
          </cell>
          <cell r="D429">
            <v>32952</v>
          </cell>
          <cell r="E429" t="str">
            <v>m</v>
          </cell>
          <cell r="F429">
            <v>31745</v>
          </cell>
          <cell r="G429" t="str">
            <v>m</v>
          </cell>
          <cell r="H429">
            <v>30671</v>
          </cell>
          <cell r="I429" t="str">
            <v>m</v>
          </cell>
          <cell r="J429">
            <v>29465</v>
          </cell>
          <cell r="K429" t="str">
            <v>m</v>
          </cell>
        </row>
        <row r="430">
          <cell r="A430" t="str">
            <v>Unión bajante</v>
          </cell>
          <cell r="B430">
            <v>5102</v>
          </cell>
          <cell r="C430" t="str">
            <v>un</v>
          </cell>
          <cell r="D430">
            <v>5021</v>
          </cell>
          <cell r="E430" t="str">
            <v>un</v>
          </cell>
          <cell r="F430">
            <v>4837</v>
          </cell>
          <cell r="G430" t="str">
            <v>un</v>
          </cell>
          <cell r="H430">
            <v>4673</v>
          </cell>
          <cell r="I430" t="str">
            <v>un</v>
          </cell>
          <cell r="J430">
            <v>4489</v>
          </cell>
          <cell r="K430" t="str">
            <v>un</v>
          </cell>
        </row>
        <row r="431">
          <cell r="A431" t="str">
            <v>Unión canal - bajantes</v>
          </cell>
          <cell r="B431">
            <v>26524</v>
          </cell>
          <cell r="C431" t="str">
            <v>un</v>
          </cell>
          <cell r="D431">
            <v>26103</v>
          </cell>
          <cell r="E431" t="str">
            <v>un</v>
          </cell>
          <cell r="F431">
            <v>25147</v>
          </cell>
          <cell r="G431" t="str">
            <v>un</v>
          </cell>
          <cell r="H431">
            <v>24296</v>
          </cell>
          <cell r="I431" t="str">
            <v>un</v>
          </cell>
          <cell r="J431">
            <v>23341</v>
          </cell>
          <cell r="K431" t="str">
            <v>un</v>
          </cell>
        </row>
        <row r="432">
          <cell r="A432" t="str">
            <v>Unión canal amazonas</v>
          </cell>
          <cell r="B432">
            <v>19663</v>
          </cell>
          <cell r="C432" t="str">
            <v>un</v>
          </cell>
          <cell r="D432">
            <v>19351</v>
          </cell>
          <cell r="E432" t="str">
            <v>un</v>
          </cell>
          <cell r="F432">
            <v>18642</v>
          </cell>
          <cell r="G432" t="str">
            <v>un</v>
          </cell>
          <cell r="H432">
            <v>18011</v>
          </cell>
          <cell r="I432" t="str">
            <v>un</v>
          </cell>
          <cell r="J432">
            <v>17303</v>
          </cell>
          <cell r="K432" t="str">
            <v>un</v>
          </cell>
        </row>
        <row r="433">
          <cell r="A433" t="str">
            <v>Unión de 160mm PVC</v>
          </cell>
          <cell r="B433">
            <v>9418</v>
          </cell>
          <cell r="C433" t="str">
            <v>UD</v>
          </cell>
          <cell r="D433">
            <v>9268</v>
          </cell>
          <cell r="E433" t="str">
            <v>UD</v>
          </cell>
          <cell r="F433">
            <v>8928</v>
          </cell>
          <cell r="G433" t="str">
            <v>UD</v>
          </cell>
          <cell r="H433">
            <v>8626</v>
          </cell>
          <cell r="I433" t="str">
            <v>UD</v>
          </cell>
          <cell r="J433">
            <v>8287</v>
          </cell>
          <cell r="K433" t="str">
            <v>UD</v>
          </cell>
        </row>
        <row r="434">
          <cell r="A434" t="str">
            <v>Unión de 200mm PVC</v>
          </cell>
          <cell r="B434">
            <v>44339</v>
          </cell>
          <cell r="C434" t="str">
            <v>UD</v>
          </cell>
          <cell r="D434">
            <v>43636</v>
          </cell>
          <cell r="E434" t="str">
            <v>UD</v>
          </cell>
          <cell r="F434">
            <v>42038</v>
          </cell>
          <cell r="G434" t="str">
            <v>UD</v>
          </cell>
          <cell r="H434">
            <v>40616</v>
          </cell>
          <cell r="I434" t="str">
            <v>UD</v>
          </cell>
          <cell r="J434">
            <v>39020</v>
          </cell>
          <cell r="K434" t="str">
            <v>UD</v>
          </cell>
        </row>
        <row r="435">
          <cell r="A435" t="str">
            <v>Unión de 250mm PVC</v>
          </cell>
          <cell r="B435">
            <v>125946</v>
          </cell>
          <cell r="C435" t="str">
            <v>UD</v>
          </cell>
          <cell r="D435">
            <v>123950</v>
          </cell>
          <cell r="E435" t="str">
            <v>UD</v>
          </cell>
          <cell r="F435">
            <v>119412</v>
          </cell>
          <cell r="G435" t="str">
            <v>UD</v>
          </cell>
          <cell r="H435">
            <v>115373</v>
          </cell>
          <cell r="I435" t="str">
            <v>UD</v>
          </cell>
          <cell r="J435">
            <v>110839</v>
          </cell>
          <cell r="K435" t="str">
            <v>UD</v>
          </cell>
        </row>
        <row r="436">
          <cell r="A436" t="str">
            <v>Unión de 315mm PVC</v>
          </cell>
          <cell r="B436">
            <v>215493</v>
          </cell>
          <cell r="C436" t="str">
            <v>UD</v>
          </cell>
          <cell r="D436">
            <v>212078</v>
          </cell>
          <cell r="E436" t="str">
            <v>UD</v>
          </cell>
          <cell r="F436">
            <v>204314</v>
          </cell>
          <cell r="G436" t="str">
            <v>UD</v>
          </cell>
          <cell r="H436">
            <v>197404</v>
          </cell>
          <cell r="I436" t="str">
            <v>UD</v>
          </cell>
          <cell r="J436">
            <v>189647</v>
          </cell>
          <cell r="K436" t="str">
            <v>UD</v>
          </cell>
        </row>
        <row r="437">
          <cell r="A437" t="str">
            <v>Unión de 355mm PVC</v>
          </cell>
          <cell r="B437">
            <v>287848</v>
          </cell>
          <cell r="C437" t="str">
            <v>UD</v>
          </cell>
          <cell r="D437">
            <v>283287</v>
          </cell>
          <cell r="E437" t="str">
            <v>UD</v>
          </cell>
          <cell r="F437">
            <v>272916</v>
          </cell>
          <cell r="G437" t="str">
            <v>UD</v>
          </cell>
          <cell r="H437">
            <v>263686</v>
          </cell>
          <cell r="I437" t="str">
            <v>UD</v>
          </cell>
          <cell r="J437">
            <v>253325</v>
          </cell>
          <cell r="K437" t="str">
            <v>UD</v>
          </cell>
        </row>
        <row r="438">
          <cell r="A438" t="str">
            <v>Unión PVC-P 1"</v>
          </cell>
          <cell r="B438">
            <v>991</v>
          </cell>
          <cell r="C438" t="str">
            <v>UD</v>
          </cell>
          <cell r="D438">
            <v>975</v>
          </cell>
          <cell r="E438" t="str">
            <v>UD</v>
          </cell>
          <cell r="F438">
            <v>939</v>
          </cell>
          <cell r="G438" t="str">
            <v>UD</v>
          </cell>
          <cell r="H438">
            <v>907</v>
          </cell>
          <cell r="I438" t="str">
            <v>UD</v>
          </cell>
          <cell r="J438">
            <v>871</v>
          </cell>
          <cell r="K438" t="str">
            <v>UD</v>
          </cell>
        </row>
        <row r="439">
          <cell r="A439" t="str">
            <v>Unión PVC-P 1 1/2"</v>
          </cell>
          <cell r="B439">
            <v>2478</v>
          </cell>
          <cell r="C439" t="str">
            <v>UD</v>
          </cell>
          <cell r="D439">
            <v>2438</v>
          </cell>
          <cell r="E439" t="str">
            <v>UD</v>
          </cell>
          <cell r="F439">
            <v>2348</v>
          </cell>
          <cell r="G439" t="str">
            <v>UD</v>
          </cell>
          <cell r="H439">
            <v>2268</v>
          </cell>
          <cell r="I439" t="str">
            <v>UD</v>
          </cell>
          <cell r="J439">
            <v>2178</v>
          </cell>
          <cell r="K439" t="str">
            <v>UD</v>
          </cell>
        </row>
        <row r="440">
          <cell r="A440" t="str">
            <v>Unión PVC-P 1/2"</v>
          </cell>
          <cell r="B440">
            <v>387</v>
          </cell>
          <cell r="C440" t="str">
            <v>UD</v>
          </cell>
          <cell r="D440">
            <v>380</v>
          </cell>
          <cell r="E440" t="str">
            <v>UD</v>
          </cell>
          <cell r="F440">
            <v>366</v>
          </cell>
          <cell r="G440" t="str">
            <v>UD</v>
          </cell>
          <cell r="H440">
            <v>353</v>
          </cell>
          <cell r="I440" t="str">
            <v>UD</v>
          </cell>
          <cell r="J440">
            <v>339</v>
          </cell>
          <cell r="K440" t="str">
            <v>UD</v>
          </cell>
        </row>
        <row r="441">
          <cell r="A441" t="str">
            <v>Valla movil tipo 1</v>
          </cell>
          <cell r="B441">
            <v>144010</v>
          </cell>
          <cell r="C441" t="str">
            <v>UD</v>
          </cell>
          <cell r="D441">
            <v>141728</v>
          </cell>
          <cell r="E441" t="str">
            <v>UD</v>
          </cell>
          <cell r="F441">
            <v>136539</v>
          </cell>
          <cell r="G441" t="str">
            <v>UD</v>
          </cell>
          <cell r="H441">
            <v>131921</v>
          </cell>
          <cell r="I441" t="str">
            <v>UD</v>
          </cell>
          <cell r="J441">
            <v>126737</v>
          </cell>
          <cell r="K441" t="str">
            <v>UD</v>
          </cell>
        </row>
        <row r="442">
          <cell r="A442" t="str">
            <v>Valla movil tipo 2</v>
          </cell>
          <cell r="B442">
            <v>273496</v>
          </cell>
          <cell r="C442" t="str">
            <v>UD</v>
          </cell>
          <cell r="D442">
            <v>269162</v>
          </cell>
          <cell r="E442" t="str">
            <v>UD</v>
          </cell>
          <cell r="F442">
            <v>259308</v>
          </cell>
          <cell r="G442" t="str">
            <v>UD</v>
          </cell>
          <cell r="H442">
            <v>250539</v>
          </cell>
          <cell r="I442" t="str">
            <v>UD</v>
          </cell>
          <cell r="J442">
            <v>240694</v>
          </cell>
          <cell r="K442" t="str">
            <v>UD</v>
          </cell>
        </row>
        <row r="443">
          <cell r="A443" t="str">
            <v>Valla movil tipo 3</v>
          </cell>
          <cell r="B443">
            <v>288121</v>
          </cell>
          <cell r="C443" t="str">
            <v>UD</v>
          </cell>
          <cell r="D443">
            <v>283555</v>
          </cell>
          <cell r="E443" t="str">
            <v>UD</v>
          </cell>
          <cell r="F443">
            <v>273174</v>
          </cell>
          <cell r="G443" t="str">
            <v>UD</v>
          </cell>
          <cell r="H443">
            <v>263936</v>
          </cell>
          <cell r="I443" t="str">
            <v>UD</v>
          </cell>
          <cell r="J443">
            <v>253565</v>
          </cell>
          <cell r="K443" t="str">
            <v>UD</v>
          </cell>
        </row>
        <row r="444">
          <cell r="A444" t="str">
            <v>Valla movil tipo 4</v>
          </cell>
          <cell r="B444">
            <v>144057</v>
          </cell>
          <cell r="C444" t="str">
            <v>UD</v>
          </cell>
          <cell r="D444">
            <v>141774</v>
          </cell>
          <cell r="E444" t="str">
            <v>UD</v>
          </cell>
          <cell r="F444">
            <v>136583</v>
          </cell>
          <cell r="G444" t="str">
            <v>UD</v>
          </cell>
          <cell r="H444">
            <v>131964</v>
          </cell>
          <cell r="I444" t="str">
            <v>UD</v>
          </cell>
          <cell r="J444">
            <v>126778</v>
          </cell>
          <cell r="K444" t="str">
            <v>UD</v>
          </cell>
        </row>
        <row r="445">
          <cell r="A445" t="str">
            <v>Valla movil tipo 5</v>
          </cell>
          <cell r="B445">
            <v>568480</v>
          </cell>
          <cell r="C445" t="str">
            <v>UD</v>
          </cell>
          <cell r="D445">
            <v>559472</v>
          </cell>
          <cell r="E445" t="str">
            <v>UD</v>
          </cell>
          <cell r="F445">
            <v>538990</v>
          </cell>
          <cell r="G445" t="str">
            <v>UD</v>
          </cell>
          <cell r="H445">
            <v>520763</v>
          </cell>
          <cell r="I445" t="str">
            <v>UD</v>
          </cell>
          <cell r="J445">
            <v>500300</v>
          </cell>
          <cell r="K445" t="str">
            <v>UD</v>
          </cell>
        </row>
        <row r="446">
          <cell r="A446" t="str">
            <v>Valla movil tipo 6</v>
          </cell>
          <cell r="B446">
            <v>282652</v>
          </cell>
          <cell r="C446" t="str">
            <v>UD</v>
          </cell>
          <cell r="D446">
            <v>278173</v>
          </cell>
          <cell r="E446" t="str">
            <v>UD</v>
          </cell>
          <cell r="F446">
            <v>267989</v>
          </cell>
          <cell r="G446" t="str">
            <v>UD</v>
          </cell>
          <cell r="H446">
            <v>258926</v>
          </cell>
          <cell r="I446" t="str">
            <v>UD</v>
          </cell>
          <cell r="J446">
            <v>248752</v>
          </cell>
          <cell r="K446" t="str">
            <v>UD</v>
          </cell>
        </row>
        <row r="447">
          <cell r="A447" t="str">
            <v>Var Corr 1/2" 60000psi fig</v>
          </cell>
          <cell r="B447">
            <v>3592</v>
          </cell>
          <cell r="C447" t="str">
            <v>KG</v>
          </cell>
          <cell r="D447">
            <v>3535</v>
          </cell>
          <cell r="E447" t="str">
            <v>KG</v>
          </cell>
          <cell r="F447">
            <v>3405</v>
          </cell>
          <cell r="G447" t="str">
            <v>KG</v>
          </cell>
          <cell r="H447">
            <v>3289</v>
          </cell>
          <cell r="I447" t="str">
            <v>KG</v>
          </cell>
          <cell r="J447">
            <v>3159</v>
          </cell>
          <cell r="K447" t="str">
            <v>KG</v>
          </cell>
        </row>
        <row r="448">
          <cell r="A448" t="str">
            <v>Var Corr 3/4" 60000psi fig</v>
          </cell>
          <cell r="B448">
            <v>3592</v>
          </cell>
          <cell r="C448" t="str">
            <v>KG</v>
          </cell>
          <cell r="D448">
            <v>3535</v>
          </cell>
          <cell r="E448" t="str">
            <v>KG</v>
          </cell>
          <cell r="F448">
            <v>3405</v>
          </cell>
          <cell r="G448" t="str">
            <v>KG</v>
          </cell>
          <cell r="H448">
            <v>3289</v>
          </cell>
          <cell r="I448" t="str">
            <v>KG</v>
          </cell>
          <cell r="J448">
            <v>3159</v>
          </cell>
          <cell r="K448" t="str">
            <v>KG</v>
          </cell>
        </row>
        <row r="449">
          <cell r="A449" t="str">
            <v>Varilla corrugada No 2 1/4" (40000 psi)</v>
          </cell>
          <cell r="B449">
            <v>3592</v>
          </cell>
          <cell r="C449" t="str">
            <v>kg</v>
          </cell>
          <cell r="D449">
            <v>3535</v>
          </cell>
          <cell r="E449" t="str">
            <v>kg</v>
          </cell>
          <cell r="F449">
            <v>3405</v>
          </cell>
          <cell r="G449" t="str">
            <v>kg</v>
          </cell>
          <cell r="H449">
            <v>3289</v>
          </cell>
          <cell r="I449" t="str">
            <v>kg</v>
          </cell>
          <cell r="J449">
            <v>3159</v>
          </cell>
          <cell r="K449" t="str">
            <v>kg</v>
          </cell>
        </row>
        <row r="450">
          <cell r="A450" t="str">
            <v>Varilla corrugada No 3 3/8" (40000 psi)</v>
          </cell>
          <cell r="B450">
            <v>3592</v>
          </cell>
          <cell r="C450" t="str">
            <v>kg</v>
          </cell>
          <cell r="D450">
            <v>3535</v>
          </cell>
          <cell r="E450" t="str">
            <v>kg</v>
          </cell>
          <cell r="F450">
            <v>3405</v>
          </cell>
          <cell r="G450" t="str">
            <v>kg</v>
          </cell>
          <cell r="H450">
            <v>3289</v>
          </cell>
          <cell r="I450" t="str">
            <v>kg</v>
          </cell>
          <cell r="J450">
            <v>3159</v>
          </cell>
          <cell r="K450" t="str">
            <v>kg</v>
          </cell>
        </row>
        <row r="451">
          <cell r="A451" t="str">
            <v>Varilla corrugada No 4 1/2" (60000 psi)</v>
          </cell>
          <cell r="B451">
            <v>3592</v>
          </cell>
          <cell r="C451" t="str">
            <v>kg</v>
          </cell>
          <cell r="D451">
            <v>3535</v>
          </cell>
          <cell r="E451" t="str">
            <v>kg</v>
          </cell>
          <cell r="F451">
            <v>3405</v>
          </cell>
          <cell r="G451" t="str">
            <v>kg</v>
          </cell>
          <cell r="H451">
            <v>3289</v>
          </cell>
          <cell r="I451" t="str">
            <v>kg</v>
          </cell>
          <cell r="J451">
            <v>3159</v>
          </cell>
          <cell r="K451" t="str">
            <v>kg</v>
          </cell>
        </row>
        <row r="452">
          <cell r="A452" t="str">
            <v>Varilla corrugada No 6 3/4" (60000 psi)</v>
          </cell>
          <cell r="B452">
            <v>3592</v>
          </cell>
          <cell r="C452" t="str">
            <v>kg</v>
          </cell>
          <cell r="D452">
            <v>3535</v>
          </cell>
          <cell r="E452" t="str">
            <v>kg</v>
          </cell>
          <cell r="F452">
            <v>3405</v>
          </cell>
          <cell r="G452" t="str">
            <v>kg</v>
          </cell>
          <cell r="H452">
            <v>3289</v>
          </cell>
          <cell r="I452" t="str">
            <v>kg</v>
          </cell>
          <cell r="J452">
            <v>3159</v>
          </cell>
          <cell r="K452" t="str">
            <v>kg</v>
          </cell>
        </row>
        <row r="453">
          <cell r="A453" t="str">
            <v xml:space="preserve">Varilla lisa 1 1/2" </v>
          </cell>
          <cell r="B453">
            <v>3592</v>
          </cell>
          <cell r="C453" t="str">
            <v>kg</v>
          </cell>
          <cell r="D453">
            <v>3535</v>
          </cell>
          <cell r="E453" t="str">
            <v>kg</v>
          </cell>
          <cell r="F453">
            <v>3405</v>
          </cell>
          <cell r="G453" t="str">
            <v>kg</v>
          </cell>
          <cell r="H453">
            <v>3289</v>
          </cell>
          <cell r="I453" t="str">
            <v>kg</v>
          </cell>
          <cell r="J453">
            <v>3159</v>
          </cell>
          <cell r="K453" t="str">
            <v>kg</v>
          </cell>
        </row>
        <row r="454">
          <cell r="A454" t="str">
            <v xml:space="preserve">Varilla lisa 1 1/4" </v>
          </cell>
          <cell r="B454">
            <v>3592</v>
          </cell>
          <cell r="C454" t="str">
            <v>kg</v>
          </cell>
          <cell r="D454">
            <v>3535</v>
          </cell>
          <cell r="E454" t="str">
            <v>kg</v>
          </cell>
          <cell r="F454">
            <v>3405</v>
          </cell>
          <cell r="G454" t="str">
            <v>kg</v>
          </cell>
          <cell r="H454">
            <v>3289</v>
          </cell>
          <cell r="I454" t="str">
            <v>kg</v>
          </cell>
          <cell r="J454">
            <v>3159</v>
          </cell>
          <cell r="K454" t="str">
            <v>kg</v>
          </cell>
        </row>
        <row r="455">
          <cell r="A455" t="str">
            <v xml:space="preserve">Varilla lisa 1" </v>
          </cell>
          <cell r="B455">
            <v>3592</v>
          </cell>
          <cell r="C455" t="str">
            <v>kg</v>
          </cell>
          <cell r="D455">
            <v>3535</v>
          </cell>
          <cell r="E455" t="str">
            <v>kg</v>
          </cell>
          <cell r="F455">
            <v>3405</v>
          </cell>
          <cell r="G455" t="str">
            <v>kg</v>
          </cell>
          <cell r="H455">
            <v>3289</v>
          </cell>
          <cell r="I455" t="str">
            <v>kg</v>
          </cell>
          <cell r="J455">
            <v>3159</v>
          </cell>
          <cell r="K455" t="str">
            <v>kg</v>
          </cell>
        </row>
        <row r="456">
          <cell r="A456" t="str">
            <v xml:space="preserve">Varilla lisa 1/2" </v>
          </cell>
          <cell r="B456">
            <v>3592</v>
          </cell>
          <cell r="C456" t="str">
            <v>kg</v>
          </cell>
          <cell r="D456">
            <v>3535</v>
          </cell>
          <cell r="E456" t="str">
            <v>kg</v>
          </cell>
          <cell r="F456">
            <v>3405</v>
          </cell>
          <cell r="G456" t="str">
            <v>kg</v>
          </cell>
          <cell r="H456">
            <v>3289</v>
          </cell>
          <cell r="I456" t="str">
            <v>kg</v>
          </cell>
          <cell r="J456">
            <v>3159</v>
          </cell>
          <cell r="K456" t="str">
            <v>kg</v>
          </cell>
        </row>
        <row r="457">
          <cell r="A457" t="str">
            <v xml:space="preserve">Varilla lisa 3/4" </v>
          </cell>
          <cell r="B457">
            <v>3592</v>
          </cell>
          <cell r="C457" t="str">
            <v>kg</v>
          </cell>
          <cell r="D457">
            <v>3535</v>
          </cell>
          <cell r="E457" t="str">
            <v>kg</v>
          </cell>
          <cell r="F457">
            <v>3405</v>
          </cell>
          <cell r="G457" t="str">
            <v>kg</v>
          </cell>
          <cell r="H457">
            <v>3289</v>
          </cell>
          <cell r="I457" t="str">
            <v>kg</v>
          </cell>
          <cell r="J457">
            <v>3159</v>
          </cell>
          <cell r="K457" t="str">
            <v>kg</v>
          </cell>
        </row>
        <row r="458">
          <cell r="A458" t="str">
            <v xml:space="preserve">Varilla lisa 3/8" </v>
          </cell>
          <cell r="B458">
            <v>3592</v>
          </cell>
          <cell r="C458" t="str">
            <v>kg</v>
          </cell>
          <cell r="D458">
            <v>3535</v>
          </cell>
          <cell r="E458" t="str">
            <v>kg</v>
          </cell>
          <cell r="F458">
            <v>3405</v>
          </cell>
          <cell r="G458" t="str">
            <v>kg</v>
          </cell>
          <cell r="H458">
            <v>3289</v>
          </cell>
          <cell r="I458" t="str">
            <v>kg</v>
          </cell>
          <cell r="J458">
            <v>3159</v>
          </cell>
          <cell r="K458" t="str">
            <v>kg</v>
          </cell>
        </row>
        <row r="459">
          <cell r="A459" t="str">
            <v xml:space="preserve">Varilla lisa 7/8" </v>
          </cell>
          <cell r="B459">
            <v>3592</v>
          </cell>
          <cell r="C459" t="str">
            <v>kg</v>
          </cell>
          <cell r="D459">
            <v>3535</v>
          </cell>
          <cell r="E459" t="str">
            <v>kg</v>
          </cell>
          <cell r="F459">
            <v>3405</v>
          </cell>
          <cell r="G459" t="str">
            <v>kg</v>
          </cell>
          <cell r="H459">
            <v>3289</v>
          </cell>
          <cell r="I459" t="str">
            <v>kg</v>
          </cell>
          <cell r="J459">
            <v>3159</v>
          </cell>
          <cell r="K459" t="str">
            <v>kg</v>
          </cell>
        </row>
        <row r="460">
          <cell r="A460" t="str">
            <v>Varillas 1/2"</v>
          </cell>
          <cell r="B460">
            <v>3592</v>
          </cell>
          <cell r="C460" t="str">
            <v>KG</v>
          </cell>
          <cell r="D460">
            <v>3535</v>
          </cell>
          <cell r="E460" t="str">
            <v>KG</v>
          </cell>
          <cell r="F460">
            <v>3405</v>
          </cell>
          <cell r="G460" t="str">
            <v>KG</v>
          </cell>
          <cell r="H460">
            <v>3289</v>
          </cell>
          <cell r="I460" t="str">
            <v>KG</v>
          </cell>
          <cell r="J460">
            <v>3159</v>
          </cell>
          <cell r="K460" t="str">
            <v>KG</v>
          </cell>
        </row>
        <row r="461">
          <cell r="A461" t="str">
            <v>Vehiculo</v>
          </cell>
          <cell r="B461">
            <v>1205</v>
          </cell>
          <cell r="C461" t="str">
            <v>gral</v>
          </cell>
          <cell r="D461">
            <v>1185</v>
          </cell>
          <cell r="E461" t="str">
            <v>gral</v>
          </cell>
          <cell r="F461">
            <v>1141</v>
          </cell>
          <cell r="G461" t="str">
            <v>gral</v>
          </cell>
          <cell r="H461">
            <v>1102</v>
          </cell>
          <cell r="I461" t="str">
            <v>gral</v>
          </cell>
          <cell r="J461">
            <v>1058</v>
          </cell>
          <cell r="K461" t="str">
            <v>gral</v>
          </cell>
        </row>
        <row r="462">
          <cell r="A462" t="str">
            <v>Vehículo</v>
          </cell>
          <cell r="B462">
            <v>196995</v>
          </cell>
          <cell r="C462">
            <v>0</v>
          </cell>
          <cell r="D462">
            <v>193873</v>
          </cell>
          <cell r="E462">
            <v>0</v>
          </cell>
          <cell r="F462">
            <v>186775</v>
          </cell>
          <cell r="G462">
            <v>0</v>
          </cell>
          <cell r="H462">
            <v>180458</v>
          </cell>
          <cell r="I462">
            <v>0</v>
          </cell>
          <cell r="J462">
            <v>173367</v>
          </cell>
          <cell r="K462">
            <v>0</v>
          </cell>
        </row>
        <row r="463">
          <cell r="A463" t="str">
            <v>Ventana en aluminio de 1,50 x 1, m</v>
          </cell>
          <cell r="B463">
            <v>166178</v>
          </cell>
          <cell r="C463" t="str">
            <v>UND</v>
          </cell>
          <cell r="D463">
            <v>163544</v>
          </cell>
          <cell r="E463" t="str">
            <v>UND</v>
          </cell>
          <cell r="F463">
            <v>157556</v>
          </cell>
          <cell r="G463" t="str">
            <v>UND</v>
          </cell>
          <cell r="H463">
            <v>152228</v>
          </cell>
          <cell r="I463" t="str">
            <v>UND</v>
          </cell>
          <cell r="J463">
            <v>146246</v>
          </cell>
          <cell r="K463" t="str">
            <v>UND</v>
          </cell>
        </row>
        <row r="464">
          <cell r="A464" t="str">
            <v>Viaticos operadores de equipos especiales</v>
          </cell>
          <cell r="B464">
            <v>143647</v>
          </cell>
          <cell r="C464" t="str">
            <v>d</v>
          </cell>
          <cell r="D464">
            <v>141370</v>
          </cell>
          <cell r="E464" t="str">
            <v>d</v>
          </cell>
          <cell r="F464">
            <v>136194</v>
          </cell>
          <cell r="G464" t="str">
            <v>d</v>
          </cell>
          <cell r="H464">
            <v>131588</v>
          </cell>
          <cell r="I464" t="str">
            <v>d</v>
          </cell>
          <cell r="J464">
            <v>126417</v>
          </cell>
          <cell r="K464" t="str">
            <v>d</v>
          </cell>
        </row>
        <row r="465">
          <cell r="A465" t="str">
            <v>Vibrador para concreto</v>
          </cell>
          <cell r="B465">
            <v>83977</v>
          </cell>
          <cell r="C465" t="str">
            <v>d</v>
          </cell>
          <cell r="D465">
            <v>82646</v>
          </cell>
          <cell r="E465" t="str">
            <v>d</v>
          </cell>
          <cell r="F465">
            <v>79620</v>
          </cell>
          <cell r="G465" t="str">
            <v>d</v>
          </cell>
          <cell r="H465">
            <v>76927</v>
          </cell>
          <cell r="I465" t="str">
            <v>d</v>
          </cell>
          <cell r="J465">
            <v>73904</v>
          </cell>
          <cell r="K465" t="str">
            <v>d</v>
          </cell>
        </row>
        <row r="466">
          <cell r="A466" t="str">
            <v>Vibrocompactador de 12 Tn</v>
          </cell>
          <cell r="B466">
            <v>194031</v>
          </cell>
          <cell r="C466" t="str">
            <v>H</v>
          </cell>
          <cell r="D466">
            <v>190956</v>
          </cell>
          <cell r="E466" t="str">
            <v>H</v>
          </cell>
          <cell r="F466">
            <v>183965</v>
          </cell>
          <cell r="G466" t="str">
            <v>H</v>
          </cell>
          <cell r="H466">
            <v>177743</v>
          </cell>
          <cell r="I466" t="str">
            <v>H</v>
          </cell>
          <cell r="J466">
            <v>170758</v>
          </cell>
          <cell r="K466" t="str">
            <v>H</v>
          </cell>
        </row>
        <row r="467">
          <cell r="A467" t="str">
            <v>Vibrocompactador de 3 Tn</v>
          </cell>
          <cell r="B467">
            <v>883954</v>
          </cell>
          <cell r="C467" t="str">
            <v>d</v>
          </cell>
          <cell r="D467">
            <v>869947</v>
          </cell>
          <cell r="E467" t="str">
            <v>d</v>
          </cell>
          <cell r="F467">
            <v>838099</v>
          </cell>
          <cell r="G467" t="str">
            <v>d</v>
          </cell>
          <cell r="H467">
            <v>809757</v>
          </cell>
          <cell r="I467" t="str">
            <v>d</v>
          </cell>
          <cell r="J467">
            <v>777939</v>
          </cell>
          <cell r="K467" t="str">
            <v>d</v>
          </cell>
        </row>
        <row r="468">
          <cell r="A468" t="str">
            <v>Vibrocompactador de 8 Tn</v>
          </cell>
          <cell r="B468">
            <v>180617</v>
          </cell>
          <cell r="C468" t="str">
            <v>H</v>
          </cell>
          <cell r="D468">
            <v>177755</v>
          </cell>
          <cell r="E468" t="str">
            <v>H</v>
          </cell>
          <cell r="F468">
            <v>171247</v>
          </cell>
          <cell r="G468" t="str">
            <v>H</v>
          </cell>
          <cell r="H468">
            <v>165456</v>
          </cell>
          <cell r="I468" t="str">
            <v>H</v>
          </cell>
          <cell r="J468">
            <v>158954</v>
          </cell>
          <cell r="K468" t="str">
            <v>H</v>
          </cell>
        </row>
        <row r="469">
          <cell r="A469" t="str">
            <v>Vibrocompactador de Llantas</v>
          </cell>
          <cell r="B469">
            <v>139218</v>
          </cell>
          <cell r="C469" t="str">
            <v>H</v>
          </cell>
          <cell r="D469">
            <v>137012</v>
          </cell>
          <cell r="E469" t="str">
            <v>H</v>
          </cell>
          <cell r="F469">
            <v>131996</v>
          </cell>
          <cell r="G469" t="str">
            <v>H</v>
          </cell>
          <cell r="H469">
            <v>127532</v>
          </cell>
          <cell r="I469" t="str">
            <v>H</v>
          </cell>
          <cell r="J469">
            <v>122520</v>
          </cell>
          <cell r="K469" t="str">
            <v>H</v>
          </cell>
        </row>
        <row r="470">
          <cell r="A470" t="str">
            <v>Vibrocompactador Micky</v>
          </cell>
          <cell r="B470">
            <v>607887</v>
          </cell>
          <cell r="C470" t="str">
            <v>d</v>
          </cell>
          <cell r="D470">
            <v>598255</v>
          </cell>
          <cell r="E470" t="str">
            <v>d</v>
          </cell>
          <cell r="F470">
            <v>576353</v>
          </cell>
          <cell r="G470" t="str">
            <v>d</v>
          </cell>
          <cell r="H470">
            <v>556862</v>
          </cell>
          <cell r="I470" t="str">
            <v>d</v>
          </cell>
          <cell r="J470">
            <v>534981</v>
          </cell>
          <cell r="K470" t="str">
            <v>d</v>
          </cell>
        </row>
        <row r="471">
          <cell r="A471" t="str">
            <v xml:space="preserve">Vibrocompactador tipo Rana </v>
          </cell>
          <cell r="B471">
            <v>84499</v>
          </cell>
          <cell r="C471" t="str">
            <v>d</v>
          </cell>
          <cell r="D471">
            <v>83160</v>
          </cell>
          <cell r="E471" t="str">
            <v>d</v>
          </cell>
          <cell r="F471">
            <v>80115</v>
          </cell>
          <cell r="G471" t="str">
            <v>d</v>
          </cell>
          <cell r="H471">
            <v>77405</v>
          </cell>
          <cell r="I471" t="str">
            <v>d</v>
          </cell>
          <cell r="J471">
            <v>74363</v>
          </cell>
          <cell r="K471" t="str">
            <v>d</v>
          </cell>
        </row>
        <row r="472">
          <cell r="A472" t="str">
            <v>Viga metálica de celosía</v>
          </cell>
          <cell r="B472">
            <v>268</v>
          </cell>
          <cell r="C472" t="str">
            <v>DIA</v>
          </cell>
          <cell r="D472">
            <v>263</v>
          </cell>
          <cell r="E472" t="str">
            <v>DIA</v>
          </cell>
          <cell r="F472">
            <v>253</v>
          </cell>
          <cell r="G472" t="str">
            <v>DIA</v>
          </cell>
          <cell r="H472">
            <v>244</v>
          </cell>
          <cell r="I472" t="str">
            <v>DIA</v>
          </cell>
          <cell r="J472">
            <v>234</v>
          </cell>
          <cell r="K472" t="str">
            <v>DIA</v>
          </cell>
        </row>
        <row r="473">
          <cell r="A473" t="str">
            <v>Volqueta 6 m3</v>
          </cell>
          <cell r="B473">
            <v>61561</v>
          </cell>
          <cell r="C473" t="str">
            <v>H</v>
          </cell>
          <cell r="D473">
            <v>60585</v>
          </cell>
          <cell r="E473" t="str">
            <v>H</v>
          </cell>
          <cell r="F473">
            <v>58367</v>
          </cell>
          <cell r="G473" t="str">
            <v>H</v>
          </cell>
          <cell r="H473">
            <v>56393</v>
          </cell>
          <cell r="I473" t="str">
            <v>H</v>
          </cell>
          <cell r="J473">
            <v>54177</v>
          </cell>
          <cell r="K473" t="str">
            <v>H</v>
          </cell>
        </row>
        <row r="474">
          <cell r="A474" t="str">
            <v>Yee de 160 x 160 mm PVC</v>
          </cell>
          <cell r="B474">
            <v>73216</v>
          </cell>
          <cell r="C474" t="str">
            <v>UD</v>
          </cell>
          <cell r="D474">
            <v>72055</v>
          </cell>
          <cell r="E474" t="str">
            <v>UD</v>
          </cell>
          <cell r="F474">
            <v>69417</v>
          </cell>
          <cell r="G474" t="str">
            <v>UD</v>
          </cell>
          <cell r="H474">
            <v>67069</v>
          </cell>
          <cell r="I474" t="str">
            <v>UD</v>
          </cell>
          <cell r="J474">
            <v>64433</v>
          </cell>
          <cell r="K474" t="str">
            <v>UD</v>
          </cell>
        </row>
        <row r="475">
          <cell r="A475" t="str">
            <v>Yee de 200 x 160 mm PVC</v>
          </cell>
          <cell r="B475">
            <v>140070</v>
          </cell>
          <cell r="C475" t="str">
            <v>UD</v>
          </cell>
          <cell r="D475">
            <v>137850</v>
          </cell>
          <cell r="E475" t="str">
            <v>UD</v>
          </cell>
          <cell r="F475">
            <v>132803</v>
          </cell>
          <cell r="G475" t="str">
            <v>UD</v>
          </cell>
          <cell r="H475">
            <v>128312</v>
          </cell>
          <cell r="I475" t="str">
            <v>UD</v>
          </cell>
          <cell r="J475">
            <v>123270</v>
          </cell>
          <cell r="K475" t="str">
            <v>UD</v>
          </cell>
        </row>
        <row r="476">
          <cell r="A476" t="str">
            <v>Yee de 250 x 160 mm PVC</v>
          </cell>
          <cell r="B476">
            <v>265731</v>
          </cell>
          <cell r="C476" t="str">
            <v>UD</v>
          </cell>
          <cell r="D476">
            <v>261520</v>
          </cell>
          <cell r="E476" t="str">
            <v>UD</v>
          </cell>
          <cell r="F476">
            <v>251946</v>
          </cell>
          <cell r="G476" t="str">
            <v>UD</v>
          </cell>
          <cell r="H476">
            <v>243426</v>
          </cell>
          <cell r="I476" t="str">
            <v>UD</v>
          </cell>
          <cell r="J476">
            <v>233861</v>
          </cell>
          <cell r="K476" t="str">
            <v>UD</v>
          </cell>
        </row>
        <row r="477">
          <cell r="A477" t="str">
            <v>Yee de 315 x 160 mm PVC</v>
          </cell>
          <cell r="B477">
            <v>284166</v>
          </cell>
          <cell r="C477" t="str">
            <v>UD</v>
          </cell>
          <cell r="D477">
            <v>279663</v>
          </cell>
          <cell r="E477" t="str">
            <v>UD</v>
          </cell>
          <cell r="F477">
            <v>269424</v>
          </cell>
          <cell r="G477" t="str">
            <v>UD</v>
          </cell>
          <cell r="H477">
            <v>260313</v>
          </cell>
          <cell r="I477" t="str">
            <v>UD</v>
          </cell>
          <cell r="J477">
            <v>250084</v>
          </cell>
          <cell r="K477" t="str">
            <v>UD</v>
          </cell>
        </row>
        <row r="478">
          <cell r="A478" t="str">
            <v>Yee de 350 x 160 mm PVC</v>
          </cell>
          <cell r="B478">
            <v>534776</v>
          </cell>
          <cell r="C478" t="str">
            <v>UD</v>
          </cell>
          <cell r="D478">
            <v>526302</v>
          </cell>
          <cell r="E478" t="str">
            <v>UD</v>
          </cell>
          <cell r="F478">
            <v>507034</v>
          </cell>
          <cell r="G478" t="str">
            <v>UD</v>
          </cell>
          <cell r="H478">
            <v>489887</v>
          </cell>
          <cell r="I478" t="str">
            <v>UD</v>
          </cell>
          <cell r="J478">
            <v>470637</v>
          </cell>
          <cell r="K478" t="str">
            <v>UD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sheetData sheetId="1" refreshError="1"/>
      <sheetData sheetId="2" refreshError="1"/>
      <sheetData sheetId="3" refreshError="1"/>
      <sheetData sheetId="4"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1"/>
      <sheetName val="Index"/>
      <sheetName val="Gráfica 2.1"/>
      <sheetName val="Tablas 3.1-3.9"/>
      <sheetName val="Tabla 4.1"/>
      <sheetName val="Tabla 4.2"/>
      <sheetName val="Tabla 5.2"/>
      <sheetName val="Tabla 6.7"/>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sheetData>
      <sheetData sheetId="4" refreshError="1"/>
      <sheetData sheetId="5" refreshError="1"/>
      <sheetData sheetId="6"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Hoja1"/>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V-01 ENERO 9 DE 2008"/>
      <sheetName val="PROPUESTA CISM-GTE-02-08"/>
      <sheetName val="Precio-peso-ml barandas"/>
      <sheetName val="BARANDA VENTANA I-II-CASA MAQ"/>
      <sheetName val="BARANDA CAPTACION"/>
      <sheetName val="BARANDA DESCARGA"/>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683P1"/>
      <sheetName val="PPTO OFICIAL"/>
      <sheetName val="673.2 "/>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Datos"/>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V%C3%AD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ARIF2002"/>
      <sheetName val="PRESUPUESTO LICITACIÓN SRN 001"/>
      <sheetName val="SRN_005"/>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NSUMOS (2)"/>
      <sheetName val="ITEM"/>
      <sheetName val="MO"/>
      <sheetName val="VR-PROP MOD 1"/>
      <sheetName val="FORMULA"/>
      <sheetName val="PRECIO"/>
      <sheetName val="I M"/>
      <sheetName val="SOÑANDO"/>
      <sheetName val="EV 424 CON 5 (2)"/>
      <sheetName val="Precios no oficial"/>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PRESUPUESTO ESTADIO 1"/>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PRIMARIOS"/>
      <sheetName val="subproductos"/>
      <sheetName val="licitacion"/>
      <sheetName val="BD COD LICITA"/>
      <sheetName val="a%20%20aaInformación"/>
      <sheetName val="Informacion"/>
      <sheetName val="a%20%20aaInformaci%C3%B3n"/>
      <sheetName val="CDItem"/>
      <sheetName val="A%20MInformes%20M"/>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Base_de_Diseño"/>
      <sheetName val="Ppto_total"/>
      <sheetName val="Resumen_tubería"/>
      <sheetName val="Tabla_4_1_Distrito_Nº1"/>
      <sheetName val="Tabla_4_2_Distrito_Nº2"/>
      <sheetName val="Tabal_4_3_Resumén_distritos"/>
      <sheetName val="Tabla_4_4_Sistemas"/>
      <sheetName val="Ppto_alcantarillado"/>
      <sheetName val="\Users\JoseGabriel\Downloads\Ví"/>
      <sheetName val="PU (2)"/>
      <sheetName val="a"/>
      <sheetName val="armada"/>
      <sheetName val="RESUMEN ITEMS (2)"/>
      <sheetName val="RESUMEN ITEMS"/>
      <sheetName val="OBRAS"/>
      <sheetName val="drenaje"/>
      <sheetName val="protec"/>
      <sheetName val="ubicacion"/>
      <sheetName val="contenido"/>
      <sheetName val="PORTADAS"/>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ARMENIA-CLUB DE TIRO"/>
      <sheetName val="\Users\aljipego\Downloads\Vínc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Precios 08-arquit en proceso"/>
      <sheetName val="unit2008-ARQUIT EN PROCESO"/>
      <sheetName val="Precios 08-vias"/>
      <sheetName val="unit2008-VIAS"/>
      <sheetName val="Costo Real 2008"/>
      <sheetName val="ACEROS 60000 PSI"/>
      <sheetName val="RENDI"/>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resupuesto obra (2)"/>
      <sheetName val="ETIQUETAS"/>
      <sheetName val="PRESUPUESTO GRADAS SOTFBALL"/>
      <sheetName val="LISTA MATERIALES"/>
      <sheetName val="INF"/>
      <sheetName val="F.PRESTAC"/>
      <sheetName val="UTILI"/>
      <sheetName val="IMPR"/>
      <sheetName val="AIU UNIFICADO"/>
      <sheetName val="PGIO FINAL"/>
      <sheetName val="PAPSO"/>
      <sheetName val="F.M"/>
      <sheetName val="PLAN FINANCIERO GRADAS"/>
      <sheetName val="PRESUPUESTO OFICIAL"/>
      <sheetName val=" EQUIPO MATERIALES"/>
      <sheetName val="SUELDOS"/>
      <sheetName val="CUADRO AREAS ARQ."/>
      <sheetName val="ACERO PARA JARDINERAS"/>
      <sheetName val="ADM"/>
      <sheetName val="STRSUMM0"/>
      <sheetName val="$ Directo"/>
      <sheetName val="mat&amp;sub"/>
      <sheetName val="indir"/>
      <sheetName val="gene"/>
      <sheetName val="tot"/>
      <sheetName val="prog "/>
      <sheetName val="pres_comp"/>
      <sheetName val="civ_1"/>
      <sheetName val="kp_civ1"/>
      <sheetName val="KP"/>
      <sheetName val="civpl1"/>
      <sheetName val="7417stiA"/>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SUM"/>
      <sheetName val="INST"/>
      <sheetName val="INDICADORES"/>
      <sheetName val="original_sist"/>
      <sheetName val="LIQUIDACION"/>
      <sheetName val="RESUM96"/>
      <sheetName val="EMPRES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Ppto EL COPEY"/>
      <sheetName val="bocatoma"/>
      <sheetName val="ANALISIS DE PRECIOS BASICOS"/>
      <sheetName val="PRESUPUESTO GENERAL"/>
      <sheetName val="P. MATERIAL A.C.T CER"/>
      <sheetName val="P. TOTALES"/>
    </sheetNames>
    <sheetDataSet>
      <sheetData sheetId="0"/>
      <sheetData sheetId="1">
        <row r="52">
          <cell r="H52">
            <v>117768</v>
          </cell>
        </row>
      </sheetData>
      <sheetData sheetId="2"/>
      <sheetData sheetId="3"/>
      <sheetData sheetId="4"/>
      <sheetData sheetId="5"/>
      <sheetData sheetId="6"/>
      <sheetData sheetId="7"/>
      <sheetData sheetId="8">
        <row r="33">
          <cell r="C33">
            <v>0.77967625899280601</v>
          </cell>
        </row>
      </sheetData>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sheetData sheetId="19" refreshError="1"/>
      <sheetData sheetId="20" refreshError="1"/>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2">
          <cell r="H52">
            <v>117768</v>
          </cell>
        </row>
      </sheetData>
      <sheetData sheetId="40"/>
      <sheetData sheetId="41"/>
      <sheetData sheetId="42">
        <row r="1">
          <cell r="B1" t="str">
            <v>CTO-102-2002</v>
          </cell>
        </row>
      </sheetData>
      <sheetData sheetId="43"/>
      <sheetData sheetId="44">
        <row r="33">
          <cell r="C33">
            <v>0.77967625899280601</v>
          </cell>
        </row>
      </sheetData>
      <sheetData sheetId="45"/>
      <sheetData sheetId="46">
        <row r="1">
          <cell r="A1" t="str">
            <v>1P</v>
          </cell>
        </row>
      </sheetData>
      <sheetData sheetId="47">
        <row r="50">
          <cell r="H50">
            <v>1192</v>
          </cell>
        </row>
      </sheetData>
      <sheetData sheetId="48"/>
      <sheetData sheetId="49">
        <row r="168">
          <cell r="D168">
            <v>10046</v>
          </cell>
        </row>
      </sheetData>
      <sheetData sheetId="50">
        <row r="51">
          <cell r="D51">
            <v>698</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1">
          <cell r="A1" t="str">
            <v>INSTITUTO NACIONAL DE VIAS</v>
          </cell>
        </row>
      </sheetData>
      <sheetData sheetId="67"/>
      <sheetData sheetId="68"/>
      <sheetData sheetId="69"/>
      <sheetData sheetId="70">
        <row r="33">
          <cell r="C33">
            <v>0.77967625899280601</v>
          </cell>
        </row>
      </sheetData>
      <sheetData sheetId="71"/>
      <sheetData sheetId="72">
        <row r="52">
          <cell r="H52">
            <v>117768</v>
          </cell>
        </row>
      </sheetData>
      <sheetData sheetId="73"/>
      <sheetData sheetId="74"/>
      <sheetData sheetId="75">
        <row r="52">
          <cell r="H52">
            <v>117768</v>
          </cell>
        </row>
      </sheetData>
      <sheetData sheetId="76"/>
      <sheetData sheetId="77" refreshError="1"/>
      <sheetData sheetId="78"/>
      <sheetData sheetId="79">
        <row r="33">
          <cell r="C33">
            <v>0.77967625899280601</v>
          </cell>
        </row>
      </sheetData>
      <sheetData sheetId="80"/>
      <sheetData sheetId="81">
        <row r="33">
          <cell r="C33">
            <v>0.77967625899280601</v>
          </cell>
        </row>
      </sheetData>
      <sheetData sheetId="82"/>
      <sheetData sheetId="83" refreshError="1"/>
      <sheetData sheetId="84" refreshError="1"/>
      <sheetData sheetId="85"/>
      <sheetData sheetId="86"/>
      <sheetData sheetId="87"/>
      <sheetData sheetId="88"/>
      <sheetData sheetId="89"/>
      <sheetData sheetId="90"/>
      <sheetData sheetId="91"/>
      <sheetData sheetId="92"/>
      <sheetData sheetId="93"/>
      <sheetData sheetId="94" refreshError="1"/>
      <sheetData sheetId="95" refreshError="1"/>
      <sheetData sheetId="96"/>
      <sheetData sheetId="97"/>
      <sheetData sheetId="98" refreshError="1"/>
      <sheetData sheetId="99"/>
      <sheetData sheetId="100" refreshError="1"/>
      <sheetData sheetId="101">
        <row r="168">
          <cell r="D168">
            <v>10046</v>
          </cell>
        </row>
      </sheetData>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ow r="52">
          <cell r="H52">
            <v>117768</v>
          </cell>
        </row>
      </sheetData>
      <sheetData sheetId="192"/>
      <sheetData sheetId="193"/>
      <sheetData sheetId="194" refreshError="1"/>
      <sheetData sheetId="195" refreshError="1"/>
      <sheetData sheetId="196" refreshError="1"/>
      <sheetData sheetId="197" refreshError="1"/>
      <sheetData sheetId="198"/>
      <sheetData sheetId="199">
        <row r="33">
          <cell r="C33">
            <v>0.77967625899280601</v>
          </cell>
        </row>
      </sheetData>
      <sheetData sheetId="200" refreshError="1"/>
      <sheetData sheetId="201" refreshError="1"/>
      <sheetData sheetId="202">
        <row r="1">
          <cell r="A1" t="str">
            <v>ITEM</v>
          </cell>
        </row>
      </sheetData>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ow r="33">
          <cell r="C33">
            <v>0.77967625899280601</v>
          </cell>
        </row>
      </sheetData>
      <sheetData sheetId="305"/>
      <sheetData sheetId="306">
        <row r="2">
          <cell r="A2">
            <v>2</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ITEM</v>
          </cell>
        </row>
      </sheetData>
      <sheetData sheetId="319">
        <row r="1">
          <cell r="A1" t="str">
            <v>EQUIPO</v>
          </cell>
        </row>
      </sheetData>
      <sheetData sheetId="320">
        <row r="1">
          <cell r="A1" t="str">
            <v>ADMINISTRACION</v>
          </cell>
        </row>
      </sheetData>
      <sheetData sheetId="321">
        <row r="3">
          <cell r="B3">
            <v>200</v>
          </cell>
        </row>
      </sheetData>
      <sheetData sheetId="322"/>
      <sheetData sheetId="323"/>
      <sheetData sheetId="324">
        <row r="1">
          <cell r="A1" t="str">
            <v>ADMINISTRACION</v>
          </cell>
        </row>
      </sheetData>
      <sheetData sheetId="325"/>
      <sheetData sheetId="326"/>
      <sheetData sheetId="327">
        <row r="1">
          <cell r="A1" t="str">
            <v>ITEM</v>
          </cell>
        </row>
      </sheetData>
      <sheetData sheetId="328">
        <row r="1">
          <cell r="A1" t="str">
            <v>EQUIPO</v>
          </cell>
        </row>
      </sheetData>
      <sheetData sheetId="329">
        <row r="1">
          <cell r="A1" t="str">
            <v>ADMINISTRACION</v>
          </cell>
        </row>
      </sheetData>
      <sheetData sheetId="330"/>
      <sheetData sheetId="331"/>
      <sheetData sheetId="332"/>
      <sheetData sheetId="333"/>
      <sheetData sheetId="334"/>
      <sheetData sheetId="335"/>
      <sheetData sheetId="336"/>
      <sheetData sheetId="337"/>
      <sheetData sheetId="338"/>
      <sheetData sheetId="339"/>
      <sheetData sheetId="340">
        <row r="1">
          <cell r="A1" t="str">
            <v>ITEM</v>
          </cell>
        </row>
      </sheetData>
      <sheetData sheetId="341">
        <row r="1">
          <cell r="A1" t="str">
            <v>EQUIPO</v>
          </cell>
        </row>
      </sheetData>
      <sheetData sheetId="342">
        <row r="1">
          <cell r="A1" t="str">
            <v>ADMINISTRACION</v>
          </cell>
        </row>
      </sheetData>
      <sheetData sheetId="343"/>
      <sheetData sheetId="344"/>
      <sheetData sheetId="345"/>
      <sheetData sheetId="346"/>
      <sheetData sheetId="347"/>
      <sheetData sheetId="348"/>
      <sheetData sheetId="349"/>
      <sheetData sheetId="350"/>
      <sheetData sheetId="351"/>
      <sheetData sheetId="352">
        <row r="1">
          <cell r="A1" t="str">
            <v>ITEM</v>
          </cell>
        </row>
      </sheetData>
      <sheetData sheetId="353">
        <row r="1">
          <cell r="A1" t="str">
            <v>EQUIPO</v>
          </cell>
        </row>
      </sheetData>
      <sheetData sheetId="354">
        <row r="1">
          <cell r="A1" t="str">
            <v>ADMINISTRACION</v>
          </cell>
        </row>
      </sheetData>
      <sheetData sheetId="355"/>
      <sheetData sheetId="356"/>
      <sheetData sheetId="357"/>
      <sheetData sheetId="358">
        <row r="1">
          <cell r="A1" t="str">
            <v>ITEM</v>
          </cell>
        </row>
      </sheetData>
      <sheetData sheetId="359"/>
      <sheetData sheetId="360">
        <row r="1">
          <cell r="A1" t="str">
            <v>EQUIPO</v>
          </cell>
        </row>
      </sheetData>
      <sheetData sheetId="361">
        <row r="1">
          <cell r="A1" t="str">
            <v>ADMINISTRACION</v>
          </cell>
        </row>
      </sheetData>
      <sheetData sheetId="362"/>
      <sheetData sheetId="363"/>
      <sheetData sheetId="364"/>
      <sheetData sheetId="365">
        <row r="1">
          <cell r="A1" t="str">
            <v>ITEM</v>
          </cell>
        </row>
      </sheetData>
      <sheetData sheetId="366">
        <row r="1">
          <cell r="A1" t="str">
            <v>EQUIPO</v>
          </cell>
        </row>
      </sheetData>
      <sheetData sheetId="367">
        <row r="1">
          <cell r="A1" t="str">
            <v>ADMINISTRACION</v>
          </cell>
        </row>
      </sheetData>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33">
          <cell r="C33">
            <v>0.77967625899280601</v>
          </cell>
        </row>
      </sheetData>
      <sheetData sheetId="384"/>
      <sheetData sheetId="385"/>
      <sheetData sheetId="386"/>
      <sheetData sheetId="387">
        <row r="1">
          <cell r="A1" t="str">
            <v>ITEM</v>
          </cell>
        </row>
      </sheetData>
      <sheetData sheetId="388">
        <row r="1">
          <cell r="A1" t="str">
            <v>EQUIPO</v>
          </cell>
        </row>
      </sheetData>
      <sheetData sheetId="389">
        <row r="1">
          <cell r="A1" t="str">
            <v>ADMINISTRACION</v>
          </cell>
        </row>
      </sheetData>
      <sheetData sheetId="390"/>
      <sheetData sheetId="391"/>
      <sheetData sheetId="392"/>
      <sheetData sheetId="393"/>
      <sheetData sheetId="394"/>
      <sheetData sheetId="395">
        <row r="1">
          <cell r="A1" t="str">
            <v>ITEM</v>
          </cell>
        </row>
      </sheetData>
      <sheetData sheetId="396">
        <row r="1">
          <cell r="A1" t="str">
            <v>EQUIPO</v>
          </cell>
        </row>
      </sheetData>
      <sheetData sheetId="397">
        <row r="1">
          <cell r="A1" t="str">
            <v>ADMINISTRACION</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ow r="1">
          <cell r="A1" t="str">
            <v>ITEM</v>
          </cell>
        </row>
      </sheetData>
      <sheetData sheetId="461">
        <row r="1">
          <cell r="A1" t="str">
            <v>EQUIPO</v>
          </cell>
        </row>
      </sheetData>
      <sheetData sheetId="462">
        <row r="1">
          <cell r="A1" t="str">
            <v>ADMINISTRACION</v>
          </cell>
        </row>
      </sheetData>
      <sheetData sheetId="463"/>
      <sheetData sheetId="464"/>
      <sheetData sheetId="465">
        <row r="33">
          <cell r="C33">
            <v>0.77967625899280601</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1">
          <cell r="A1" t="str">
            <v>ITEM</v>
          </cell>
        </row>
      </sheetData>
      <sheetData sheetId="515"/>
      <sheetData sheetId="516"/>
      <sheetData sheetId="517">
        <row r="1">
          <cell r="A1" t="str">
            <v>EQUIPO</v>
          </cell>
        </row>
      </sheetData>
      <sheetData sheetId="518"/>
      <sheetData sheetId="519"/>
      <sheetData sheetId="520">
        <row r="1">
          <cell r="A1" t="str">
            <v>ITEM</v>
          </cell>
        </row>
      </sheetData>
      <sheetData sheetId="521"/>
      <sheetData sheetId="522"/>
      <sheetData sheetId="523"/>
      <sheetData sheetId="524"/>
      <sheetData sheetId="525"/>
      <sheetData sheetId="526">
        <row r="1">
          <cell r="A1" t="str">
            <v>EQUIPO</v>
          </cell>
        </row>
      </sheetData>
      <sheetData sheetId="527"/>
      <sheetData sheetId="528"/>
      <sheetData sheetId="529"/>
      <sheetData sheetId="530"/>
      <sheetData sheetId="531"/>
      <sheetData sheetId="532"/>
      <sheetData sheetId="533">
        <row r="1">
          <cell r="A1" t="str">
            <v>ITEM</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ow r="33">
          <cell r="C33">
            <v>0.77967625899280601</v>
          </cell>
        </row>
      </sheetData>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ow r="1">
          <cell r="A1" t="str">
            <v>ITEM</v>
          </cell>
        </row>
      </sheetData>
      <sheetData sheetId="588">
        <row r="1">
          <cell r="A1" t="str">
            <v>EQUIPO</v>
          </cell>
        </row>
      </sheetData>
      <sheetData sheetId="589">
        <row r="1">
          <cell r="A1" t="str">
            <v>ADMINISTRACION</v>
          </cell>
        </row>
      </sheetData>
      <sheetData sheetId="590"/>
      <sheetData sheetId="591"/>
      <sheetData sheetId="592"/>
      <sheetData sheetId="593"/>
      <sheetData sheetId="594"/>
      <sheetData sheetId="595"/>
      <sheetData sheetId="596"/>
      <sheetData sheetId="597"/>
      <sheetData sheetId="598"/>
      <sheetData sheetId="599"/>
      <sheetData sheetId="600">
        <row r="1">
          <cell r="A1" t="str">
            <v>ITEM</v>
          </cell>
        </row>
      </sheetData>
      <sheetData sheetId="601">
        <row r="1">
          <cell r="A1" t="str">
            <v>EQUIPO</v>
          </cell>
        </row>
      </sheetData>
      <sheetData sheetId="602">
        <row r="1">
          <cell r="A1" t="str">
            <v>ADMINISTRACION</v>
          </cell>
        </row>
      </sheetData>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1">
          <cell r="A1" t="str">
            <v>ITEM</v>
          </cell>
        </row>
      </sheetData>
      <sheetData sheetId="623">
        <row r="1">
          <cell r="A1" t="str">
            <v>EQUIPO</v>
          </cell>
        </row>
      </sheetData>
      <sheetData sheetId="624">
        <row r="1">
          <cell r="A1" t="str">
            <v>ADMINISTRACION</v>
          </cell>
        </row>
      </sheetData>
      <sheetData sheetId="625"/>
      <sheetData sheetId="626"/>
      <sheetData sheetId="627"/>
      <sheetData sheetId="628"/>
      <sheetData sheetId="629">
        <row r="6">
          <cell r="A6" t="str">
            <v>TOPÓGRAFO</v>
          </cell>
        </row>
      </sheetData>
      <sheetData sheetId="630"/>
      <sheetData sheetId="631"/>
      <sheetData sheetId="632">
        <row r="5">
          <cell r="A5">
            <v>1</v>
          </cell>
        </row>
      </sheetData>
      <sheetData sheetId="633" refreshError="1"/>
      <sheetData sheetId="634" refreshError="1"/>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ow r="1">
          <cell r="A1" t="str">
            <v>INSTITUTO NACIONAL DE VIAS</v>
          </cell>
        </row>
      </sheetData>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ow r="1">
          <cell r="A1" t="str">
            <v>INSTITUTO NACIONAL DE VIAS</v>
          </cell>
        </row>
      </sheetData>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sheetData sheetId="1637"/>
      <sheetData sheetId="1638"/>
      <sheetData sheetId="1639"/>
      <sheetData sheetId="1640"/>
      <sheetData sheetId="1641"/>
      <sheetData sheetId="1642"/>
      <sheetData sheetId="1643"/>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sheetData sheetId="1783">
        <row r="7">
          <cell r="B7">
            <v>1</v>
          </cell>
        </row>
      </sheetData>
      <sheetData sheetId="1784">
        <row r="33">
          <cell r="G33">
            <v>0.59504299999999999</v>
          </cell>
        </row>
      </sheetData>
      <sheetData sheetId="1785">
        <row r="7">
          <cell r="B7">
            <v>1</v>
          </cell>
        </row>
      </sheetData>
      <sheetData sheetId="1786">
        <row r="33">
          <cell r="G33">
            <v>0.59504299999999999</v>
          </cell>
        </row>
      </sheetData>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sheetData sheetId="1874"/>
      <sheetData sheetId="1875"/>
      <sheetData sheetId="1876"/>
      <sheetData sheetId="1877"/>
      <sheetData sheetId="1878"/>
      <sheetData sheetId="1879"/>
      <sheetData sheetId="1880"/>
      <sheetData sheetId="188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row r="8">
          <cell r="A8">
            <v>2.1</v>
          </cell>
        </row>
      </sheetData>
      <sheetData sheetId="2532">
        <row r="8">
          <cell r="A8">
            <v>3.1</v>
          </cell>
        </row>
      </sheetData>
      <sheetData sheetId="2533"/>
      <sheetData sheetId="2534"/>
      <sheetData sheetId="2535"/>
      <sheetData sheetId="2536"/>
      <sheetData sheetId="2537"/>
      <sheetData sheetId="2538">
        <row r="3">
          <cell r="A3">
            <v>1</v>
          </cell>
        </row>
      </sheetData>
      <sheetData sheetId="2539"/>
      <sheetData sheetId="2540"/>
      <sheetData sheetId="2541">
        <row r="8">
          <cell r="A8">
            <v>2.1</v>
          </cell>
        </row>
      </sheetData>
      <sheetData sheetId="2542">
        <row r="8">
          <cell r="A8">
            <v>3.1</v>
          </cell>
        </row>
      </sheetData>
      <sheetData sheetId="2543"/>
      <sheetData sheetId="2544"/>
      <sheetData sheetId="2545">
        <row r="1">
          <cell r="A1" t="str">
            <v>LISTADO DE INSUMOS GENERAL</v>
          </cell>
        </row>
      </sheetData>
      <sheetData sheetId="2546"/>
      <sheetData sheetId="2547"/>
      <sheetData sheetId="2548">
        <row r="3">
          <cell r="A3">
            <v>1</v>
          </cell>
        </row>
      </sheetData>
      <sheetData sheetId="2549"/>
      <sheetData sheetId="2550"/>
      <sheetData sheetId="2551"/>
      <sheetData sheetId="2552"/>
      <sheetData sheetId="2553"/>
      <sheetData sheetId="2554"/>
      <sheetData sheetId="2555">
        <row r="1">
          <cell r="A1" t="str">
            <v>LISTADO DE INSUMOS GENERAL</v>
          </cell>
        </row>
      </sheetData>
      <sheetData sheetId="2556"/>
      <sheetData sheetId="2557"/>
      <sheetData sheetId="2558"/>
      <sheetData sheetId="2559">
        <row r="8">
          <cell r="A8">
            <v>2.1</v>
          </cell>
        </row>
      </sheetData>
      <sheetData sheetId="2560">
        <row r="8">
          <cell r="A8">
            <v>3.1</v>
          </cell>
        </row>
      </sheetData>
      <sheetData sheetId="2561">
        <row r="8">
          <cell r="A8">
            <v>2.1</v>
          </cell>
        </row>
      </sheetData>
      <sheetData sheetId="2562">
        <row r="8">
          <cell r="A8">
            <v>3.1</v>
          </cell>
        </row>
      </sheetData>
      <sheetData sheetId="2563"/>
      <sheetData sheetId="2564"/>
      <sheetData sheetId="2565"/>
      <sheetData sheetId="2566">
        <row r="3">
          <cell r="A3">
            <v>1</v>
          </cell>
        </row>
      </sheetData>
      <sheetData sheetId="2567"/>
      <sheetData sheetId="2568">
        <row r="3">
          <cell r="A3">
            <v>1</v>
          </cell>
        </row>
      </sheetData>
      <sheetData sheetId="2569"/>
      <sheetData sheetId="2570"/>
      <sheetData sheetId="2571"/>
      <sheetData sheetId="2572"/>
      <sheetData sheetId="2573">
        <row r="1">
          <cell r="A1" t="str">
            <v>LISTADO DE INSUMOS GENERAL</v>
          </cell>
        </row>
      </sheetData>
      <sheetData sheetId="2574" refreshError="1"/>
      <sheetData sheetId="2575">
        <row r="1">
          <cell r="A1" t="str">
            <v>LISTADO DE INSUMOS GENERAL</v>
          </cell>
        </row>
      </sheetData>
      <sheetData sheetId="2576" refreshError="1"/>
      <sheetData sheetId="2577"/>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refreshError="1"/>
      <sheetData sheetId="2787"/>
      <sheetData sheetId="2788"/>
      <sheetData sheetId="2789" refreshError="1"/>
      <sheetData sheetId="2790" refreshError="1"/>
      <sheetData sheetId="2791" refreshError="1"/>
      <sheetData sheetId="2792" refreshError="1"/>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sheetData sheetId="2840"/>
      <sheetData sheetId="2841"/>
      <sheetData sheetId="2842"/>
      <sheetData sheetId="2843"/>
      <sheetData sheetId="2844"/>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ow r="1">
          <cell r="B1" t="str">
            <v>CTO-102-2002</v>
          </cell>
        </row>
      </sheetData>
      <sheetData sheetId="2858"/>
      <sheetData sheetId="2859"/>
      <sheetData sheetId="2860"/>
      <sheetData sheetId="2861" refreshError="1"/>
      <sheetData sheetId="2862"/>
      <sheetData sheetId="2863"/>
      <sheetData sheetId="2864"/>
      <sheetData sheetId="2865"/>
      <sheetData sheetId="2866"/>
      <sheetData sheetId="2867"/>
      <sheetData sheetId="2868"/>
      <sheetData sheetId="2869"/>
      <sheetData sheetId="2870"/>
      <sheetData sheetId="2871"/>
      <sheetData sheetId="2872" refreshError="1"/>
      <sheetData sheetId="2873" refreshError="1"/>
      <sheetData sheetId="2874"/>
      <sheetData sheetId="2875" refreshError="1"/>
      <sheetData sheetId="2876" refreshError="1"/>
      <sheetData sheetId="2877" refreshError="1"/>
      <sheetData sheetId="2878"/>
      <sheetData sheetId="2879" refreshError="1"/>
      <sheetData sheetId="2880">
        <row r="1">
          <cell r="A1" t="str">
            <v>ITEM</v>
          </cell>
        </row>
      </sheetData>
      <sheetData sheetId="2881">
        <row r="1">
          <cell r="A1" t="str">
            <v>ADMINISTRACION</v>
          </cell>
        </row>
      </sheetData>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row r="1">
          <cell r="B1" t="str">
            <v>CTO-102-2002</v>
          </cell>
        </row>
      </sheetData>
      <sheetData sheetId="2896"/>
      <sheetData sheetId="2897"/>
      <sheetData sheetId="2898"/>
      <sheetData sheetId="2899"/>
      <sheetData sheetId="2900"/>
      <sheetData sheetId="2901"/>
      <sheetData sheetId="2902"/>
      <sheetData sheetId="2903"/>
      <sheetData sheetId="2904">
        <row r="1">
          <cell r="A1" t="str">
            <v>EQUIPO</v>
          </cell>
        </row>
      </sheetData>
      <sheetData sheetId="2905"/>
      <sheetData sheetId="2906"/>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ow r="41">
          <cell r="H41">
            <v>1719.2219460730605</v>
          </cell>
        </row>
      </sheetData>
      <sheetData sheetId="3260">
        <row r="44">
          <cell r="H44">
            <v>747796</v>
          </cell>
        </row>
      </sheetData>
      <sheetData sheetId="3261">
        <row r="44">
          <cell r="H44">
            <v>153008</v>
          </cell>
        </row>
      </sheetData>
      <sheetData sheetId="3262"/>
      <sheetData sheetId="3263">
        <row r="6">
          <cell r="A6" t="str">
            <v>TOPÓGRAFO</v>
          </cell>
        </row>
      </sheetData>
      <sheetData sheetId="3264"/>
      <sheetData sheetId="3265"/>
      <sheetData sheetId="3266"/>
      <sheetData sheetId="3267"/>
      <sheetData sheetId="3268"/>
      <sheetData sheetId="3269"/>
      <sheetData sheetId="3270"/>
      <sheetData sheetId="3271">
        <row r="5">
          <cell r="E5" t="str">
            <v>CANTIDAD</v>
          </cell>
        </row>
      </sheetData>
      <sheetData sheetId="3272">
        <row r="5">
          <cell r="E5" t="str">
            <v>CANTIDAD</v>
          </cell>
        </row>
      </sheetData>
      <sheetData sheetId="3273">
        <row r="5">
          <cell r="E5" t="str">
            <v>CANTIDAD</v>
          </cell>
        </row>
      </sheetData>
      <sheetData sheetId="3274">
        <row r="5">
          <cell r="E5" t="str">
            <v>CANTIDAD</v>
          </cell>
        </row>
      </sheetData>
      <sheetData sheetId="3275">
        <row r="5">
          <cell r="E5" t="str">
            <v>CANTIDAD</v>
          </cell>
        </row>
      </sheetData>
      <sheetData sheetId="3276">
        <row r="5">
          <cell r="E5" t="str">
            <v>CANTIDAD</v>
          </cell>
        </row>
      </sheetData>
      <sheetData sheetId="3277">
        <row r="5">
          <cell r="E5" t="str">
            <v>CANTIDAD</v>
          </cell>
        </row>
      </sheetData>
      <sheetData sheetId="3278">
        <row r="5">
          <cell r="E5" t="str">
            <v>CANTIDAD</v>
          </cell>
        </row>
      </sheetData>
      <sheetData sheetId="3279">
        <row r="5">
          <cell r="E5" t="str">
            <v>CANTIDAD</v>
          </cell>
        </row>
      </sheetData>
      <sheetData sheetId="3280">
        <row r="5">
          <cell r="E5" t="str">
            <v>CANTIDAD</v>
          </cell>
        </row>
      </sheetData>
      <sheetData sheetId="3281">
        <row r="41">
          <cell r="H41">
            <v>107162</v>
          </cell>
        </row>
      </sheetData>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ow r="18">
          <cell r="C18">
            <v>7000</v>
          </cell>
        </row>
      </sheetData>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row r="1">
          <cell r="A1" t="str">
            <v>EQUIPO</v>
          </cell>
        </row>
      </sheetData>
      <sheetData sheetId="3419">
        <row r="1">
          <cell r="A1" t="str">
            <v>ADMINISTRACION</v>
          </cell>
        </row>
      </sheetData>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row r="1">
          <cell r="A1" t="str">
            <v>ITEM</v>
          </cell>
        </row>
      </sheetData>
      <sheetData sheetId="3463">
        <row r="1">
          <cell r="A1" t="str">
            <v>EQUIPO</v>
          </cell>
        </row>
      </sheetData>
      <sheetData sheetId="3464">
        <row r="1">
          <cell r="A1" t="str">
            <v>ADMINISTRACION</v>
          </cell>
        </row>
      </sheetData>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row r="16">
          <cell r="A16" t="str">
            <v>ABONO 10-30-10</v>
          </cell>
        </row>
      </sheetData>
      <sheetData sheetId="3512"/>
      <sheetData sheetId="3513"/>
      <sheetData sheetId="3514"/>
      <sheetData sheetId="3515" refreshError="1"/>
      <sheetData sheetId="3516" refreshError="1"/>
      <sheetData sheetId="3517" refreshError="1"/>
      <sheetData sheetId="3518" refreshError="1"/>
      <sheetData sheetId="3519" refreshError="1"/>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refreshError="1"/>
      <sheetData sheetId="3543" refreshError="1"/>
      <sheetData sheetId="3544" refreshError="1"/>
      <sheetData sheetId="3545" refreshError="1"/>
      <sheetData sheetId="3546" refreshError="1"/>
      <sheetData sheetId="3547" refreshError="1"/>
      <sheetData sheetId="3548"/>
      <sheetData sheetId="3549" refreshError="1"/>
      <sheetData sheetId="3550" refreshError="1"/>
      <sheetData sheetId="355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sheetData sheetId="3601" refreshError="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refreshError="1"/>
      <sheetData sheetId="3639" refreshError="1"/>
      <sheetData sheetId="3640" refreshError="1"/>
      <sheetData sheetId="3641"/>
      <sheetData sheetId="3642"/>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sheetData sheetId="3652"/>
      <sheetData sheetId="3653"/>
      <sheetData sheetId="3654" refreshError="1"/>
      <sheetData sheetId="3655" refreshError="1"/>
      <sheetData sheetId="3656"/>
      <sheetData sheetId="3657" refreshError="1"/>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refreshError="1"/>
      <sheetData sheetId="3671" refreshError="1"/>
      <sheetData sheetId="3672" refreshError="1"/>
      <sheetData sheetId="3673" refreshError="1"/>
      <sheetData sheetId="3674" refreshError="1"/>
      <sheetData sheetId="3675"/>
      <sheetData sheetId="3676"/>
      <sheetData sheetId="3677"/>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sheetData sheetId="3702" refreshError="1"/>
      <sheetData sheetId="3703"/>
      <sheetData sheetId="3704" refreshError="1"/>
      <sheetData sheetId="3705" refreshError="1"/>
      <sheetData sheetId="3706"/>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row r="1">
          <cell r="A1" t="str">
            <v>ITEM</v>
          </cell>
        </row>
      </sheetData>
      <sheetData sheetId="4012">
        <row r="1">
          <cell r="A1" t="str">
            <v>EQUIPO</v>
          </cell>
        </row>
      </sheetData>
      <sheetData sheetId="4013">
        <row r="1">
          <cell r="A1" t="str">
            <v>ADMINISTRACION</v>
          </cell>
        </row>
      </sheetData>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row r="1">
          <cell r="A1" t="str">
            <v>ITEM</v>
          </cell>
        </row>
      </sheetData>
      <sheetData sheetId="4033">
        <row r="1">
          <cell r="A1" t="str">
            <v>EQUIPO</v>
          </cell>
        </row>
      </sheetData>
      <sheetData sheetId="4034">
        <row r="1">
          <cell r="A1" t="str">
            <v>ADMINISTRACION</v>
          </cell>
        </row>
      </sheetData>
      <sheetData sheetId="4035"/>
      <sheetData sheetId="4036"/>
      <sheetData sheetId="4037"/>
      <sheetData sheetId="4038"/>
      <sheetData sheetId="4039"/>
      <sheetData sheetId="4040">
        <row r="1">
          <cell r="A1" t="str">
            <v>ITEM</v>
          </cell>
        </row>
      </sheetData>
      <sheetData sheetId="4041">
        <row r="1">
          <cell r="A1" t="str">
            <v>ADMINISTRACION</v>
          </cell>
        </row>
      </sheetData>
      <sheetData sheetId="4042"/>
      <sheetData sheetId="4043"/>
      <sheetData sheetId="4044"/>
      <sheetData sheetId="4045"/>
      <sheetData sheetId="4046"/>
      <sheetData sheetId="4047"/>
      <sheetData sheetId="4048"/>
      <sheetData sheetId="4049">
        <row r="1">
          <cell r="A1" t="str">
            <v>ITEM</v>
          </cell>
        </row>
      </sheetData>
      <sheetData sheetId="4050">
        <row r="1">
          <cell r="A1" t="str">
            <v>EQUIPO</v>
          </cell>
        </row>
      </sheetData>
      <sheetData sheetId="4051">
        <row r="1">
          <cell r="A1" t="str">
            <v>ADMINISTRACION</v>
          </cell>
        </row>
      </sheetData>
      <sheetData sheetId="4052"/>
      <sheetData sheetId="4053"/>
      <sheetData sheetId="4054"/>
      <sheetData sheetId="4055"/>
      <sheetData sheetId="4056"/>
      <sheetData sheetId="4057"/>
      <sheetData sheetId="4058"/>
      <sheetData sheetId="4059"/>
      <sheetData sheetId="4060"/>
      <sheetData sheetId="4061"/>
      <sheetData sheetId="4062"/>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ow r="1">
          <cell r="C1">
            <v>0.2</v>
          </cell>
        </row>
      </sheetData>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refreshError="1"/>
      <sheetData sheetId="4236"/>
      <sheetData sheetId="4237"/>
      <sheetData sheetId="4238"/>
      <sheetData sheetId="4239"/>
      <sheetData sheetId="4240"/>
      <sheetData sheetId="4241"/>
      <sheetData sheetId="4242"/>
      <sheetData sheetId="4243"/>
      <sheetData sheetId="4244"/>
      <sheetData sheetId="4245"/>
      <sheetData sheetId="4246"/>
      <sheetData sheetId="4247">
        <row r="21">
          <cell r="G21" t="b">
            <v>0</v>
          </cell>
        </row>
      </sheetData>
      <sheetData sheetId="4248"/>
      <sheetData sheetId="4249"/>
      <sheetData sheetId="4250"/>
      <sheetData sheetId="4251"/>
      <sheetData sheetId="4252"/>
      <sheetData sheetId="4253"/>
      <sheetData sheetId="4254"/>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sheetData sheetId="4264"/>
      <sheetData sheetId="4265"/>
      <sheetData sheetId="4266"/>
      <sheetData sheetId="4267"/>
      <sheetData sheetId="4268"/>
      <sheetData sheetId="4269"/>
      <sheetData sheetId="4270"/>
      <sheetData sheetId="4271"/>
      <sheetData sheetId="4272"/>
      <sheetData sheetId="4273"/>
      <sheetData sheetId="4274">
        <row r="18">
          <cell r="C18">
            <v>7000</v>
          </cell>
        </row>
      </sheetData>
      <sheetData sheetId="4275"/>
      <sheetData sheetId="4276"/>
      <sheetData sheetId="4277"/>
      <sheetData sheetId="4278"/>
      <sheetData sheetId="4279"/>
      <sheetData sheetId="4280"/>
      <sheetData sheetId="4281" refreshError="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sheetData sheetId="4390" refreshError="1"/>
      <sheetData sheetId="4391" refreshError="1"/>
      <sheetData sheetId="4392" refreshError="1"/>
      <sheetData sheetId="4393" refreshError="1"/>
      <sheetData sheetId="4394"/>
      <sheetData sheetId="4395" refreshError="1"/>
      <sheetData sheetId="4396" refreshError="1"/>
      <sheetData sheetId="4397" refreshError="1"/>
      <sheetData sheetId="4398" refreshError="1"/>
      <sheetData sheetId="4399" refreshError="1"/>
      <sheetData sheetId="4400" refreshError="1"/>
      <sheetData sheetId="440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sheetData sheetId="4411"/>
      <sheetData sheetId="4412">
        <row r="1">
          <cell r="A1" t="str">
            <v>EQUIPO</v>
          </cell>
        </row>
      </sheetData>
      <sheetData sheetId="4413">
        <row r="1">
          <cell r="A1" t="str">
            <v>ADMINISTRACION</v>
          </cell>
        </row>
      </sheetData>
      <sheetData sheetId="4414"/>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row r="2">
          <cell r="A2" t="str">
            <v>ACTA No</v>
          </cell>
        </row>
      </sheetData>
      <sheetData sheetId="5151"/>
      <sheetData sheetId="5152"/>
      <sheetData sheetId="5153"/>
      <sheetData sheetId="5154"/>
      <sheetData sheetId="5155"/>
      <sheetData sheetId="5156"/>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sheetData sheetId="5259"/>
      <sheetData sheetId="5260" refreshError="1"/>
      <sheetData sheetId="5261" refreshError="1"/>
      <sheetData sheetId="5262" refreshError="1"/>
      <sheetData sheetId="5263" refreshError="1"/>
      <sheetData sheetId="5264" refreshError="1"/>
      <sheetData sheetId="5265" refreshError="1"/>
      <sheetData sheetId="5266"/>
      <sheetData sheetId="5267"/>
      <sheetData sheetId="5268"/>
      <sheetData sheetId="5269"/>
      <sheetData sheetId="5270"/>
      <sheetData sheetId="5271"/>
      <sheetData sheetId="5272" refreshError="1"/>
      <sheetData sheetId="5273"/>
      <sheetData sheetId="5274" refreshError="1"/>
      <sheetData sheetId="5275" refreshError="1"/>
      <sheetData sheetId="5276" refreshError="1"/>
      <sheetData sheetId="5277" refreshError="1"/>
      <sheetData sheetId="5278"/>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sheetData sheetId="5342"/>
      <sheetData sheetId="5343" refreshError="1"/>
      <sheetData sheetId="5344"/>
      <sheetData sheetId="5345" refreshError="1"/>
      <sheetData sheetId="5346"/>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sheetData sheetId="5386"/>
      <sheetData sheetId="5387"/>
      <sheetData sheetId="5388"/>
      <sheetData sheetId="5389"/>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row r="1">
          <cell r="A1" t="str">
            <v>ITEM</v>
          </cell>
        </row>
      </sheetData>
      <sheetData sheetId="5449">
        <row r="1">
          <cell r="A1" t="str">
            <v>EQUIPO</v>
          </cell>
        </row>
      </sheetData>
      <sheetData sheetId="5450">
        <row r="1">
          <cell r="A1" t="str">
            <v>ADMINISTRACION</v>
          </cell>
        </row>
      </sheetData>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row r="1">
          <cell r="A1" t="str">
            <v>ITEM</v>
          </cell>
        </row>
      </sheetData>
      <sheetData sheetId="5479">
        <row r="1">
          <cell r="A1" t="str">
            <v>EQUIPO</v>
          </cell>
        </row>
      </sheetData>
      <sheetData sheetId="5480">
        <row r="1">
          <cell r="A1" t="str">
            <v>ADMINISTRACION</v>
          </cell>
        </row>
      </sheetData>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sheetData sheetId="5626" refreshError="1"/>
      <sheetData sheetId="5627" refreshError="1"/>
      <sheetData sheetId="5628"/>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sheetData sheetId="5668"/>
      <sheetData sheetId="5669"/>
      <sheetData sheetId="5670"/>
      <sheetData sheetId="5671"/>
      <sheetData sheetId="5672"/>
      <sheetData sheetId="5673"/>
      <sheetData sheetId="5674"/>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row r="1">
          <cell r="A1" t="str">
            <v>INSTITUTO NACIONAL DE VIAS</v>
          </cell>
        </row>
      </sheetData>
      <sheetData sheetId="5740" refreshError="1"/>
      <sheetData sheetId="5741" refreshError="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row r="1">
          <cell r="A1" t="str">
            <v>INSTITUTO NACIONAL DE VIAS</v>
          </cell>
        </row>
      </sheetData>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refreshError="1"/>
      <sheetData sheetId="5837" refreshError="1"/>
      <sheetData sheetId="5838" refreshError="1"/>
      <sheetData sheetId="5839" refreshError="1"/>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refreshError="1"/>
      <sheetData sheetId="5858" refreshError="1"/>
      <sheetData sheetId="5859" refreshError="1"/>
      <sheetData sheetId="5860" refreshError="1"/>
      <sheetData sheetId="5861" refreshError="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refreshError="1"/>
      <sheetData sheetId="6030" refreshError="1"/>
      <sheetData sheetId="6031" refreshError="1"/>
      <sheetData sheetId="6032">
        <row r="1">
          <cell r="D1" t="str">
            <v xml:space="preserve">Supervendor CODE </v>
          </cell>
        </row>
      </sheetData>
      <sheetData sheetId="6033" refreshError="1"/>
      <sheetData sheetId="6034" refreshError="1"/>
      <sheetData sheetId="6035" refreshError="1"/>
      <sheetData sheetId="6036" refreshError="1"/>
      <sheetData sheetId="6037" refreshError="1"/>
      <sheetData sheetId="6038" refreshError="1"/>
      <sheetData sheetId="6039" refreshError="1"/>
      <sheetData sheetId="6040"/>
      <sheetData sheetId="6041">
        <row r="1">
          <cell r="A1" t="str">
            <v>AMAZONAS</v>
          </cell>
        </row>
      </sheetData>
      <sheetData sheetId="6042"/>
      <sheetData sheetId="6043"/>
      <sheetData sheetId="6044"/>
      <sheetData sheetId="6045">
        <row r="15">
          <cell r="B15">
            <v>1</v>
          </cell>
        </row>
      </sheetData>
      <sheetData sheetId="6046" refreshError="1"/>
      <sheetData sheetId="6047"/>
      <sheetData sheetId="6048" refreshError="1"/>
      <sheetData sheetId="6049"/>
      <sheetData sheetId="6050"/>
      <sheetData sheetId="6051"/>
      <sheetData sheetId="6052" refreshError="1"/>
      <sheetData sheetId="6053">
        <row r="1">
          <cell r="D1" t="str">
            <v xml:space="preserve">Supervendor CODE </v>
          </cell>
        </row>
      </sheetData>
      <sheetData sheetId="6054"/>
      <sheetData sheetId="6055">
        <row r="1">
          <cell r="A1" t="str">
            <v>AMAZONAS</v>
          </cell>
        </row>
      </sheetData>
      <sheetData sheetId="6056"/>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ow r="40">
          <cell r="H40">
            <v>2958</v>
          </cell>
        </row>
      </sheetData>
      <sheetData sheetId="6116" refreshError="1"/>
      <sheetData sheetId="6117">
        <row r="41">
          <cell r="H41">
            <v>545</v>
          </cell>
        </row>
      </sheetData>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row r="1">
          <cell r="A1" t="str">
            <v>ADMINISTRACION</v>
          </cell>
        </row>
      </sheetData>
      <sheetData sheetId="6551">
        <row r="1">
          <cell r="A1" t="str">
            <v>EQUIPO</v>
          </cell>
        </row>
      </sheetData>
      <sheetData sheetId="6552">
        <row r="1">
          <cell r="A1" t="str">
            <v>ITEM</v>
          </cell>
        </row>
      </sheetData>
      <sheetData sheetId="6553"/>
      <sheetData sheetId="6554"/>
      <sheetData sheetId="6555"/>
      <sheetData sheetId="6556"/>
      <sheetData sheetId="6557"/>
      <sheetData sheetId="6558"/>
      <sheetData sheetId="6559"/>
      <sheetData sheetId="6560">
        <row r="5">
          <cell r="E5" t="str">
            <v>CANTIDAD</v>
          </cell>
        </row>
      </sheetData>
      <sheetData sheetId="6561"/>
      <sheetData sheetId="6562"/>
      <sheetData sheetId="6563"/>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ow r="5">
          <cell r="A5" t="str">
            <v>Desperdicio</v>
          </cell>
        </row>
      </sheetData>
      <sheetData sheetId="6576" refreshError="1"/>
      <sheetData sheetId="6577" refreshError="1"/>
      <sheetData sheetId="6578" refreshError="1"/>
      <sheetData sheetId="6579" refreshError="1"/>
      <sheetData sheetId="6580" refreshError="1"/>
      <sheetData sheetId="6581" refreshError="1"/>
      <sheetData sheetId="6582">
        <row r="7">
          <cell r="B7">
            <v>0.1</v>
          </cell>
        </row>
      </sheetData>
      <sheetData sheetId="6583">
        <row r="7">
          <cell r="B7">
            <v>0.1</v>
          </cell>
        </row>
      </sheetData>
      <sheetData sheetId="6584"/>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ow r="1">
          <cell r="A1" t="str">
            <v>Name</v>
          </cell>
        </row>
      </sheetData>
      <sheetData sheetId="6694"/>
      <sheetData sheetId="6695"/>
      <sheetData sheetId="6696"/>
      <sheetData sheetId="6697"/>
      <sheetData sheetId="6698"/>
      <sheetData sheetId="6699"/>
      <sheetData sheetId="6700"/>
      <sheetData sheetId="6701" refreshError="1"/>
      <sheetData sheetId="6702" refreshError="1"/>
      <sheetData sheetId="6703" refreshError="1"/>
      <sheetData sheetId="6704"/>
      <sheetData sheetId="6705"/>
      <sheetData sheetId="6706"/>
      <sheetData sheetId="6707"/>
      <sheetData sheetId="6708"/>
      <sheetData sheetId="6709"/>
      <sheetData sheetId="6710"/>
      <sheetData sheetId="6711"/>
      <sheetData sheetId="6712"/>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sheetData sheetId="6742"/>
      <sheetData sheetId="6743"/>
      <sheetData sheetId="6744"/>
      <sheetData sheetId="6745"/>
      <sheetData sheetId="6746" refreshError="1"/>
      <sheetData sheetId="6747" refreshError="1"/>
      <sheetData sheetId="6748"/>
      <sheetData sheetId="6749"/>
      <sheetData sheetId="6750"/>
      <sheetData sheetId="6751"/>
      <sheetData sheetId="6752"/>
      <sheetData sheetId="6753"/>
      <sheetData sheetId="6754"/>
      <sheetData sheetId="6755" refreshError="1"/>
      <sheetData sheetId="6756" refreshError="1"/>
      <sheetData sheetId="6757" refreshError="1"/>
      <sheetData sheetId="6758" refreshError="1"/>
      <sheetData sheetId="6759" refreshError="1"/>
      <sheetData sheetId="6760" refreshError="1"/>
      <sheetData sheetId="6761"/>
      <sheetData sheetId="6762"/>
      <sheetData sheetId="6763"/>
      <sheetData sheetId="6764"/>
      <sheetData sheetId="6765"/>
      <sheetData sheetId="6766"/>
      <sheetData sheetId="6767"/>
      <sheetData sheetId="6768"/>
      <sheetData sheetId="6769" refreshError="1"/>
      <sheetData sheetId="6770" refreshError="1"/>
      <sheetData sheetId="6771" refreshError="1"/>
      <sheetData sheetId="6772" refreshError="1"/>
      <sheetData sheetId="6773" refreshError="1"/>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refreshError="1"/>
      <sheetData sheetId="6859" refreshError="1"/>
      <sheetData sheetId="6860" refreshError="1"/>
      <sheetData sheetId="6861" refreshError="1"/>
      <sheetData sheetId="6862" refreshError="1"/>
      <sheetData sheetId="6863" refreshError="1"/>
      <sheetData sheetId="6864" refreshError="1"/>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sheetData sheetId="6909" refreshError="1"/>
      <sheetData sheetId="6910" refreshError="1"/>
      <sheetData sheetId="6911" refreshError="1"/>
      <sheetData sheetId="6912" refreshError="1"/>
      <sheetData sheetId="6913" refreshError="1"/>
      <sheetData sheetId="6914" refreshError="1"/>
      <sheetData sheetId="6915" refreshError="1"/>
      <sheetData sheetId="6916"/>
      <sheetData sheetId="6917" refreshError="1"/>
      <sheetData sheetId="6918" refreshError="1"/>
      <sheetData sheetId="6919" refreshError="1"/>
      <sheetData sheetId="6920" refreshError="1"/>
      <sheetData sheetId="6921"/>
      <sheetData sheetId="6922">
        <row r="52">
          <cell r="B52" t="str">
            <v>ANTICIPO</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ow r="4">
          <cell r="E4" t="str">
            <v>GUPCO</v>
          </cell>
        </row>
      </sheetData>
      <sheetData sheetId="7166"/>
      <sheetData sheetId="7167"/>
      <sheetData sheetId="7168"/>
      <sheetData sheetId="7169" refreshError="1"/>
      <sheetData sheetId="7170" refreshError="1"/>
      <sheetData sheetId="7171" refreshError="1"/>
      <sheetData sheetId="7172" refreshError="1"/>
      <sheetData sheetId="7173" refreshError="1"/>
      <sheetData sheetId="7174" refreshError="1"/>
      <sheetData sheetId="7175"/>
      <sheetData sheetId="7176"/>
      <sheetData sheetId="7177" refreshError="1"/>
      <sheetData sheetId="7178"/>
      <sheetData sheetId="7179"/>
      <sheetData sheetId="7180"/>
      <sheetData sheetId="7181"/>
      <sheetData sheetId="7182"/>
      <sheetData sheetId="7183"/>
      <sheetData sheetId="7184"/>
      <sheetData sheetId="7185"/>
      <sheetData sheetId="7186"/>
      <sheetData sheetId="7187" refreshError="1"/>
      <sheetData sheetId="7188" refreshError="1"/>
      <sheetData sheetId="7189" refreshError="1"/>
      <sheetData sheetId="7190">
        <row r="2">
          <cell r="A2" t="str">
            <v>(ºF)</v>
          </cell>
        </row>
      </sheetData>
      <sheetData sheetId="719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sheetData sheetId="7203"/>
      <sheetData sheetId="7204" refreshError="1"/>
      <sheetData sheetId="7205" refreshError="1"/>
      <sheetData sheetId="7206"/>
      <sheetData sheetId="7207" refreshError="1"/>
      <sheetData sheetId="7208" refreshError="1"/>
      <sheetData sheetId="7209"/>
      <sheetData sheetId="7210" refreshError="1"/>
      <sheetData sheetId="7211"/>
      <sheetData sheetId="7212"/>
      <sheetData sheetId="7213"/>
      <sheetData sheetId="7214"/>
      <sheetData sheetId="7215"/>
      <sheetData sheetId="7216"/>
      <sheetData sheetId="7217" refreshError="1"/>
      <sheetData sheetId="7218"/>
      <sheetData sheetId="7219" refreshError="1"/>
      <sheetData sheetId="7220"/>
      <sheetData sheetId="7221" refreshError="1"/>
      <sheetData sheetId="7222" refreshError="1"/>
      <sheetData sheetId="7223" refreshError="1"/>
      <sheetData sheetId="7224"/>
      <sheetData sheetId="7225"/>
      <sheetData sheetId="7226"/>
      <sheetData sheetId="7227"/>
      <sheetData sheetId="7228"/>
      <sheetData sheetId="7229"/>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sheetData sheetId="7283"/>
      <sheetData sheetId="7284"/>
      <sheetData sheetId="7285"/>
      <sheetData sheetId="7286"/>
      <sheetData sheetId="7287"/>
      <sheetData sheetId="7288"/>
      <sheetData sheetId="7289"/>
      <sheetData sheetId="7290"/>
      <sheetData sheetId="7291" refreshError="1"/>
      <sheetData sheetId="7292" refreshError="1"/>
      <sheetData sheetId="7293" refreshError="1"/>
      <sheetData sheetId="7294" refreshError="1"/>
      <sheetData sheetId="7295" refreshError="1"/>
      <sheetData sheetId="7296" refreshError="1"/>
      <sheetData sheetId="7297" refreshError="1"/>
      <sheetData sheetId="7298"/>
      <sheetData sheetId="7299"/>
      <sheetData sheetId="7300"/>
      <sheetData sheetId="7301"/>
      <sheetData sheetId="7302"/>
      <sheetData sheetId="7303"/>
      <sheetData sheetId="7304"/>
      <sheetData sheetId="7305"/>
      <sheetData sheetId="7306"/>
      <sheetData sheetId="7307"/>
      <sheetData sheetId="7308"/>
      <sheetData sheetId="7309" refreshError="1"/>
      <sheetData sheetId="7310" refreshError="1"/>
      <sheetData sheetId="7311" refreshError="1"/>
      <sheetData sheetId="7312" refreshError="1"/>
      <sheetData sheetId="7313" refreshError="1"/>
      <sheetData sheetId="7314"/>
      <sheetData sheetId="7315"/>
      <sheetData sheetId="7316" refreshError="1"/>
      <sheetData sheetId="7317"/>
      <sheetData sheetId="7318">
        <row r="4">
          <cell r="B4">
            <v>39886</v>
          </cell>
        </row>
      </sheetData>
      <sheetData sheetId="7319"/>
      <sheetData sheetId="7320"/>
      <sheetData sheetId="7321"/>
      <sheetData sheetId="7322"/>
      <sheetData sheetId="7323"/>
      <sheetData sheetId="7324"/>
      <sheetData sheetId="7325">
        <row r="4">
          <cell r="B4">
            <v>39886</v>
          </cell>
        </row>
      </sheetData>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refreshError="1"/>
      <sheetData sheetId="7352" refreshError="1"/>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refreshError="1"/>
      <sheetData sheetId="7375"/>
      <sheetData sheetId="7376"/>
      <sheetData sheetId="7377"/>
      <sheetData sheetId="7378" refreshError="1"/>
      <sheetData sheetId="7379"/>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sheetData sheetId="7453"/>
      <sheetData sheetId="7454"/>
      <sheetData sheetId="7455"/>
      <sheetData sheetId="7456">
        <row r="4">
          <cell r="E4" t="str">
            <v>GUPCO</v>
          </cell>
        </row>
      </sheetData>
      <sheetData sheetId="7457"/>
      <sheetData sheetId="7458"/>
      <sheetData sheetId="7459"/>
      <sheetData sheetId="7460"/>
      <sheetData sheetId="7461"/>
      <sheetData sheetId="7462" refreshError="1"/>
      <sheetData sheetId="7463"/>
      <sheetData sheetId="7464" refreshError="1"/>
      <sheetData sheetId="7465"/>
      <sheetData sheetId="7466" refreshError="1"/>
      <sheetData sheetId="7467" refreshError="1"/>
      <sheetData sheetId="7468" refreshError="1"/>
      <sheetData sheetId="7469" refreshError="1"/>
      <sheetData sheetId="7470"/>
      <sheetData sheetId="7471"/>
      <sheetData sheetId="7472"/>
      <sheetData sheetId="7473"/>
      <sheetData sheetId="7474"/>
      <sheetData sheetId="7475" refreshError="1"/>
      <sheetData sheetId="7476" refreshError="1"/>
      <sheetData sheetId="7477" refreshError="1"/>
      <sheetData sheetId="7478" refreshError="1"/>
      <sheetData sheetId="7479" refreshError="1"/>
      <sheetData sheetId="7480" refreshError="1"/>
      <sheetData sheetId="7481" refreshError="1"/>
      <sheetData sheetId="7482"/>
      <sheetData sheetId="7483"/>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refreshError="1"/>
      <sheetData sheetId="7607"/>
      <sheetData sheetId="7608" refreshError="1"/>
      <sheetData sheetId="7609"/>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sheetData sheetId="7625"/>
      <sheetData sheetId="7626"/>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refreshError="1"/>
      <sheetData sheetId="7665"/>
      <sheetData sheetId="7666"/>
      <sheetData sheetId="7667"/>
      <sheetData sheetId="7668"/>
      <sheetData sheetId="7669"/>
      <sheetData sheetId="7670"/>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row r="6">
          <cell r="AB6">
            <v>40179</v>
          </cell>
        </row>
      </sheetData>
      <sheetData sheetId="7744"/>
      <sheetData sheetId="7745"/>
      <sheetData sheetId="7746"/>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sheetData sheetId="7964"/>
      <sheetData sheetId="7965"/>
      <sheetData sheetId="7966" refreshError="1"/>
      <sheetData sheetId="7967" refreshError="1"/>
      <sheetData sheetId="7968" refreshError="1"/>
      <sheetData sheetId="7969" refreshError="1"/>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sheetData sheetId="8057"/>
      <sheetData sheetId="8058"/>
      <sheetData sheetId="8059"/>
      <sheetData sheetId="8060" refreshError="1"/>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efreshError="1"/>
      <sheetData sheetId="8175"/>
      <sheetData sheetId="8176" refreshError="1"/>
      <sheetData sheetId="8177"/>
      <sheetData sheetId="8178" refreshError="1"/>
      <sheetData sheetId="8179" refreshError="1"/>
      <sheetData sheetId="8180" refreshError="1"/>
      <sheetData sheetId="8181" refreshError="1"/>
      <sheetData sheetId="8182" refreshError="1"/>
      <sheetData sheetId="8183"/>
      <sheetData sheetId="8184" refreshError="1"/>
      <sheetData sheetId="8185" refreshError="1"/>
      <sheetData sheetId="8186" refreshError="1"/>
      <sheetData sheetId="8187" refreshError="1"/>
      <sheetData sheetId="8188" refreshError="1"/>
      <sheetData sheetId="8189" refreshError="1"/>
      <sheetData sheetId="8190" refreshError="1"/>
      <sheetData sheetId="8191"/>
      <sheetData sheetId="8192"/>
      <sheetData sheetId="8193"/>
      <sheetData sheetId="8194"/>
      <sheetData sheetId="8195"/>
      <sheetData sheetId="8196" refreshError="1"/>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refreshError="1"/>
      <sheetData sheetId="8578"/>
      <sheetData sheetId="8579"/>
      <sheetData sheetId="8580" refreshError="1"/>
      <sheetData sheetId="8581" refreshError="1"/>
      <sheetData sheetId="8582" refreshError="1"/>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refreshError="1"/>
      <sheetData sheetId="8606" refreshError="1"/>
      <sheetData sheetId="8607"/>
      <sheetData sheetId="8608"/>
      <sheetData sheetId="8609"/>
      <sheetData sheetId="8610"/>
      <sheetData sheetId="8611"/>
      <sheetData sheetId="8612"/>
      <sheetData sheetId="8613"/>
      <sheetData sheetId="8614"/>
      <sheetData sheetId="8615"/>
      <sheetData sheetId="8616"/>
      <sheetData sheetId="8617"/>
      <sheetData sheetId="8618" refreshError="1"/>
      <sheetData sheetId="8619"/>
      <sheetData sheetId="8620"/>
      <sheetData sheetId="8621" refreshError="1"/>
      <sheetData sheetId="8622"/>
      <sheetData sheetId="8623"/>
      <sheetData sheetId="8624"/>
      <sheetData sheetId="8625"/>
      <sheetData sheetId="8626"/>
      <sheetData sheetId="8627"/>
      <sheetData sheetId="8628"/>
      <sheetData sheetId="8629"/>
      <sheetData sheetId="8630"/>
      <sheetData sheetId="8631" refreshError="1"/>
      <sheetData sheetId="8632" refreshError="1"/>
      <sheetData sheetId="8633" refreshError="1"/>
      <sheetData sheetId="8634" refreshError="1"/>
      <sheetData sheetId="8635"/>
      <sheetData sheetId="8636"/>
      <sheetData sheetId="8637"/>
      <sheetData sheetId="8638"/>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row r="3">
          <cell r="P3" t="str">
            <v>CONSORCIO CICLOINFRAESCTRUCTURA</v>
          </cell>
        </row>
      </sheetData>
      <sheetData sheetId="8999">
        <row r="4">
          <cell r="B4" t="str">
            <v>A-1.1</v>
          </cell>
        </row>
      </sheetData>
      <sheetData sheetId="9000"/>
      <sheetData sheetId="9001"/>
      <sheetData sheetId="9002"/>
      <sheetData sheetId="9003">
        <row r="4">
          <cell r="F4" t="str">
            <v>INDEPORTES</v>
          </cell>
        </row>
      </sheetData>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row r="3">
          <cell r="P3" t="str">
            <v>CONSORCIO CICLOINFRAESCTRUCTURA</v>
          </cell>
        </row>
      </sheetData>
      <sheetData sheetId="9281">
        <row r="4">
          <cell r="B4" t="str">
            <v>A-1.1</v>
          </cell>
        </row>
      </sheetData>
      <sheetData sheetId="9282"/>
      <sheetData sheetId="9283">
        <row r="4">
          <cell r="F4" t="str">
            <v>INDEPORTES</v>
          </cell>
        </row>
      </sheetData>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row r="33">
          <cell r="C33">
            <v>0.77967625899280601</v>
          </cell>
        </row>
      </sheetData>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row r="1">
          <cell r="B1" t="str">
            <v>CTO-102-2002</v>
          </cell>
        </row>
      </sheetData>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ow r="3">
          <cell r="B3">
            <v>1</v>
          </cell>
        </row>
      </sheetData>
      <sheetData sheetId="11048"/>
      <sheetData sheetId="11049">
        <row r="437">
          <cell r="A437" t="str">
            <v>GEOCOMPUESTOS</v>
          </cell>
        </row>
      </sheetData>
      <sheetData sheetId="11050">
        <row r="30">
          <cell r="A30" t="str">
            <v>PRELIMINARES DE OBRA</v>
          </cell>
        </row>
      </sheetData>
      <sheetData sheetId="11051"/>
      <sheetData sheetId="11052"/>
      <sheetData sheetId="11053"/>
      <sheetData sheetId="11054">
        <row r="5">
          <cell r="C5" t="str">
            <v>OBRAS DE PROTECCIÓN Y ADECUACIÓN DE ORILLA DEL PARQUE  RONDA, EN EL RÍO MAGDALENA, ENTRE EL PUENTE VEHICULAR Y EL PUENTE FÉRREO, MUNICIPIO DE GIRARDOT CUNDINAMARCA</v>
          </cell>
        </row>
      </sheetData>
      <sheetData sheetId="11055"/>
      <sheetData sheetId="11056"/>
      <sheetData sheetId="11057"/>
      <sheetData sheetId="11058"/>
      <sheetData sheetId="11059">
        <row r="34">
          <cell r="E34" t="str">
            <v>M3</v>
          </cell>
        </row>
      </sheetData>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refreshError="1"/>
      <sheetData sheetId="11260"/>
      <sheetData sheetId="11261" refreshError="1"/>
      <sheetData sheetId="11262" refreshError="1"/>
      <sheetData sheetId="11263" refreshError="1"/>
      <sheetData sheetId="11264">
        <row r="41">
          <cell r="H41">
            <v>108130</v>
          </cell>
        </row>
      </sheetData>
      <sheetData sheetId="11265" refreshError="1"/>
      <sheetData sheetId="11266">
        <row r="39">
          <cell r="H39">
            <v>61373</v>
          </cell>
        </row>
      </sheetData>
      <sheetData sheetId="11267">
        <row r="39">
          <cell r="H39">
            <v>345846</v>
          </cell>
        </row>
      </sheetData>
      <sheetData sheetId="11268">
        <row r="44">
          <cell r="H44">
            <v>71546</v>
          </cell>
        </row>
      </sheetData>
      <sheetData sheetId="11269">
        <row r="43">
          <cell r="H43">
            <v>373562</v>
          </cell>
        </row>
      </sheetData>
      <sheetData sheetId="11270" refreshError="1"/>
      <sheetData sheetId="11271" refreshError="1"/>
      <sheetData sheetId="11272">
        <row r="41">
          <cell r="H41">
            <v>4080</v>
          </cell>
        </row>
      </sheetData>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sheetData sheetId="11282"/>
      <sheetData sheetId="11283"/>
      <sheetData sheetId="11284"/>
      <sheetData sheetId="11285"/>
      <sheetData sheetId="11286"/>
      <sheetData sheetId="11287"/>
      <sheetData sheetId="11288">
        <row r="47">
          <cell r="H47">
            <v>17098.051632633331</v>
          </cell>
        </row>
      </sheetData>
      <sheetData sheetId="11289">
        <row r="47">
          <cell r="H47">
            <v>13407.454219619998</v>
          </cell>
        </row>
      </sheetData>
      <sheetData sheetId="11290">
        <row r="47">
          <cell r="H47">
            <v>13178.048204541665</v>
          </cell>
        </row>
      </sheetData>
      <sheetData sheetId="11291">
        <row r="47">
          <cell r="H47">
            <v>19729.199486104168</v>
          </cell>
        </row>
      </sheetData>
      <sheetData sheetId="11292">
        <row r="47">
          <cell r="H47">
            <v>38405.002915416662</v>
          </cell>
        </row>
      </sheetData>
      <sheetData sheetId="11293">
        <row r="47">
          <cell r="H47">
            <v>41159.979021230996</v>
          </cell>
        </row>
      </sheetData>
      <sheetData sheetId="11294">
        <row r="47">
          <cell r="H47">
            <v>16020</v>
          </cell>
        </row>
      </sheetData>
      <sheetData sheetId="11295">
        <row r="47">
          <cell r="H47">
            <v>11675</v>
          </cell>
        </row>
      </sheetData>
      <sheetData sheetId="11296">
        <row r="47">
          <cell r="H47">
            <v>382683.1643235588</v>
          </cell>
        </row>
      </sheetData>
      <sheetData sheetId="11297">
        <row r="47">
          <cell r="H47">
            <v>27108.482479999999</v>
          </cell>
        </row>
      </sheetData>
      <sheetData sheetId="11298">
        <row r="47">
          <cell r="H47">
            <v>18945.0351992</v>
          </cell>
        </row>
      </sheetData>
      <sheetData sheetId="11299">
        <row r="47">
          <cell r="H47">
            <v>88016.225274879995</v>
          </cell>
        </row>
      </sheetData>
      <sheetData sheetId="11300">
        <row r="47">
          <cell r="H47">
            <v>11296.680928966078</v>
          </cell>
        </row>
      </sheetData>
      <sheetData sheetId="11301">
        <row r="47">
          <cell r="H47">
            <v>19660.483631249997</v>
          </cell>
        </row>
      </sheetData>
      <sheetData sheetId="11302">
        <row r="47">
          <cell r="H47">
            <v>19660.483631249997</v>
          </cell>
        </row>
      </sheetData>
      <sheetData sheetId="11303">
        <row r="47">
          <cell r="H47">
            <v>19660.483631249997</v>
          </cell>
        </row>
      </sheetData>
      <sheetData sheetId="11304">
        <row r="47">
          <cell r="H47">
            <v>39947.116768272004</v>
          </cell>
        </row>
      </sheetData>
      <sheetData sheetId="11305">
        <row r="47">
          <cell r="H47">
            <v>37450.421970255004</v>
          </cell>
        </row>
      </sheetData>
      <sheetData sheetId="11306">
        <row r="47">
          <cell r="H47">
            <v>5631.4338221939006</v>
          </cell>
        </row>
      </sheetData>
      <sheetData sheetId="11307">
        <row r="47">
          <cell r="H47">
            <v>29691.867138751997</v>
          </cell>
        </row>
      </sheetData>
      <sheetData sheetId="11308">
        <row r="47">
          <cell r="H47">
            <v>10601.359883464</v>
          </cell>
        </row>
      </sheetData>
      <sheetData sheetId="11309">
        <row r="47">
          <cell r="H47">
            <v>16440.07876665</v>
          </cell>
        </row>
      </sheetData>
      <sheetData sheetId="11310">
        <row r="47">
          <cell r="H47">
            <v>7502.6541280530009</v>
          </cell>
        </row>
      </sheetData>
      <sheetData sheetId="11311">
        <row r="47">
          <cell r="H47">
            <v>63269.394041350002</v>
          </cell>
        </row>
      </sheetData>
      <sheetData sheetId="11312">
        <row r="47">
          <cell r="H47">
            <v>38708.912732384997</v>
          </cell>
        </row>
      </sheetData>
      <sheetData sheetId="11313">
        <row r="47">
          <cell r="H47">
            <v>30140.654422727453</v>
          </cell>
        </row>
      </sheetData>
      <sheetData sheetId="11314">
        <row r="47">
          <cell r="H47">
            <v>39628.094655192057</v>
          </cell>
        </row>
      </sheetData>
      <sheetData sheetId="11315">
        <row r="47">
          <cell r="H47">
            <v>38729.542446049003</v>
          </cell>
        </row>
      </sheetData>
      <sheetData sheetId="11316">
        <row r="47">
          <cell r="H47">
            <v>7116.936965586</v>
          </cell>
        </row>
      </sheetData>
      <sheetData sheetId="11317">
        <row r="47">
          <cell r="H47">
            <v>9391.2743470000005</v>
          </cell>
        </row>
      </sheetData>
      <sheetData sheetId="11318">
        <row r="47">
          <cell r="H47">
            <v>8500.0189065630984</v>
          </cell>
        </row>
      </sheetData>
      <sheetData sheetId="11319">
        <row r="47">
          <cell r="H47">
            <v>32499.094423904498</v>
          </cell>
        </row>
      </sheetData>
      <sheetData sheetId="11320">
        <row r="47">
          <cell r="H47">
            <v>51817.028777055006</v>
          </cell>
        </row>
      </sheetData>
      <sheetData sheetId="11321">
        <row r="47">
          <cell r="H47">
            <v>55430.1575333</v>
          </cell>
        </row>
      </sheetData>
      <sheetData sheetId="11322">
        <row r="47">
          <cell r="H47">
            <v>25786.003498499998</v>
          </cell>
        </row>
      </sheetData>
      <sheetData sheetId="11323">
        <row r="47">
          <cell r="H47">
            <v>21993.806973733335</v>
          </cell>
        </row>
      </sheetData>
      <sheetData sheetId="11324"/>
      <sheetData sheetId="11325"/>
      <sheetData sheetId="11326"/>
      <sheetData sheetId="11327"/>
      <sheetData sheetId="11328"/>
      <sheetData sheetId="11329"/>
      <sheetData sheetId="11330">
        <row r="47">
          <cell r="H47">
            <v>21941.348275</v>
          </cell>
        </row>
      </sheetData>
      <sheetData sheetId="11331">
        <row r="47">
          <cell r="H47">
            <v>576269.26239999989</v>
          </cell>
        </row>
      </sheetData>
      <sheetData sheetId="11332">
        <row r="48">
          <cell r="H48">
            <v>640370.66537874995</v>
          </cell>
        </row>
      </sheetData>
      <sheetData sheetId="11333">
        <row r="49">
          <cell r="H49">
            <v>83961.133243064003</v>
          </cell>
        </row>
      </sheetData>
      <sheetData sheetId="11334">
        <row r="47">
          <cell r="H47">
            <v>14670.136122054002</v>
          </cell>
        </row>
      </sheetData>
      <sheetData sheetId="11335">
        <row r="47">
          <cell r="H47">
            <v>9078.6352040999991</v>
          </cell>
        </row>
      </sheetData>
      <sheetData sheetId="11336">
        <row r="51">
          <cell r="H51">
            <v>117309.4992738</v>
          </cell>
        </row>
      </sheetData>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row r="19">
          <cell r="A19" t="str">
            <v>AGREGADO FINO (ARENA)</v>
          </cell>
        </row>
      </sheetData>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row r="4">
          <cell r="B4" t="str">
            <v xml:space="preserve"> Bisagra Pivotante </v>
          </cell>
        </row>
      </sheetData>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refreshError="1"/>
      <sheetData sheetId="11491"/>
      <sheetData sheetId="11492" refreshError="1"/>
      <sheetData sheetId="11493" refreshError="1"/>
      <sheetData sheetId="11494"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s>
    <sheetDataSet>
      <sheetData sheetId="0"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4"/>
    </sheetNames>
    <sheetDataSet>
      <sheetData sheetId="0"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ELECTRICO"/>
    </sheetNames>
    <sheetDataSet>
      <sheetData sheetId="0"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5. ELECTRICO"/>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REC-COD,"/>
      <sheetName val="2,2,6,1 Pilotes 0,30"/>
      <sheetName val="062"/>
      <sheetName val="LISTA DE PRECIOS"/>
      <sheetName val="Listado"/>
      <sheetName val=" Liquidacion de Obra por Tramos"/>
      <sheetName val="7.1.8.1.1"/>
      <sheetName val="A.P.U"/>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Hoja2"/>
      <sheetName val="Cuadr."/>
      <sheetName val="PUNITARIOS PARA 241201 2S.xls"/>
      <sheetName val="OBRAS SE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PU NO PREVISTO"/>
      <sheetName val="PPTA (3)"/>
      <sheetName val="PPTA (2)"/>
      <sheetName val="PPTA"/>
      <sheetName val="PERSONAL"/>
      <sheetName val="Tarifa MT"/>
      <sheetName val="Bajadas"/>
      <sheetName val="PREACTA Y CONTRATISTAS"/>
      <sheetName val="5. ELECTRICO"/>
      <sheetName val="BASE"/>
      <sheetName val="SALARIOS"/>
      <sheetName val="NARIÑO"/>
      <sheetName val="SUB_APU"/>
      <sheetName val="ESTADO_VÍA-CRIT_TECNICO"/>
      <sheetName val="PREACTA_6"/>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PLAN DE INVERSION ANTICIPO"/>
      <sheetName val="inv mensual"/>
      <sheetName val="borrador flujo inv"/>
      <sheetName val="social-ambiental"/>
      <sheetName val="AU"/>
      <sheetName val="CURVA"/>
      <sheetName val="Requisición1"/>
      <sheetName val="DEST. MEDIOS"/>
      <sheetName val="COMBUASF"/>
      <sheetName val="BALCRUDO"/>
      <sheetName val="CARGASPROC."/>
      <sheetName val="G L P  FINAL"/>
      <sheetName val="Bases 2A"/>
      <sheetName val="EMPRESA"/>
      <sheetName val="c2_5y2_613"/>
      <sheetName val="PREACTA_62"/>
      <sheetName val="TABLA_20082"/>
      <sheetName val="c2_5y2_612"/>
      <sheetName val="PREACTA_61"/>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BALANCE"/>
      <sheetName val="ITEMS NO REVISTOS"/>
      <sheetName val="APU ELECTRICOS"/>
      <sheetName val="CONT_ADI"/>
      <sheetName val="A_P_U1"/>
      <sheetName val="materiales"/>
      <sheetName val="otros"/>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iv_rom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ow r="48">
          <cell r="E48">
            <v>0</v>
          </cell>
        </row>
      </sheetData>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refreshError="1"/>
      <sheetData sheetId="155"/>
      <sheetData sheetId="156" refreshError="1"/>
      <sheetData sheetId="157" refreshError="1"/>
      <sheetData sheetId="158" refreshError="1"/>
      <sheetData sheetId="159" refreshError="1"/>
      <sheetData sheetId="160"/>
      <sheetData sheetId="161"/>
      <sheetData sheetId="162"/>
      <sheetData sheetId="163"/>
      <sheetData sheetId="164"/>
      <sheetData sheetId="165" refreshError="1"/>
      <sheetData sheetId="166"/>
      <sheetData sheetId="167" refreshError="1"/>
      <sheetData sheetId="168"/>
      <sheetData sheetId="169"/>
      <sheetData sheetId="170"/>
      <sheetData sheetId="171"/>
      <sheetData sheetId="172"/>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ow r="48">
          <cell r="E48">
            <v>0</v>
          </cell>
        </row>
      </sheetData>
      <sheetData sheetId="217"/>
      <sheetData sheetId="218"/>
      <sheetData sheetId="219" refreshError="1"/>
      <sheetData sheetId="220"/>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recios unitarios caranal"/>
      <sheetName val="PRECIOS ACTUALIZADOS FERRASA"/>
    </sheetNames>
    <sheetDataSet>
      <sheetData sheetId="0"/>
      <sheetData sheetId="1"/>
      <sheetData sheetId="2"/>
      <sheetData sheetId="3" refreshError="1"/>
      <sheetData sheetId="4"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desmonte"/>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p. Capital Vs estimado"/>
      <sheetName val="Dólar"/>
      <sheetName val="2007"/>
      <sheetName val="2008"/>
      <sheetName val="2009"/>
      <sheetName val="2010"/>
      <sheetName val="2011"/>
      <sheetName val="Consolidado"/>
      <sheetName val="WACC - VPN FC"/>
      <sheetName val="Activos"/>
      <sheetName val="Impuestos Temp."/>
      <sheetName val="CatFin - Suleasing(Plamort)"/>
      <sheetName val="Produccion"/>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FPRUE"/>
    </sheetNames>
    <sheetDataSet>
      <sheetData sheetId="0"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FIBRA ÓPTICA"/>
      <sheetName val="VIGBOLILLOS29"/>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Parcial No. 1"/>
      <sheetName val="Acta Modificativa No. 1"/>
      <sheetName val="Excavacion - Relleno (2)"/>
      <sheetName val="Transp Mat (2)"/>
      <sheetName val="Excavacion - Relleno"/>
      <sheetName val="Hoja12"/>
      <sheetName val="Transp Mat"/>
      <sheetName val="Gaviones"/>
      <sheetName val="memorias Gaviones "/>
      <sheetName val="Revestimiento"/>
      <sheetName val="2.2"/>
      <sheetName val="APU INP 1"/>
      <sheetName val="APU INP 2"/>
      <sheetName val="MATERIALES"/>
      <sheetName val="EQUIPO"/>
      <sheetName val="TRANSPORTE"/>
      <sheetName val="MANO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3">
          <cell r="E43" t="str">
            <v>Motosierra, 4.5 HP - 7.1 HP, longitud de espada 45-90 cm</v>
          </cell>
        </row>
      </sheetData>
      <sheetData sheetId="15" refreshError="1"/>
      <sheetData sheetId="16" refreshError="1">
        <row r="13">
          <cell r="D13" t="str">
            <v>Obrero (2)</v>
          </cell>
          <cell r="E13">
            <v>3500190</v>
          </cell>
          <cell r="G13">
            <v>2.0391888861759413</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55"/>
  <sheetViews>
    <sheetView showGridLines="0" view="pageBreakPreview" topLeftCell="B11" zoomScale="80" zoomScaleNormal="100" zoomScaleSheetLayoutView="80" workbookViewId="0">
      <selection activeCell="G29" sqref="G29"/>
    </sheetView>
  </sheetViews>
  <sheetFormatPr baseColWidth="10" defaultRowHeight="15"/>
  <cols>
    <col min="1" max="1" width="4.44140625" hidden="1" customWidth="1"/>
    <col min="2" max="2" width="9.21875" customWidth="1"/>
    <col min="3" max="3" width="58.21875" customWidth="1"/>
    <col min="4" max="4" width="21.77734375" customWidth="1"/>
    <col min="5" max="5" width="18.44140625" customWidth="1"/>
    <col min="6" max="6" width="18.21875" customWidth="1"/>
    <col min="7" max="7" width="22.21875" customWidth="1"/>
    <col min="8" max="8" width="19" bestFit="1" customWidth="1"/>
    <col min="9" max="9" width="22.21875" customWidth="1"/>
    <col min="10" max="10" width="18.44140625" customWidth="1"/>
    <col min="11" max="11" width="22.21875" customWidth="1"/>
    <col min="12" max="12" width="18.77734375" customWidth="1"/>
    <col min="13" max="13" width="22.21875" customWidth="1"/>
    <col min="14" max="14" width="4.77734375" customWidth="1"/>
    <col min="15" max="15" width="18" bestFit="1" customWidth="1"/>
  </cols>
  <sheetData>
    <row r="2" spans="2:13" ht="15.75" thickBot="1"/>
    <row r="3" spans="2:13">
      <c r="B3" s="342"/>
      <c r="C3" s="343"/>
      <c r="D3" s="1" t="s">
        <v>0</v>
      </c>
      <c r="E3" s="362" t="s">
        <v>41</v>
      </c>
      <c r="F3" s="362"/>
      <c r="G3" s="362"/>
      <c r="H3" s="362"/>
      <c r="I3" s="362"/>
      <c r="J3" s="346" t="s">
        <v>1</v>
      </c>
      <c r="K3" s="347"/>
      <c r="L3" s="352">
        <v>45954</v>
      </c>
      <c r="M3" s="353"/>
    </row>
    <row r="4" spans="2:13">
      <c r="B4" s="344"/>
      <c r="C4" s="345"/>
      <c r="D4" s="2"/>
      <c r="E4" s="363"/>
      <c r="F4" s="363"/>
      <c r="G4" s="363"/>
      <c r="H4" s="363"/>
      <c r="I4" s="363"/>
      <c r="J4" s="348"/>
      <c r="K4" s="349"/>
      <c r="L4" s="354"/>
      <c r="M4" s="355"/>
    </row>
    <row r="5" spans="2:13" ht="15.95" customHeight="1">
      <c r="B5" s="344"/>
      <c r="C5" s="345"/>
      <c r="D5" s="3" t="s">
        <v>2</v>
      </c>
      <c r="E5" s="364" t="s">
        <v>42</v>
      </c>
      <c r="F5" s="364"/>
      <c r="G5" s="364"/>
      <c r="H5" s="364"/>
      <c r="I5" s="364"/>
      <c r="J5" s="350"/>
      <c r="K5" s="351"/>
      <c r="L5" s="356"/>
      <c r="M5" s="357"/>
    </row>
    <row r="6" spans="2:13">
      <c r="B6" s="344"/>
      <c r="C6" s="345"/>
      <c r="D6" s="3"/>
      <c r="E6" s="364"/>
      <c r="F6" s="364"/>
      <c r="G6" s="364"/>
      <c r="H6" s="364"/>
      <c r="I6" s="364"/>
      <c r="J6" s="358" t="s">
        <v>3</v>
      </c>
      <c r="K6" s="359"/>
      <c r="L6" s="360">
        <v>45959</v>
      </c>
      <c r="M6" s="361"/>
    </row>
    <row r="7" spans="2:13">
      <c r="B7" s="344"/>
      <c r="C7" s="345"/>
      <c r="D7" s="4"/>
      <c r="E7" s="364"/>
      <c r="F7" s="364"/>
      <c r="G7" s="364"/>
      <c r="H7" s="364"/>
      <c r="I7" s="364"/>
      <c r="J7" s="350"/>
      <c r="K7" s="351"/>
      <c r="L7" s="356"/>
      <c r="M7" s="357"/>
    </row>
    <row r="8" spans="2:13" ht="15.95" customHeight="1">
      <c r="B8" s="393" t="s">
        <v>21</v>
      </c>
      <c r="C8" s="394"/>
      <c r="D8" s="348" t="s">
        <v>4</v>
      </c>
      <c r="E8" s="364" t="s">
        <v>43</v>
      </c>
      <c r="F8" s="364"/>
      <c r="G8" s="364"/>
      <c r="H8" s="364"/>
      <c r="I8" s="381"/>
      <c r="J8" s="338" t="s">
        <v>5</v>
      </c>
      <c r="K8" s="339"/>
      <c r="L8" s="367">
        <v>421466717</v>
      </c>
      <c r="M8" s="368"/>
    </row>
    <row r="9" spans="2:13">
      <c r="B9" s="393"/>
      <c r="C9" s="394"/>
      <c r="D9" s="348"/>
      <c r="E9" s="364"/>
      <c r="F9" s="364"/>
      <c r="G9" s="364"/>
      <c r="H9" s="364"/>
      <c r="I9" s="381"/>
      <c r="J9" s="340"/>
      <c r="K9" s="341"/>
      <c r="L9" s="369"/>
      <c r="M9" s="370"/>
    </row>
    <row r="10" spans="2:13" ht="15.95" customHeight="1">
      <c r="B10" s="393"/>
      <c r="C10" s="394"/>
      <c r="E10" s="364"/>
      <c r="F10" s="364"/>
      <c r="G10" s="364"/>
      <c r="H10" s="364"/>
      <c r="I10" s="381"/>
      <c r="J10" s="382" t="s">
        <v>27</v>
      </c>
      <c r="K10" s="383"/>
      <c r="L10" s="384" t="s">
        <v>44</v>
      </c>
      <c r="M10" s="385"/>
    </row>
    <row r="11" spans="2:13" ht="30" customHeight="1">
      <c r="B11" s="391" t="s">
        <v>7</v>
      </c>
      <c r="C11" s="392"/>
      <c r="D11" s="348" t="s">
        <v>26</v>
      </c>
      <c r="E11" s="389" t="s">
        <v>34</v>
      </c>
      <c r="F11" s="389"/>
      <c r="G11" s="389"/>
      <c r="H11" s="389"/>
      <c r="I11" s="390"/>
      <c r="J11" s="382"/>
      <c r="K11" s="383"/>
      <c r="L11" s="384"/>
      <c r="M11" s="385"/>
    </row>
    <row r="12" spans="2:13">
      <c r="B12" s="391"/>
      <c r="C12" s="392"/>
      <c r="D12" s="348"/>
      <c r="E12" s="363"/>
      <c r="F12" s="363"/>
      <c r="G12" s="363"/>
      <c r="H12" s="363"/>
      <c r="I12" s="363"/>
      <c r="J12" s="338" t="s">
        <v>6</v>
      </c>
      <c r="K12" s="339"/>
      <c r="L12" s="377">
        <f>K31/G31</f>
        <v>0.73863636449477099</v>
      </c>
      <c r="M12" s="378"/>
    </row>
    <row r="13" spans="2:13" ht="15.95" customHeight="1" thickBot="1">
      <c r="B13" s="391"/>
      <c r="C13" s="392"/>
      <c r="D13" s="107"/>
      <c r="E13" s="395"/>
      <c r="F13" s="395"/>
      <c r="G13" s="395"/>
      <c r="H13" s="395"/>
      <c r="I13" s="395"/>
      <c r="J13" s="375"/>
      <c r="K13" s="376"/>
      <c r="L13" s="379"/>
      <c r="M13" s="380"/>
    </row>
    <row r="14" spans="2:13" ht="59.1" customHeight="1" thickBot="1">
      <c r="B14" s="386" t="s">
        <v>8</v>
      </c>
      <c r="C14" s="387"/>
      <c r="D14" s="387"/>
      <c r="E14" s="387"/>
      <c r="F14" s="387"/>
      <c r="G14" s="388"/>
      <c r="H14" s="373" t="s">
        <v>25</v>
      </c>
      <c r="I14" s="374"/>
      <c r="J14" s="365" t="s">
        <v>9</v>
      </c>
      <c r="K14" s="366"/>
      <c r="L14" s="371" t="s">
        <v>10</v>
      </c>
      <c r="M14" s="372"/>
    </row>
    <row r="15" spans="2:13">
      <c r="B15" s="308" t="s">
        <v>11</v>
      </c>
      <c r="C15" s="310" t="s">
        <v>12</v>
      </c>
      <c r="D15" s="310" t="s">
        <v>13</v>
      </c>
      <c r="E15" s="310" t="s">
        <v>14</v>
      </c>
      <c r="F15" s="310" t="s">
        <v>15</v>
      </c>
      <c r="G15" s="310" t="s">
        <v>16</v>
      </c>
      <c r="H15" s="310" t="s">
        <v>14</v>
      </c>
      <c r="I15" s="310" t="s">
        <v>16</v>
      </c>
      <c r="J15" s="310" t="s">
        <v>14</v>
      </c>
      <c r="K15" s="310" t="s">
        <v>16</v>
      </c>
      <c r="L15" s="325" t="s">
        <v>14</v>
      </c>
      <c r="M15" s="327" t="s">
        <v>17</v>
      </c>
    </row>
    <row r="16" spans="2:13">
      <c r="B16" s="309"/>
      <c r="C16" s="311"/>
      <c r="D16" s="311"/>
      <c r="E16" s="311"/>
      <c r="F16" s="311"/>
      <c r="G16" s="311"/>
      <c r="H16" s="311"/>
      <c r="I16" s="311"/>
      <c r="J16" s="311"/>
      <c r="K16" s="311"/>
      <c r="L16" s="326"/>
      <c r="M16" s="328"/>
    </row>
    <row r="17" spans="2:15" ht="15.75">
      <c r="B17" s="69">
        <v>1</v>
      </c>
      <c r="C17" s="70" t="s">
        <v>45</v>
      </c>
      <c r="D17" s="71"/>
      <c r="E17" s="71"/>
      <c r="F17" s="57"/>
      <c r="G17" s="57"/>
      <c r="H17" s="57"/>
      <c r="I17" s="57"/>
      <c r="J17" s="58"/>
      <c r="K17" s="57"/>
      <c r="L17" s="57"/>
      <c r="M17" s="59"/>
    </row>
    <row r="18" spans="2:15" ht="16.5">
      <c r="B18" s="72">
        <v>1.1000000000000001</v>
      </c>
      <c r="C18" s="73" t="s">
        <v>46</v>
      </c>
      <c r="D18" s="108" t="s">
        <v>33</v>
      </c>
      <c r="E18" s="74">
        <v>927.59345618653595</v>
      </c>
      <c r="F18" s="5">
        <v>5000</v>
      </c>
      <c r="G18" s="6">
        <f>+E18*F18</f>
        <v>4637967.2809326798</v>
      </c>
      <c r="H18" s="74">
        <f>+E18</f>
        <v>927.59345618653595</v>
      </c>
      <c r="I18" s="6">
        <f>+F18*H18</f>
        <v>4637967.2809326798</v>
      </c>
      <c r="J18" s="119">
        <f>+E18*0.75</f>
        <v>695.69509213990193</v>
      </c>
      <c r="K18" s="6">
        <f>J18*F18</f>
        <v>3478475.4606995098</v>
      </c>
      <c r="L18" s="7">
        <f>J18</f>
        <v>695.69509213990193</v>
      </c>
      <c r="M18" s="8">
        <f>+L18*F18</f>
        <v>3478475.4606995098</v>
      </c>
      <c r="N18" s="9"/>
      <c r="O18" s="10"/>
    </row>
    <row r="19" spans="2:15" ht="16.5">
      <c r="B19" s="75">
        <v>2</v>
      </c>
      <c r="C19" s="76" t="s">
        <v>47</v>
      </c>
      <c r="D19" s="110"/>
      <c r="E19" s="77"/>
      <c r="F19" s="60"/>
      <c r="G19" s="61"/>
      <c r="H19" s="77"/>
      <c r="I19" s="61"/>
      <c r="J19" s="120"/>
      <c r="K19" s="62"/>
      <c r="L19" s="63"/>
      <c r="M19" s="64"/>
      <c r="N19" s="9"/>
    </row>
    <row r="20" spans="2:15" ht="59.1" customHeight="1">
      <c r="B20" s="78" t="s">
        <v>18</v>
      </c>
      <c r="C20" s="79" t="s">
        <v>48</v>
      </c>
      <c r="D20" s="109" t="s">
        <v>29</v>
      </c>
      <c r="E20" s="80">
        <v>320</v>
      </c>
      <c r="F20" s="5">
        <v>117500</v>
      </c>
      <c r="G20" s="6">
        <f>+E20*F20</f>
        <v>37600000</v>
      </c>
      <c r="H20" s="74">
        <f>+E20</f>
        <v>320</v>
      </c>
      <c r="I20" s="6">
        <f>+F20*H20</f>
        <v>37600000</v>
      </c>
      <c r="J20" s="119">
        <f>+E20*0.75</f>
        <v>240</v>
      </c>
      <c r="K20" s="6">
        <f>J20*F20</f>
        <v>28200000</v>
      </c>
      <c r="L20" s="7">
        <f>J20</f>
        <v>240</v>
      </c>
      <c r="M20" s="11">
        <f>+L20*F20</f>
        <v>28200000</v>
      </c>
      <c r="N20" s="9"/>
      <c r="O20" s="10" t="s">
        <v>62</v>
      </c>
    </row>
    <row r="21" spans="2:15" ht="18.75" customHeight="1">
      <c r="B21" s="78" t="s">
        <v>19</v>
      </c>
      <c r="C21" s="79" t="s">
        <v>49</v>
      </c>
      <c r="D21" s="109" t="s">
        <v>29</v>
      </c>
      <c r="E21" s="80">
        <v>410</v>
      </c>
      <c r="F21" s="5">
        <v>64500</v>
      </c>
      <c r="G21" s="6">
        <f t="shared" ref="G21" si="0">+E21*F21</f>
        <v>26445000</v>
      </c>
      <c r="H21" s="74">
        <f>+E21</f>
        <v>410</v>
      </c>
      <c r="I21" s="6">
        <f t="shared" ref="I21" si="1">+F21*H21</f>
        <v>26445000</v>
      </c>
      <c r="J21" s="119">
        <f>+E21*0.75</f>
        <v>307.5</v>
      </c>
      <c r="K21" s="6">
        <f>J21*F21</f>
        <v>19833750</v>
      </c>
      <c r="L21" s="7">
        <f t="shared" ref="L21" si="2">J21</f>
        <v>307.5</v>
      </c>
      <c r="M21" s="11">
        <f t="shared" ref="M21" si="3">+L21*F21</f>
        <v>19833750</v>
      </c>
      <c r="N21" s="9"/>
      <c r="O21" s="10"/>
    </row>
    <row r="22" spans="2:15" ht="15.75">
      <c r="B22" s="81">
        <v>3</v>
      </c>
      <c r="C22" s="82" t="s">
        <v>50</v>
      </c>
      <c r="D22" s="83"/>
      <c r="E22" s="83"/>
      <c r="F22" s="65"/>
      <c r="G22" s="66"/>
      <c r="H22" s="83"/>
      <c r="I22" s="66"/>
      <c r="J22" s="120"/>
      <c r="K22" s="62"/>
      <c r="L22" s="63"/>
      <c r="M22" s="64"/>
    </row>
    <row r="23" spans="2:15" ht="75.95" customHeight="1">
      <c r="B23" s="78">
        <v>3.1</v>
      </c>
      <c r="C23" s="79" t="s">
        <v>51</v>
      </c>
      <c r="D23" s="111" t="s">
        <v>29</v>
      </c>
      <c r="E23" s="84">
        <v>640</v>
      </c>
      <c r="F23" s="13">
        <v>117500</v>
      </c>
      <c r="G23" s="6">
        <f>+E23*F23</f>
        <v>75200000</v>
      </c>
      <c r="H23" s="74">
        <f>+E23</f>
        <v>640</v>
      </c>
      <c r="I23" s="6">
        <f>+F23*H23</f>
        <v>75200000</v>
      </c>
      <c r="J23" s="119">
        <f>+E23*0.75</f>
        <v>480</v>
      </c>
      <c r="K23" s="6">
        <f>J23*F23</f>
        <v>56400000</v>
      </c>
      <c r="L23" s="7">
        <f>J23</f>
        <v>480</v>
      </c>
      <c r="M23" s="11">
        <f>+L23*F23</f>
        <v>56400000</v>
      </c>
      <c r="O23" s="12"/>
    </row>
    <row r="24" spans="2:15" ht="96" customHeight="1">
      <c r="B24" s="78">
        <v>3.2</v>
      </c>
      <c r="C24" s="79" t="s">
        <v>52</v>
      </c>
      <c r="D24" s="112" t="s">
        <v>29</v>
      </c>
      <c r="E24" s="84">
        <v>51</v>
      </c>
      <c r="F24" s="5">
        <v>1335000</v>
      </c>
      <c r="G24" s="6">
        <f>+E24*F24</f>
        <v>68085000</v>
      </c>
      <c r="H24" s="74">
        <f>+E24</f>
        <v>51</v>
      </c>
      <c r="I24" s="6">
        <f>+F24*H24</f>
        <v>68085000</v>
      </c>
      <c r="J24" s="119">
        <f>+E24*0.75</f>
        <v>38.25</v>
      </c>
      <c r="K24" s="6">
        <f>J24*F24</f>
        <v>51063750</v>
      </c>
      <c r="L24" s="7">
        <f t="shared" ref="L24:L25" si="4">J24</f>
        <v>38.25</v>
      </c>
      <c r="M24" s="11">
        <f>+L24*F24</f>
        <v>51063750</v>
      </c>
      <c r="O24" s="12"/>
    </row>
    <row r="25" spans="2:15" ht="78.95" customHeight="1" thickBot="1">
      <c r="B25" s="85">
        <v>3.3</v>
      </c>
      <c r="C25" s="86" t="s">
        <v>53</v>
      </c>
      <c r="D25" s="111" t="s">
        <v>33</v>
      </c>
      <c r="E25" s="87">
        <v>450</v>
      </c>
      <c r="F25" s="5">
        <v>238500</v>
      </c>
      <c r="G25" s="68">
        <f>+E25*F25</f>
        <v>107325000</v>
      </c>
      <c r="H25" s="74">
        <f>+E25</f>
        <v>450</v>
      </c>
      <c r="I25" s="6">
        <f>+F25*H25</f>
        <v>107325000</v>
      </c>
      <c r="J25" s="119">
        <f>+E25*0.75</f>
        <v>337.5</v>
      </c>
      <c r="K25" s="6">
        <f>J25*F25</f>
        <v>80493750</v>
      </c>
      <c r="L25" s="7">
        <f t="shared" si="4"/>
        <v>337.5</v>
      </c>
      <c r="M25" s="11">
        <f>+L25*F25</f>
        <v>80493750</v>
      </c>
      <c r="O25">
        <f>113.4*3*0.15</f>
        <v>51.030000000000008</v>
      </c>
    </row>
    <row r="26" spans="2:15" ht="15.75">
      <c r="B26" s="14"/>
      <c r="C26" s="15"/>
      <c r="D26" s="336" t="s">
        <v>22</v>
      </c>
      <c r="E26" s="337"/>
      <c r="F26" s="337"/>
      <c r="G26" s="16">
        <f>+SUM(G18:G25)</f>
        <v>319292967.28093266</v>
      </c>
      <c r="H26" s="16"/>
      <c r="I26" s="16">
        <f>+ROUND((SUM(I18:I25)),0)</f>
        <v>319292967</v>
      </c>
      <c r="J26" s="16"/>
      <c r="K26" s="116">
        <f>+(SUM(K18:K25))</f>
        <v>239469725.4606995</v>
      </c>
      <c r="L26" s="17"/>
      <c r="M26" s="16">
        <f>+(SUM(M18:M25))</f>
        <v>239469725.4606995</v>
      </c>
      <c r="O26" s="10"/>
    </row>
    <row r="27" spans="2:15" ht="15.75">
      <c r="B27" s="4"/>
      <c r="C27" s="18"/>
      <c r="D27" s="329" t="s">
        <v>54</v>
      </c>
      <c r="E27" s="330"/>
      <c r="F27" s="330"/>
      <c r="G27" s="19">
        <f>(G26*0.26)</f>
        <v>83016171.493042499</v>
      </c>
      <c r="H27" s="19"/>
      <c r="I27" s="19">
        <f>ROUND(I26*0.26,0)</f>
        <v>83016171</v>
      </c>
      <c r="J27" s="19"/>
      <c r="K27" s="117">
        <f>ROUND(K26*0.23,0)</f>
        <v>55078037</v>
      </c>
      <c r="L27" s="67"/>
      <c r="M27" s="19">
        <f>ROUND(M26*0.23,0)</f>
        <v>55078037</v>
      </c>
      <c r="O27" s="10"/>
    </row>
    <row r="28" spans="2:15" ht="15.75">
      <c r="B28" s="4"/>
      <c r="C28" s="18"/>
      <c r="D28" s="329" t="s">
        <v>55</v>
      </c>
      <c r="E28" s="330"/>
      <c r="F28" s="330"/>
      <c r="G28" s="19">
        <f>(G26*0.01)</f>
        <v>3192929.6728093266</v>
      </c>
      <c r="H28" s="19"/>
      <c r="I28" s="19">
        <f>ROUND(I26*0.01,0)</f>
        <v>3192930</v>
      </c>
      <c r="J28" s="19"/>
      <c r="K28" s="117">
        <f>ROUND(K26*0.02,0)</f>
        <v>4789395</v>
      </c>
      <c r="L28" s="67"/>
      <c r="M28" s="19">
        <f>ROUND(M26*0.02,0)</f>
        <v>4789395</v>
      </c>
      <c r="O28" s="10"/>
    </row>
    <row r="29" spans="2:15" ht="15.75">
      <c r="B29" s="4"/>
      <c r="C29" s="18"/>
      <c r="D29" s="329" t="s">
        <v>23</v>
      </c>
      <c r="E29" s="330"/>
      <c r="F29" s="330"/>
      <c r="G29" s="19">
        <f>(G26*0.05)</f>
        <v>15964648.364046633</v>
      </c>
      <c r="H29" s="19"/>
      <c r="I29" s="19">
        <f>ROUND(I26*0.05,0)</f>
        <v>15964648</v>
      </c>
      <c r="J29" s="19"/>
      <c r="K29" s="117">
        <f>ROUND(K26*0.05,0)</f>
        <v>11973486</v>
      </c>
      <c r="L29" s="67"/>
      <c r="M29" s="19">
        <f>ROUND(M26*0.05,0)</f>
        <v>11973486</v>
      </c>
      <c r="O29" s="10"/>
    </row>
    <row r="30" spans="2:15" ht="15.95" customHeight="1">
      <c r="B30" s="4"/>
      <c r="C30" s="20"/>
      <c r="D30" s="329" t="s">
        <v>24</v>
      </c>
      <c r="E30" s="330"/>
      <c r="F30" s="330"/>
      <c r="G30" s="19">
        <f>SUM(G27:G29)</f>
        <v>102173749.52989846</v>
      </c>
      <c r="H30" s="19"/>
      <c r="I30" s="19">
        <f>SUM(I27:I29)</f>
        <v>102173749</v>
      </c>
      <c r="J30" s="19"/>
      <c r="K30" s="117">
        <f>SUM(K27:K29)</f>
        <v>71840918</v>
      </c>
      <c r="L30" s="21"/>
      <c r="M30" s="19">
        <f>SUM(M27:M29)</f>
        <v>71840918</v>
      </c>
    </row>
    <row r="31" spans="2:15" ht="16.5" thickBot="1">
      <c r="B31" s="22"/>
      <c r="C31" s="23"/>
      <c r="D31" s="334" t="s">
        <v>20</v>
      </c>
      <c r="E31" s="335"/>
      <c r="F31" s="335"/>
      <c r="G31" s="24">
        <f>G30+G26</f>
        <v>421466716.81083113</v>
      </c>
      <c r="H31" s="24"/>
      <c r="I31" s="24">
        <f>I30+I26</f>
        <v>421466716</v>
      </c>
      <c r="J31" s="24"/>
      <c r="K31" s="118">
        <f>K30+K26</f>
        <v>311310643.4606995</v>
      </c>
      <c r="L31" s="25"/>
      <c r="M31" s="24">
        <f>M30+M26</f>
        <v>311310643.4606995</v>
      </c>
    </row>
    <row r="32" spans="2:15">
      <c r="B32" s="26"/>
      <c r="C32" s="27"/>
      <c r="D32" s="28"/>
      <c r="E32" s="27"/>
      <c r="F32" s="27"/>
      <c r="G32" s="34"/>
      <c r="H32" s="34"/>
      <c r="I32" s="34"/>
      <c r="J32" s="29"/>
      <c r="K32" s="27"/>
      <c r="L32" s="27"/>
      <c r="M32" s="30"/>
    </row>
    <row r="33" spans="2:13">
      <c r="B33" s="4"/>
      <c r="C33" s="31"/>
      <c r="D33" s="32"/>
      <c r="E33" s="33"/>
      <c r="F33" s="33"/>
      <c r="G33" s="34"/>
      <c r="H33" s="34"/>
      <c r="I33" s="34"/>
      <c r="J33" s="36"/>
      <c r="K33" s="36"/>
      <c r="L33" s="33"/>
      <c r="M33" s="37"/>
    </row>
    <row r="34" spans="2:13" ht="15.75" thickBot="1">
      <c r="B34" s="4"/>
      <c r="C34" s="31"/>
      <c r="D34" s="32"/>
      <c r="E34" s="33"/>
      <c r="F34" s="33"/>
      <c r="G34" s="34"/>
      <c r="H34" s="34"/>
      <c r="I34" s="34"/>
      <c r="J34" s="36"/>
      <c r="K34" s="36"/>
      <c r="L34" s="33"/>
      <c r="M34" s="37"/>
    </row>
    <row r="35" spans="2:13" ht="16.5" thickBot="1">
      <c r="B35" s="4"/>
      <c r="C35" s="331" t="s">
        <v>57</v>
      </c>
      <c r="D35" s="332"/>
      <c r="E35" s="332"/>
      <c r="F35" s="333"/>
      <c r="G35" s="34"/>
      <c r="H35" s="34"/>
      <c r="I35" s="34"/>
      <c r="J35" s="36"/>
      <c r="K35" s="36"/>
      <c r="L35" s="33"/>
      <c r="M35" s="37"/>
    </row>
    <row r="36" spans="2:13">
      <c r="B36" s="4"/>
      <c r="C36" s="93" t="s">
        <v>36</v>
      </c>
      <c r="D36" s="94">
        <v>1</v>
      </c>
      <c r="E36" s="312">
        <f>+G31</f>
        <v>421466716.81083113</v>
      </c>
      <c r="F36" s="313"/>
      <c r="G36" s="34"/>
      <c r="H36" s="34"/>
      <c r="I36" s="34"/>
      <c r="J36" s="36"/>
      <c r="K36" s="36"/>
      <c r="L36" s="33"/>
      <c r="M36" s="37"/>
    </row>
    <row r="37" spans="2:13">
      <c r="B37" s="4"/>
      <c r="C37" s="95" t="s">
        <v>37</v>
      </c>
      <c r="D37" s="96">
        <f>+E37/E36</f>
        <v>0</v>
      </c>
      <c r="E37" s="315">
        <v>0</v>
      </c>
      <c r="F37" s="316"/>
      <c r="G37" s="34"/>
      <c r="H37" s="34"/>
      <c r="I37" s="34"/>
      <c r="J37" s="36"/>
      <c r="K37" s="36"/>
      <c r="L37" s="33"/>
      <c r="M37" s="37"/>
    </row>
    <row r="38" spans="2:13">
      <c r="B38" s="4"/>
      <c r="C38" s="95" t="s">
        <v>38</v>
      </c>
      <c r="D38" s="96">
        <v>1</v>
      </c>
      <c r="E38" s="315">
        <f>+E37+E36</f>
        <v>421466716.81083113</v>
      </c>
      <c r="F38" s="316"/>
      <c r="G38" s="33"/>
      <c r="H38" s="34"/>
      <c r="I38" s="33"/>
      <c r="J38" s="36"/>
      <c r="K38" s="34"/>
      <c r="L38" s="33"/>
      <c r="M38" s="37"/>
    </row>
    <row r="39" spans="2:13">
      <c r="B39" s="4"/>
      <c r="C39" s="95" t="s">
        <v>39</v>
      </c>
      <c r="D39" s="97">
        <f>+E39/E36</f>
        <v>0.73863636449477099</v>
      </c>
      <c r="E39" s="317">
        <f>+K31</f>
        <v>311310643.4606995</v>
      </c>
      <c r="F39" s="318"/>
      <c r="G39" s="33"/>
      <c r="H39" s="103"/>
      <c r="I39" s="92"/>
      <c r="J39" s="35"/>
      <c r="K39" s="34"/>
      <c r="L39" s="33"/>
      <c r="M39" s="37"/>
    </row>
    <row r="40" spans="2:13">
      <c r="B40" s="4"/>
      <c r="C40" s="95" t="s">
        <v>61</v>
      </c>
      <c r="D40" s="97">
        <f>+E40/E38</f>
        <v>0.5</v>
      </c>
      <c r="E40" s="321">
        <f>+G31*0.5</f>
        <v>210733358.40541556</v>
      </c>
      <c r="F40" s="322"/>
      <c r="G40" s="33"/>
      <c r="H40" s="103"/>
      <c r="I40" s="92"/>
      <c r="J40" s="35"/>
      <c r="K40" s="34"/>
      <c r="L40" s="33"/>
      <c r="M40" s="37"/>
    </row>
    <row r="41" spans="2:13">
      <c r="B41" s="4"/>
      <c r="C41" s="95" t="s">
        <v>56</v>
      </c>
      <c r="D41" s="97"/>
      <c r="E41" s="323">
        <f>+E39-E40</f>
        <v>100577285.05528393</v>
      </c>
      <c r="F41" s="324"/>
      <c r="G41" s="33"/>
      <c r="H41" s="103"/>
      <c r="I41" s="92"/>
      <c r="J41" s="35"/>
      <c r="K41" s="34"/>
      <c r="L41" s="33"/>
      <c r="M41" s="37"/>
    </row>
    <row r="42" spans="2:13" ht="15.75" thickBot="1">
      <c r="B42" s="4"/>
      <c r="C42" s="98" t="s">
        <v>40</v>
      </c>
      <c r="D42" s="99"/>
      <c r="E42" s="319">
        <f>+E38-E39</f>
        <v>110156073.35013163</v>
      </c>
      <c r="F42" s="320"/>
      <c r="G42" s="33"/>
      <c r="H42" s="104"/>
      <c r="I42" s="34"/>
      <c r="J42" s="35"/>
      <c r="K42" s="39"/>
      <c r="L42" s="33"/>
      <c r="M42" s="37"/>
    </row>
    <row r="43" spans="2:13">
      <c r="B43" s="4"/>
      <c r="C43" s="100"/>
      <c r="D43" s="97"/>
      <c r="E43" s="101"/>
      <c r="F43" s="102"/>
      <c r="G43" s="33"/>
      <c r="H43" s="33"/>
      <c r="I43" s="34"/>
      <c r="J43" s="35"/>
      <c r="K43" s="39"/>
      <c r="L43" s="33"/>
      <c r="M43" s="37"/>
    </row>
    <row r="44" spans="2:13">
      <c r="B44" s="4"/>
      <c r="C44" s="100"/>
      <c r="D44" s="97"/>
      <c r="E44" s="101"/>
      <c r="F44" s="102"/>
      <c r="G44" s="33"/>
      <c r="H44" s="33"/>
      <c r="I44" s="34"/>
      <c r="J44" s="35"/>
      <c r="K44" s="39"/>
      <c r="L44" s="33"/>
      <c r="M44" s="37"/>
    </row>
    <row r="45" spans="2:13">
      <c r="B45" s="4"/>
      <c r="C45" s="100"/>
      <c r="D45" s="97"/>
      <c r="E45" s="101"/>
      <c r="F45" s="102"/>
      <c r="G45" s="33"/>
      <c r="H45" s="105"/>
      <c r="I45" s="34"/>
      <c r="J45" s="35"/>
      <c r="K45" s="39"/>
      <c r="L45" s="33"/>
      <c r="M45" s="37"/>
    </row>
    <row r="46" spans="2:13">
      <c r="B46" s="4"/>
      <c r="C46" s="100"/>
      <c r="D46" s="97"/>
      <c r="E46" s="101"/>
      <c r="F46" s="102"/>
      <c r="G46" s="33"/>
      <c r="H46" s="106"/>
      <c r="I46" s="34"/>
      <c r="J46" s="35"/>
      <c r="K46" s="39"/>
      <c r="L46" s="33"/>
      <c r="M46" s="37"/>
    </row>
    <row r="47" spans="2:13">
      <c r="B47" s="4"/>
      <c r="C47" s="100"/>
      <c r="D47" s="97"/>
      <c r="E47" s="101"/>
      <c r="F47" s="102"/>
      <c r="G47" s="33"/>
      <c r="H47" s="33"/>
      <c r="I47" s="34"/>
      <c r="J47" s="35"/>
      <c r="K47" s="39"/>
      <c r="L47" s="33"/>
      <c r="M47" s="37"/>
    </row>
    <row r="48" spans="2:13" ht="15.75">
      <c r="B48" s="4"/>
      <c r="C48" s="40"/>
      <c r="D48" s="41"/>
      <c r="E48" s="41"/>
      <c r="F48" s="41"/>
      <c r="G48" s="41"/>
      <c r="H48" s="41"/>
      <c r="I48" s="41"/>
      <c r="J48" s="35"/>
      <c r="K48" s="33"/>
      <c r="L48" s="33"/>
      <c r="M48" s="38"/>
    </row>
    <row r="49" spans="2:13" ht="15.75">
      <c r="B49" s="4"/>
      <c r="C49" s="115" t="s">
        <v>58</v>
      </c>
      <c r="D49" s="41"/>
      <c r="I49" s="314" t="s">
        <v>34</v>
      </c>
      <c r="J49" s="314"/>
      <c r="K49" s="314"/>
      <c r="L49" s="42"/>
      <c r="M49" s="42"/>
    </row>
    <row r="50" spans="2:13" ht="15.75">
      <c r="B50" s="4"/>
      <c r="C50" s="91" t="s">
        <v>59</v>
      </c>
      <c r="D50" s="43"/>
      <c r="I50" s="305" t="s">
        <v>35</v>
      </c>
      <c r="J50" s="305"/>
      <c r="K50" s="305"/>
      <c r="L50" s="90"/>
      <c r="M50" s="90"/>
    </row>
    <row r="51" spans="2:13" ht="15.95" customHeight="1">
      <c r="B51" s="4"/>
      <c r="C51" s="114" t="s">
        <v>60</v>
      </c>
      <c r="D51" s="44"/>
      <c r="F51" s="306"/>
      <c r="G51" s="306"/>
      <c r="H51" s="306"/>
      <c r="I51" s="45"/>
      <c r="J51" s="42"/>
      <c r="K51" s="113"/>
      <c r="L51" s="113"/>
      <c r="M51" s="113"/>
    </row>
    <row r="52" spans="2:13" ht="15.75">
      <c r="B52" s="4"/>
      <c r="C52" s="33"/>
      <c r="D52" s="46"/>
      <c r="E52" s="33"/>
      <c r="F52" s="33"/>
      <c r="G52" s="33"/>
      <c r="H52" s="33"/>
      <c r="I52" s="33"/>
      <c r="J52" s="33"/>
      <c r="K52" s="33"/>
      <c r="L52" s="33"/>
      <c r="M52" s="38"/>
    </row>
    <row r="53" spans="2:13" ht="15.75">
      <c r="B53" s="4"/>
      <c r="C53" s="44"/>
      <c r="D53" s="44"/>
      <c r="E53" s="46"/>
      <c r="F53" s="46"/>
      <c r="G53" s="44"/>
      <c r="H53" s="44"/>
      <c r="I53" s="44"/>
      <c r="J53" s="47"/>
      <c r="K53" s="44"/>
      <c r="L53" s="44"/>
      <c r="M53" s="38"/>
    </row>
    <row r="54" spans="2:13" ht="15.75">
      <c r="B54" s="4"/>
      <c r="C54" s="48"/>
      <c r="D54" s="48"/>
      <c r="E54" s="307"/>
      <c r="F54" s="307"/>
      <c r="G54" s="41"/>
      <c r="H54" s="41"/>
      <c r="I54" s="41"/>
      <c r="J54" s="49"/>
      <c r="K54" s="50"/>
      <c r="L54" s="50"/>
      <c r="M54" s="38"/>
    </row>
    <row r="55" spans="2:13" ht="16.5" thickBot="1">
      <c r="B55" s="51"/>
      <c r="C55" s="52"/>
      <c r="D55" s="52"/>
      <c r="E55" s="53"/>
      <c r="F55" s="54"/>
      <c r="G55" s="54"/>
      <c r="H55" s="54"/>
      <c r="I55" s="54"/>
      <c r="J55" s="55"/>
      <c r="K55" s="54"/>
      <c r="L55" s="54"/>
      <c r="M55" s="56"/>
    </row>
  </sheetData>
  <mergeCells count="54">
    <mergeCell ref="J14:K14"/>
    <mergeCell ref="L8:M9"/>
    <mergeCell ref="L14:M14"/>
    <mergeCell ref="H14:I14"/>
    <mergeCell ref="J12:K13"/>
    <mergeCell ref="L12:M13"/>
    <mergeCell ref="E8:I10"/>
    <mergeCell ref="J10:K11"/>
    <mergeCell ref="L10:M11"/>
    <mergeCell ref="B14:G14"/>
    <mergeCell ref="D11:D12"/>
    <mergeCell ref="E11:I11"/>
    <mergeCell ref="B11:C13"/>
    <mergeCell ref="B8:C10"/>
    <mergeCell ref="D8:D9"/>
    <mergeCell ref="E12:I13"/>
    <mergeCell ref="J8:K9"/>
    <mergeCell ref="B3:C7"/>
    <mergeCell ref="J3:K5"/>
    <mergeCell ref="L3:M5"/>
    <mergeCell ref="J6:K7"/>
    <mergeCell ref="L6:M7"/>
    <mergeCell ref="E3:I4"/>
    <mergeCell ref="E5:I7"/>
    <mergeCell ref="L15:L16"/>
    <mergeCell ref="M15:M16"/>
    <mergeCell ref="F15:F16"/>
    <mergeCell ref="D27:F27"/>
    <mergeCell ref="C35:F35"/>
    <mergeCell ref="D28:F28"/>
    <mergeCell ref="D29:F29"/>
    <mergeCell ref="D30:F30"/>
    <mergeCell ref="D31:F31"/>
    <mergeCell ref="D26:F26"/>
    <mergeCell ref="H15:H16"/>
    <mergeCell ref="I15:I16"/>
    <mergeCell ref="G15:G16"/>
    <mergeCell ref="D15:D16"/>
    <mergeCell ref="E15:E16"/>
    <mergeCell ref="I50:K50"/>
    <mergeCell ref="F51:H51"/>
    <mergeCell ref="E54:F54"/>
    <mergeCell ref="B15:B16"/>
    <mergeCell ref="C15:C16"/>
    <mergeCell ref="J15:J16"/>
    <mergeCell ref="K15:K16"/>
    <mergeCell ref="E36:F36"/>
    <mergeCell ref="I49:K49"/>
    <mergeCell ref="E37:F37"/>
    <mergeCell ref="E38:F38"/>
    <mergeCell ref="E39:F39"/>
    <mergeCell ref="E42:F42"/>
    <mergeCell ref="E40:F40"/>
    <mergeCell ref="E41:F41"/>
  </mergeCells>
  <pageMargins left="0.17" right="0.17" top="0.75" bottom="0.75" header="0.3" footer="0.3"/>
  <pageSetup scale="4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S44"/>
  <sheetViews>
    <sheetView tabSelected="1" topLeftCell="A19" zoomScale="70" zoomScaleNormal="70" workbookViewId="0">
      <selection activeCell="S44" sqref="S44"/>
    </sheetView>
  </sheetViews>
  <sheetFormatPr baseColWidth="10" defaultColWidth="11" defaultRowHeight="15"/>
  <cols>
    <col min="1" max="1" width="3.6640625" style="33" customWidth="1"/>
    <col min="2" max="2" width="9.21875" style="33" customWidth="1"/>
    <col min="3" max="3" width="51.5546875" style="33" customWidth="1"/>
    <col min="4" max="4" width="9.77734375" style="33" bestFit="1" customWidth="1"/>
    <col min="5" max="5" width="10" style="33" bestFit="1" customWidth="1"/>
    <col min="6" max="6" width="14.21875" style="33" customWidth="1"/>
    <col min="7" max="7" width="17.77734375" style="33" customWidth="1"/>
    <col min="8" max="8" width="11" style="33"/>
    <col min="9" max="9" width="12" style="33" bestFit="1" customWidth="1"/>
    <col min="10" max="16384" width="11" style="33"/>
  </cols>
  <sheetData>
    <row r="2" spans="2:7" ht="15.75" thickBot="1"/>
    <row r="3" spans="2:7">
      <c r="B3" s="396"/>
      <c r="C3" s="397"/>
      <c r="D3" s="304"/>
      <c r="E3" s="362"/>
      <c r="F3" s="362"/>
      <c r="G3" s="404"/>
    </row>
    <row r="4" spans="2:7">
      <c r="B4" s="398"/>
      <c r="C4" s="399"/>
      <c r="D4" s="348" t="s">
        <v>2</v>
      </c>
      <c r="E4" s="405" t="s">
        <v>197</v>
      </c>
      <c r="F4" s="405"/>
      <c r="G4" s="406"/>
    </row>
    <row r="5" spans="2:7">
      <c r="B5" s="398"/>
      <c r="C5" s="399"/>
      <c r="D5" s="348"/>
      <c r="E5" s="405"/>
      <c r="F5" s="405"/>
      <c r="G5" s="406"/>
    </row>
    <row r="6" spans="2:7" ht="93.75" customHeight="1">
      <c r="B6" s="398"/>
      <c r="C6" s="399"/>
      <c r="D6" s="348"/>
      <c r="E6" s="405"/>
      <c r="F6" s="405"/>
      <c r="G6" s="406"/>
    </row>
    <row r="7" spans="2:7" ht="15.95" customHeight="1">
      <c r="B7" s="398"/>
      <c r="C7" s="399"/>
      <c r="D7" s="348"/>
      <c r="E7" s="408"/>
      <c r="F7" s="408"/>
      <c r="G7" s="409"/>
    </row>
    <row r="8" spans="2:7" ht="15.75" customHeight="1" thickBot="1">
      <c r="B8" s="400"/>
      <c r="C8" s="401"/>
      <c r="D8" s="407"/>
      <c r="E8" s="410"/>
      <c r="F8" s="410"/>
      <c r="G8" s="411"/>
    </row>
    <row r="9" spans="2:7" ht="21.95" customHeight="1" thickBot="1">
      <c r="B9" s="386" t="s">
        <v>8</v>
      </c>
      <c r="C9" s="387"/>
      <c r="D9" s="387"/>
      <c r="E9" s="387"/>
      <c r="F9" s="387"/>
      <c r="G9" s="388"/>
    </row>
    <row r="10" spans="2:7" ht="15" customHeight="1">
      <c r="B10" s="308" t="s">
        <v>11</v>
      </c>
      <c r="C10" s="310" t="s">
        <v>12</v>
      </c>
      <c r="D10" s="310" t="s">
        <v>13</v>
      </c>
      <c r="E10" s="310" t="s">
        <v>14</v>
      </c>
      <c r="F10" s="310" t="s">
        <v>15</v>
      </c>
      <c r="G10" s="402" t="s">
        <v>16</v>
      </c>
    </row>
    <row r="11" spans="2:7" ht="15" customHeight="1">
      <c r="B11" s="309"/>
      <c r="C11" s="311"/>
      <c r="D11" s="311"/>
      <c r="E11" s="311"/>
      <c r="F11" s="311"/>
      <c r="G11" s="403"/>
    </row>
    <row r="12" spans="2:7" ht="15.75">
      <c r="B12" s="69">
        <v>1</v>
      </c>
      <c r="C12" s="70" t="s">
        <v>45</v>
      </c>
      <c r="D12" s="71"/>
      <c r="E12" s="71"/>
      <c r="F12" s="57"/>
      <c r="G12" s="59"/>
    </row>
    <row r="13" spans="2:7">
      <c r="B13" s="72">
        <v>1.1000000000000001</v>
      </c>
      <c r="C13" s="263" t="s">
        <v>46</v>
      </c>
      <c r="D13" s="122" t="s">
        <v>33</v>
      </c>
      <c r="E13" s="74">
        <f>+'cant 1.1'!I9</f>
        <v>2250</v>
      </c>
      <c r="F13" s="157">
        <f>+'APU 1,1'!G40</f>
        <v>5238</v>
      </c>
      <c r="G13" s="11">
        <f>+E13*F13</f>
        <v>11785500</v>
      </c>
    </row>
    <row r="14" spans="2:7" ht="15.75">
      <c r="B14" s="75">
        <v>2</v>
      </c>
      <c r="C14" s="76" t="s">
        <v>47</v>
      </c>
      <c r="D14" s="123"/>
      <c r="E14" s="77"/>
      <c r="F14" s="158"/>
      <c r="G14" s="243"/>
    </row>
    <row r="15" spans="2:7" ht="30">
      <c r="B15" s="78" t="s">
        <v>18</v>
      </c>
      <c r="C15" s="262" t="s">
        <v>48</v>
      </c>
      <c r="D15" s="88" t="s">
        <v>29</v>
      </c>
      <c r="E15" s="80">
        <f>+'cant 2.1'!I9</f>
        <v>1350</v>
      </c>
      <c r="F15" s="157">
        <f>+'APU 2,1'!G40</f>
        <v>17149</v>
      </c>
      <c r="G15" s="11">
        <f>+E15*F15</f>
        <v>23151150</v>
      </c>
    </row>
    <row r="16" spans="2:7" ht="30">
      <c r="B16" s="78" t="s">
        <v>19</v>
      </c>
      <c r="C16" s="79" t="s">
        <v>135</v>
      </c>
      <c r="D16" s="88" t="s">
        <v>32</v>
      </c>
      <c r="E16" s="80">
        <f>+'cant 2.2'!G9</f>
        <v>675</v>
      </c>
      <c r="F16" s="157">
        <f>+'APU 2,2'!G40</f>
        <v>1875</v>
      </c>
      <c r="G16" s="11">
        <f t="shared" ref="G16" si="0">+E16*F16</f>
        <v>1265625</v>
      </c>
    </row>
    <row r="17" spans="2:9" ht="15.75">
      <c r="B17" s="81">
        <v>3</v>
      </c>
      <c r="C17" s="82" t="s">
        <v>50</v>
      </c>
      <c r="D17" s="83"/>
      <c r="E17" s="83"/>
      <c r="F17" s="159"/>
      <c r="G17" s="244"/>
    </row>
    <row r="18" spans="2:9" ht="45.75" customHeight="1">
      <c r="B18" s="78">
        <v>3.1</v>
      </c>
      <c r="C18" s="262" t="s">
        <v>130</v>
      </c>
      <c r="D18" s="124" t="s">
        <v>33</v>
      </c>
      <c r="E18" s="84">
        <f>+'cant 3.1'!I9</f>
        <v>464</v>
      </c>
      <c r="F18" s="157">
        <f>+'APU 3,1'!G40</f>
        <v>383873</v>
      </c>
      <c r="G18" s="237">
        <f>+E18*F18</f>
        <v>178117072</v>
      </c>
      <c r="I18" s="258"/>
    </row>
    <row r="19" spans="2:9" ht="45.75" customHeight="1">
      <c r="B19" s="78">
        <v>3.2</v>
      </c>
      <c r="C19" s="262" t="s">
        <v>129</v>
      </c>
      <c r="D19" s="124" t="s">
        <v>29</v>
      </c>
      <c r="E19" s="84">
        <f>+'cant 3.2'!I9</f>
        <v>280</v>
      </c>
      <c r="F19" s="157">
        <f>+'APU 3.2'!G40</f>
        <v>577694</v>
      </c>
      <c r="G19" s="11">
        <f>+E19*F19</f>
        <v>161754320</v>
      </c>
    </row>
    <row r="20" spans="2:9" ht="75.75" customHeight="1">
      <c r="B20" s="78">
        <v>3.3</v>
      </c>
      <c r="C20" s="262" t="s">
        <v>195</v>
      </c>
      <c r="D20" s="124" t="s">
        <v>132</v>
      </c>
      <c r="E20" s="84">
        <v>1</v>
      </c>
      <c r="F20" s="157">
        <f>+'APU 3.3'!G45</f>
        <v>8806457</v>
      </c>
      <c r="G20" s="11">
        <f>+F20*E20</f>
        <v>8806457</v>
      </c>
    </row>
    <row r="21" spans="2:9" ht="15.75">
      <c r="B21" s="81">
        <v>4</v>
      </c>
      <c r="C21" s="82" t="s">
        <v>134</v>
      </c>
      <c r="D21" s="83"/>
      <c r="E21" s="83"/>
      <c r="F21" s="159"/>
      <c r="G21" s="244"/>
    </row>
    <row r="22" spans="2:9" ht="24.75" customHeight="1">
      <c r="B22" s="78">
        <v>4.0999999999999996</v>
      </c>
      <c r="C22" s="79" t="s">
        <v>118</v>
      </c>
      <c r="D22" s="124" t="s">
        <v>29</v>
      </c>
      <c r="E22" s="84">
        <f>+'cant 4.1'!I9</f>
        <v>9</v>
      </c>
      <c r="F22" s="157">
        <f>'APU 4.1'!G40</f>
        <v>753411</v>
      </c>
      <c r="G22" s="11">
        <f>+E22*F22</f>
        <v>6780699</v>
      </c>
    </row>
    <row r="23" spans="2:9" ht="31.5" customHeight="1">
      <c r="B23" s="78">
        <v>4.2</v>
      </c>
      <c r="C23" s="79" t="s">
        <v>111</v>
      </c>
      <c r="D23" s="124" t="s">
        <v>29</v>
      </c>
      <c r="E23" s="84">
        <f>+'cant Muro 4,2 y 4,3'!C17</f>
        <v>40.018000000000008</v>
      </c>
      <c r="F23" s="157">
        <f>'APU 4.2'!G40</f>
        <v>1356853</v>
      </c>
      <c r="G23" s="11">
        <f>+E23*F23</f>
        <v>54298543.35400001</v>
      </c>
    </row>
    <row r="24" spans="2:9" ht="22.5" customHeight="1">
      <c r="B24" s="78">
        <v>4.3</v>
      </c>
      <c r="C24" s="261" t="s">
        <v>112</v>
      </c>
      <c r="D24" s="234" t="s">
        <v>113</v>
      </c>
      <c r="E24" s="235">
        <f>+'cant Muro 4,2 y 4,3'!E17</f>
        <v>3743.0719999999997</v>
      </c>
      <c r="F24" s="236">
        <f>'APU 4.3'!G40</f>
        <v>15443.000000261256</v>
      </c>
      <c r="G24" s="237">
        <f>+E24*F24</f>
        <v>57804260.896977894</v>
      </c>
    </row>
    <row r="25" spans="2:9" ht="52.9" customHeight="1">
      <c r="B25" s="232">
        <v>4.4000000000000004</v>
      </c>
      <c r="C25" s="262" t="s">
        <v>190</v>
      </c>
      <c r="D25" s="234" t="s">
        <v>132</v>
      </c>
      <c r="E25" s="235">
        <v>1</v>
      </c>
      <c r="F25" s="236">
        <f>+'APU 4.4'!G48</f>
        <v>15578079</v>
      </c>
      <c r="G25" s="237">
        <f>+E25*F25</f>
        <v>15578079</v>
      </c>
    </row>
    <row r="26" spans="2:9" ht="27" customHeight="1">
      <c r="B26" s="81">
        <v>5</v>
      </c>
      <c r="C26" s="82" t="s">
        <v>133</v>
      </c>
      <c r="D26" s="83"/>
      <c r="E26" s="83"/>
      <c r="F26" s="159"/>
      <c r="G26" s="244"/>
    </row>
    <row r="27" spans="2:9" ht="53.25" customHeight="1" thickBot="1">
      <c r="B27" s="245">
        <v>5.0999999999999996</v>
      </c>
      <c r="C27" s="276" t="s">
        <v>131</v>
      </c>
      <c r="D27" s="247" t="s">
        <v>13</v>
      </c>
      <c r="E27" s="248">
        <v>36</v>
      </c>
      <c r="F27" s="249">
        <f>+'APU 5.1'!G40</f>
        <v>322665.44364567543</v>
      </c>
      <c r="G27" s="246">
        <f>+E27*F27</f>
        <v>11615955.971244317</v>
      </c>
    </row>
    <row r="28" spans="2:9" ht="15.75">
      <c r="B28" s="14"/>
      <c r="C28" s="15"/>
      <c r="D28" s="336" t="s">
        <v>22</v>
      </c>
      <c r="E28" s="337"/>
      <c r="F28" s="337"/>
      <c r="G28" s="16">
        <f>+SUM(G13:G27)</f>
        <v>530957662.22222227</v>
      </c>
    </row>
    <row r="29" spans="2:9" ht="15.75">
      <c r="B29" s="4"/>
      <c r="C29" s="18"/>
      <c r="D29" s="329" t="s">
        <v>127</v>
      </c>
      <c r="E29" s="330"/>
      <c r="F29" s="330"/>
      <c r="G29" s="19">
        <f>(G28*0.28)</f>
        <v>148668145.42222226</v>
      </c>
    </row>
    <row r="30" spans="2:9" ht="15.75">
      <c r="B30" s="4"/>
      <c r="C30" s="18"/>
      <c r="D30" s="329" t="s">
        <v>128</v>
      </c>
      <c r="E30" s="330"/>
      <c r="F30" s="330"/>
      <c r="G30" s="19">
        <f>(G28*0.02)</f>
        <v>10619153.244444445</v>
      </c>
    </row>
    <row r="31" spans="2:9" ht="15.75">
      <c r="B31" s="4"/>
      <c r="C31" s="18"/>
      <c r="D31" s="329" t="s">
        <v>23</v>
      </c>
      <c r="E31" s="330"/>
      <c r="F31" s="330"/>
      <c r="G31" s="19">
        <f>(G28*0.05)</f>
        <v>26547883.111111116</v>
      </c>
    </row>
    <row r="32" spans="2:9" ht="15.75">
      <c r="B32" s="4"/>
      <c r="C32" s="20"/>
      <c r="D32" s="329" t="s">
        <v>24</v>
      </c>
      <c r="E32" s="330"/>
      <c r="F32" s="330"/>
      <c r="G32" s="19">
        <f>SUM(G29:G31)</f>
        <v>185835181.77777779</v>
      </c>
    </row>
    <row r="33" spans="2:19" ht="16.5" thickBot="1">
      <c r="B33" s="22"/>
      <c r="C33" s="23"/>
      <c r="D33" s="334" t="s">
        <v>20</v>
      </c>
      <c r="E33" s="335"/>
      <c r="F33" s="335"/>
      <c r="G33" s="24">
        <f>+G28+G32</f>
        <v>716792844</v>
      </c>
    </row>
    <row r="35" spans="2:19">
      <c r="G35" s="34"/>
    </row>
    <row r="36" spans="2:19">
      <c r="G36" s="303"/>
    </row>
    <row r="37" spans="2:19">
      <c r="G37" s="34"/>
    </row>
    <row r="41" spans="2:19">
      <c r="G41" s="34"/>
    </row>
    <row r="44" spans="2:19">
      <c r="R44" s="33">
        <v>716792844</v>
      </c>
      <c r="S44" s="499">
        <f>R44/1750905</f>
        <v>409.38420074190202</v>
      </c>
    </row>
  </sheetData>
  <mergeCells count="19">
    <mergeCell ref="E4:G6"/>
    <mergeCell ref="D7:D8"/>
    <mergeCell ref="E7:G8"/>
    <mergeCell ref="D33:F33"/>
    <mergeCell ref="B3:C8"/>
    <mergeCell ref="D28:F28"/>
    <mergeCell ref="D29:F29"/>
    <mergeCell ref="D30:F30"/>
    <mergeCell ref="D31:F31"/>
    <mergeCell ref="D32:F32"/>
    <mergeCell ref="B9:G9"/>
    <mergeCell ref="B10:B11"/>
    <mergeCell ref="C10:C11"/>
    <mergeCell ref="D10:D11"/>
    <mergeCell ref="E10:E11"/>
    <mergeCell ref="F10:F11"/>
    <mergeCell ref="G10:G11"/>
    <mergeCell ref="E3:G3"/>
    <mergeCell ref="D4:D6"/>
  </mergeCells>
  <pageMargins left="0.7" right="0.7" top="0.75" bottom="0.75" header="0.3" footer="0.3"/>
  <pageSetup scale="6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
  <sheetViews>
    <sheetView view="pageBreakPreview" zoomScale="80" zoomScaleNormal="100" zoomScaleSheetLayoutView="80" workbookViewId="0">
      <selection activeCell="G31" sqref="G31"/>
    </sheetView>
  </sheetViews>
  <sheetFormatPr baseColWidth="10" defaultColWidth="13.77734375" defaultRowHeight="15"/>
  <cols>
    <col min="1" max="1" width="4.44140625" style="89" customWidth="1"/>
    <col min="2" max="2" width="7.5546875" style="89" customWidth="1"/>
    <col min="3" max="3" width="40.5546875" style="89" customWidth="1"/>
    <col min="4" max="4" width="8.21875" style="89" bestFit="1" customWidth="1"/>
    <col min="5" max="5" width="13.77734375" style="89" bestFit="1" customWidth="1"/>
    <col min="6" max="6" width="11.33203125" style="89" bestFit="1" customWidth="1"/>
    <col min="7" max="7" width="13.21875" style="89" bestFit="1" customWidth="1"/>
    <col min="8" max="8" width="10.5546875" style="89" bestFit="1" customWidth="1"/>
    <col min="9" max="9" width="15" style="89" customWidth="1"/>
    <col min="10" max="10" width="6.109375" style="89" customWidth="1"/>
    <col min="11" max="16384" width="13.77734375" style="89"/>
  </cols>
  <sheetData>
    <row r="1" spans="2:14" ht="15.75">
      <c r="B1" s="412"/>
      <c r="C1" s="412"/>
      <c r="D1" s="412"/>
      <c r="E1" s="412"/>
      <c r="F1" s="412"/>
      <c r="G1" s="412"/>
      <c r="H1" s="412"/>
      <c r="I1" s="412"/>
    </row>
    <row r="2" spans="2:14" ht="16.5" thickBot="1">
      <c r="B2" s="412"/>
      <c r="C2" s="412"/>
      <c r="D2" s="412"/>
      <c r="E2" s="412"/>
      <c r="F2" s="412"/>
      <c r="G2" s="412"/>
      <c r="H2" s="412"/>
      <c r="I2" s="412"/>
    </row>
    <row r="3" spans="2:14" ht="33" customHeight="1" thickBot="1">
      <c r="B3" s="413" t="e">
        <f>+#REF!</f>
        <v>#REF!</v>
      </c>
      <c r="C3" s="414"/>
      <c r="D3" s="414"/>
      <c r="E3" s="414"/>
      <c r="F3" s="414"/>
      <c r="G3" s="414"/>
      <c r="H3" s="414"/>
      <c r="I3" s="415"/>
    </row>
    <row r="4" spans="2:14">
      <c r="B4" s="416" t="s">
        <v>63</v>
      </c>
      <c r="C4" s="417"/>
      <c r="D4" s="417"/>
      <c r="E4" s="417"/>
      <c r="F4" s="417"/>
      <c r="G4" s="417"/>
      <c r="H4" s="417"/>
      <c r="I4" s="418"/>
    </row>
    <row r="5" spans="2:14" ht="15.75" thickBot="1">
      <c r="B5" s="419"/>
      <c r="C5" s="420"/>
      <c r="D5" s="420"/>
      <c r="E5" s="420"/>
      <c r="F5" s="420"/>
      <c r="G5" s="420"/>
      <c r="H5" s="420"/>
      <c r="I5" s="421"/>
    </row>
    <row r="6" spans="2:14" ht="15.75" thickBot="1">
      <c r="B6" s="125"/>
      <c r="C6" s="125"/>
      <c r="D6" s="125"/>
      <c r="E6" s="125"/>
      <c r="F6" s="125"/>
      <c r="G6" s="125"/>
      <c r="H6" s="125"/>
      <c r="I6" s="125"/>
    </row>
    <row r="7" spans="2:14" ht="24.95" customHeight="1">
      <c r="B7" s="126" t="s">
        <v>64</v>
      </c>
      <c r="C7" s="127" t="s">
        <v>65</v>
      </c>
      <c r="D7" s="127" t="s">
        <v>28</v>
      </c>
      <c r="E7" s="127" t="s">
        <v>66</v>
      </c>
      <c r="F7" s="127" t="s">
        <v>67</v>
      </c>
      <c r="G7" s="127" t="s">
        <v>69</v>
      </c>
      <c r="H7" s="128" t="s">
        <v>14</v>
      </c>
      <c r="I7" s="129" t="s">
        <v>68</v>
      </c>
    </row>
    <row r="8" spans="2:14" ht="15.75">
      <c r="B8" s="130" t="e">
        <f>+#REF!</f>
        <v>#REF!</v>
      </c>
      <c r="C8" s="131" t="e">
        <f>+#REF!</f>
        <v>#REF!</v>
      </c>
      <c r="D8" s="131"/>
      <c r="E8" s="131"/>
      <c r="F8" s="131"/>
      <c r="G8" s="131"/>
      <c r="H8" s="132"/>
      <c r="I8" s="133"/>
    </row>
    <row r="9" spans="2:14" ht="57.6" customHeight="1">
      <c r="B9" s="134" t="e">
        <f>+#REF!</f>
        <v>#REF!</v>
      </c>
      <c r="C9" s="135" t="e">
        <f>+#REF!</f>
        <v>#REF!</v>
      </c>
      <c r="D9" s="136" t="s">
        <v>33</v>
      </c>
      <c r="E9" s="136"/>
      <c r="F9" s="136"/>
      <c r="G9" s="136"/>
      <c r="H9" s="137"/>
      <c r="I9" s="138">
        <f>I11+I10</f>
        <v>2250</v>
      </c>
    </row>
    <row r="10" spans="2:14">
      <c r="B10" s="134"/>
      <c r="C10" s="135" t="s">
        <v>30</v>
      </c>
      <c r="D10" s="136" t="s">
        <v>125</v>
      </c>
      <c r="E10" s="150">
        <v>125</v>
      </c>
      <c r="F10" s="150">
        <v>12</v>
      </c>
      <c r="G10" s="136"/>
      <c r="H10" s="137"/>
      <c r="I10" s="138">
        <f>E10*F10</f>
        <v>1500</v>
      </c>
    </row>
    <row r="11" spans="2:14" ht="15.75" thickBot="1">
      <c r="B11" s="151"/>
      <c r="C11" s="152" t="s">
        <v>31</v>
      </c>
      <c r="D11" s="153" t="s">
        <v>125</v>
      </c>
      <c r="E11" s="154">
        <v>50</v>
      </c>
      <c r="F11" s="154">
        <v>15</v>
      </c>
      <c r="G11" s="153"/>
      <c r="H11" s="155"/>
      <c r="I11" s="156">
        <f>E11*F11</f>
        <v>750</v>
      </c>
    </row>
    <row r="12" spans="2:14" ht="15.75">
      <c r="B12" s="139"/>
    </row>
    <row r="16" spans="2:14" s="141" customFormat="1">
      <c r="B16" s="140"/>
      <c r="D16" s="142"/>
      <c r="E16" s="142"/>
      <c r="N16" s="142"/>
    </row>
    <row r="17" spans="1:14" s="141" customFormat="1">
      <c r="B17" s="140"/>
      <c r="D17" s="142"/>
      <c r="E17" s="142"/>
      <c r="N17" s="142"/>
    </row>
    <row r="18" spans="1:14" s="141" customFormat="1">
      <c r="A18" s="143"/>
      <c r="B18" s="140"/>
      <c r="D18" s="144"/>
      <c r="E18" s="144"/>
      <c r="F18" s="144"/>
      <c r="N18" s="144"/>
    </row>
    <row r="19" spans="1:14" s="146" customFormat="1" ht="15.75">
      <c r="A19" s="121"/>
      <c r="B19" s="145"/>
      <c r="D19" s="147"/>
      <c r="E19" s="147"/>
      <c r="F19" s="148"/>
    </row>
    <row r="20" spans="1:14" s="146" customFormat="1">
      <c r="A20" s="121"/>
      <c r="B20" s="149"/>
      <c r="D20" s="147"/>
      <c r="E20" s="147"/>
      <c r="F20" s="147"/>
    </row>
    <row r="21" spans="1:14" s="146" customFormat="1">
      <c r="B21" s="121"/>
      <c r="D21" s="147"/>
      <c r="E21" s="147"/>
      <c r="F21" s="147"/>
    </row>
  </sheetData>
  <mergeCells count="4">
    <mergeCell ref="B1:I1"/>
    <mergeCell ref="B2:I2"/>
    <mergeCell ref="B3:I3"/>
    <mergeCell ref="B4:I5"/>
  </mergeCells>
  <pageMargins left="0.7" right="0.7" top="0.75" bottom="0.75" header="0.3" footer="0.3"/>
  <pageSetup scale="5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80" zoomScaleNormal="100" zoomScaleSheetLayoutView="80" workbookViewId="0">
      <selection activeCell="E29" sqref="E29"/>
    </sheetView>
  </sheetViews>
  <sheetFormatPr baseColWidth="10" defaultColWidth="13.77734375" defaultRowHeight="15"/>
  <cols>
    <col min="1" max="1" width="6.44140625" style="89" customWidth="1"/>
    <col min="2" max="2" width="6.77734375" style="89" customWidth="1"/>
    <col min="3" max="3" width="70" style="89" customWidth="1"/>
    <col min="4" max="4" width="12.6640625" style="89" customWidth="1"/>
    <col min="5" max="5" width="13.6640625" style="89" bestFit="1" customWidth="1"/>
    <col min="6" max="6" width="11.21875" style="89" bestFit="1" customWidth="1"/>
    <col min="7" max="7" width="12.77734375" style="89" bestFit="1" customWidth="1"/>
    <col min="8" max="8" width="10" style="89" bestFit="1" customWidth="1"/>
    <col min="9" max="9" width="11.21875" style="89" bestFit="1" customWidth="1"/>
    <col min="10" max="10" width="10.5546875" style="89" customWidth="1"/>
    <col min="11" max="16384" width="13.77734375" style="89"/>
  </cols>
  <sheetData>
    <row r="1" spans="2:14" ht="15.75">
      <c r="B1" s="412"/>
      <c r="C1" s="412"/>
      <c r="D1" s="412"/>
      <c r="E1" s="412"/>
      <c r="F1" s="412"/>
      <c r="G1" s="412"/>
      <c r="H1" s="412"/>
      <c r="I1" s="412"/>
    </row>
    <row r="2" spans="2:14" ht="16.5" thickBot="1">
      <c r="B2" s="412"/>
      <c r="C2" s="412"/>
      <c r="D2" s="412"/>
      <c r="E2" s="412"/>
      <c r="F2" s="412"/>
      <c r="G2" s="412"/>
      <c r="H2" s="412"/>
      <c r="I2" s="412"/>
    </row>
    <row r="3" spans="2:14" ht="33" customHeight="1" thickBot="1">
      <c r="B3" s="413" t="e">
        <f>+'cant 1.1'!B3:I3</f>
        <v>#REF!</v>
      </c>
      <c r="C3" s="414"/>
      <c r="D3" s="414"/>
      <c r="E3" s="414"/>
      <c r="F3" s="414"/>
      <c r="G3" s="414"/>
      <c r="H3" s="414"/>
      <c r="I3" s="415"/>
    </row>
    <row r="4" spans="2:14">
      <c r="B4" s="416" t="s">
        <v>63</v>
      </c>
      <c r="C4" s="417"/>
      <c r="D4" s="417"/>
      <c r="E4" s="417"/>
      <c r="F4" s="417"/>
      <c r="G4" s="417"/>
      <c r="H4" s="417"/>
      <c r="I4" s="418"/>
    </row>
    <row r="5" spans="2:14" ht="15.75" thickBot="1">
      <c r="B5" s="419"/>
      <c r="C5" s="420"/>
      <c r="D5" s="420"/>
      <c r="E5" s="420"/>
      <c r="F5" s="420"/>
      <c r="G5" s="420"/>
      <c r="H5" s="420"/>
      <c r="I5" s="421"/>
    </row>
    <row r="6" spans="2:14" ht="15.75" thickBot="1">
      <c r="B6" s="125"/>
      <c r="C6" s="125"/>
      <c r="D6" s="125"/>
      <c r="E6" s="125"/>
      <c r="F6" s="125"/>
      <c r="G6" s="125"/>
      <c r="H6" s="125"/>
      <c r="I6" s="125"/>
    </row>
    <row r="7" spans="2:14" ht="24.95" customHeight="1">
      <c r="B7" s="126" t="s">
        <v>64</v>
      </c>
      <c r="C7" s="127" t="s">
        <v>65</v>
      </c>
      <c r="D7" s="127" t="s">
        <v>28</v>
      </c>
      <c r="E7" s="127" t="s">
        <v>66</v>
      </c>
      <c r="F7" s="127" t="s">
        <v>67</v>
      </c>
      <c r="G7" s="127" t="s">
        <v>69</v>
      </c>
      <c r="H7" s="128" t="s">
        <v>14</v>
      </c>
      <c r="I7" s="129" t="s">
        <v>74</v>
      </c>
    </row>
    <row r="8" spans="2:14" ht="15.75">
      <c r="B8" s="130">
        <v>2</v>
      </c>
      <c r="C8" s="131" t="e">
        <f>+#REF!</f>
        <v>#REF!</v>
      </c>
      <c r="D8" s="131"/>
      <c r="E8" s="131"/>
      <c r="F8" s="131"/>
      <c r="G8" s="131"/>
      <c r="H8" s="132"/>
      <c r="I8" s="133"/>
    </row>
    <row r="9" spans="2:14" ht="55.15" customHeight="1">
      <c r="B9" s="134" t="e">
        <f>+#REF!</f>
        <v>#REF!</v>
      </c>
      <c r="C9" s="135" t="e">
        <f>+#REF!</f>
        <v>#REF!</v>
      </c>
      <c r="D9" s="136" t="s">
        <v>29</v>
      </c>
      <c r="E9" s="136"/>
      <c r="F9" s="136"/>
      <c r="G9" s="136"/>
      <c r="H9" s="137"/>
      <c r="I9" s="138">
        <f>I11+I10</f>
        <v>1350</v>
      </c>
    </row>
    <row r="10" spans="2:14">
      <c r="B10" s="134"/>
      <c r="C10" s="135" t="s">
        <v>30</v>
      </c>
      <c r="D10" s="136"/>
      <c r="E10" s="150">
        <f>+'cant 1.1'!E10</f>
        <v>125</v>
      </c>
      <c r="F10" s="150">
        <f>+'cant 1.1'!F10</f>
        <v>12</v>
      </c>
      <c r="G10" s="150">
        <v>0.6</v>
      </c>
      <c r="H10" s="137"/>
      <c r="I10" s="138">
        <f>E10*F10*G10</f>
        <v>900</v>
      </c>
    </row>
    <row r="11" spans="2:14" ht="15.75" thickBot="1">
      <c r="B11" s="151"/>
      <c r="C11" s="152" t="s">
        <v>31</v>
      </c>
      <c r="D11" s="153"/>
      <c r="E11" s="154">
        <f>+'cant 1.1'!E11</f>
        <v>50</v>
      </c>
      <c r="F11" s="154">
        <f>+'cant 1.1'!F11</f>
        <v>15</v>
      </c>
      <c r="G11" s="154">
        <f>G10</f>
        <v>0.6</v>
      </c>
      <c r="H11" s="155"/>
      <c r="I11" s="156">
        <f>E11*F11*G11</f>
        <v>450</v>
      </c>
    </row>
    <row r="12" spans="2:14" ht="15.75">
      <c r="B12" s="139"/>
    </row>
    <row r="16" spans="2:14" s="141" customFormat="1">
      <c r="B16" s="140"/>
      <c r="D16" s="142"/>
      <c r="E16" s="142"/>
      <c r="N16" s="142"/>
    </row>
    <row r="17" spans="1:14" s="141" customFormat="1">
      <c r="B17" s="140"/>
      <c r="D17" s="142"/>
      <c r="E17" s="142"/>
      <c r="N17" s="142"/>
    </row>
    <row r="18" spans="1:14" s="141" customFormat="1">
      <c r="A18" s="143"/>
      <c r="B18" s="140"/>
      <c r="D18" s="144"/>
      <c r="E18" s="144"/>
      <c r="F18" s="144"/>
      <c r="N18" s="144"/>
    </row>
    <row r="19" spans="1:14" s="146" customFormat="1" ht="15.75">
      <c r="A19" s="121"/>
      <c r="B19" s="145"/>
      <c r="D19" s="147"/>
      <c r="E19" s="147"/>
      <c r="F19" s="148"/>
    </row>
    <row r="20" spans="1:14" s="146" customFormat="1">
      <c r="A20" s="121"/>
      <c r="B20" s="149"/>
      <c r="D20" s="147"/>
      <c r="E20" s="147"/>
      <c r="F20" s="147"/>
    </row>
    <row r="21" spans="1:14" s="146" customFormat="1">
      <c r="B21" s="121"/>
      <c r="D21" s="147"/>
      <c r="E21" s="147"/>
      <c r="F21" s="147"/>
    </row>
  </sheetData>
  <mergeCells count="4">
    <mergeCell ref="B1:I1"/>
    <mergeCell ref="B2:I2"/>
    <mergeCell ref="B3:I3"/>
    <mergeCell ref="B4:I5"/>
  </mergeCells>
  <pageMargins left="0.7" right="0.7" top="0.75" bottom="0.75" header="0.3" footer="0.3"/>
  <pageSetup scale="4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view="pageBreakPreview" zoomScale="80" zoomScaleNormal="100" zoomScaleSheetLayoutView="80" workbookViewId="0">
      <selection activeCell="F20" sqref="F20"/>
    </sheetView>
  </sheetViews>
  <sheetFormatPr baseColWidth="10" defaultColWidth="13.77734375" defaultRowHeight="15"/>
  <cols>
    <col min="1" max="1" width="5.77734375" style="89" customWidth="1"/>
    <col min="2" max="2" width="8.33203125" style="89" customWidth="1"/>
    <col min="3" max="3" width="69.21875" style="89" customWidth="1"/>
    <col min="4" max="4" width="14.5546875" style="89" customWidth="1"/>
    <col min="5" max="5" width="14.77734375" style="89" bestFit="1" customWidth="1"/>
    <col min="6" max="6" width="15.109375" style="89" bestFit="1" customWidth="1"/>
    <col min="7" max="7" width="18.6640625" style="89" customWidth="1"/>
    <col min="8" max="8" width="6.44140625" style="89" customWidth="1"/>
    <col min="9" max="16384" width="13.77734375" style="89"/>
  </cols>
  <sheetData>
    <row r="1" spans="2:12" ht="15.75">
      <c r="B1" s="412"/>
      <c r="C1" s="412"/>
      <c r="D1" s="412"/>
      <c r="E1" s="412"/>
      <c r="F1" s="412"/>
      <c r="G1" s="412"/>
    </row>
    <row r="2" spans="2:12" ht="16.5" thickBot="1">
      <c r="B2" s="412"/>
      <c r="C2" s="412"/>
      <c r="D2" s="412"/>
      <c r="E2" s="412"/>
      <c r="F2" s="412"/>
      <c r="G2" s="412"/>
    </row>
    <row r="3" spans="2:12" ht="51" customHeight="1" thickBot="1">
      <c r="B3" s="413" t="e">
        <f>+'cant 2.1'!B3:I3</f>
        <v>#REF!</v>
      </c>
      <c r="C3" s="414"/>
      <c r="D3" s="414"/>
      <c r="E3" s="414"/>
      <c r="F3" s="414"/>
      <c r="G3" s="415"/>
    </row>
    <row r="4" spans="2:12">
      <c r="B4" s="416" t="s">
        <v>63</v>
      </c>
      <c r="C4" s="417"/>
      <c r="D4" s="417"/>
      <c r="E4" s="417"/>
      <c r="F4" s="417"/>
      <c r="G4" s="418"/>
    </row>
    <row r="5" spans="2:12" ht="15.75" thickBot="1">
      <c r="B5" s="419"/>
      <c r="C5" s="420"/>
      <c r="D5" s="420"/>
      <c r="E5" s="420"/>
      <c r="F5" s="420"/>
      <c r="G5" s="421"/>
    </row>
    <row r="6" spans="2:12" ht="15.75" thickBot="1">
      <c r="B6" s="125"/>
      <c r="C6" s="125"/>
      <c r="D6" s="125"/>
      <c r="E6" s="125"/>
      <c r="F6" s="125"/>
      <c r="G6" s="125"/>
    </row>
    <row r="7" spans="2:12" ht="24.95" customHeight="1">
      <c r="B7" s="126" t="s">
        <v>64</v>
      </c>
      <c r="C7" s="127" t="s">
        <v>65</v>
      </c>
      <c r="D7" s="127" t="s">
        <v>28</v>
      </c>
      <c r="E7" s="127" t="s">
        <v>70</v>
      </c>
      <c r="F7" s="127" t="s">
        <v>72</v>
      </c>
      <c r="G7" s="129" t="s">
        <v>71</v>
      </c>
    </row>
    <row r="8" spans="2:12" ht="15.75">
      <c r="B8" s="130">
        <v>2</v>
      </c>
      <c r="C8" s="131" t="e">
        <f>+#REF!</f>
        <v>#REF!</v>
      </c>
      <c r="D8" s="131"/>
      <c r="E8" s="131"/>
      <c r="F8" s="131"/>
      <c r="G8" s="133"/>
    </row>
    <row r="9" spans="2:12" ht="58.9" customHeight="1">
      <c r="B9" s="134" t="e">
        <f>+#REF!</f>
        <v>#REF!</v>
      </c>
      <c r="C9" s="135" t="e">
        <f>+#REF!</f>
        <v>#REF!</v>
      </c>
      <c r="D9" s="136" t="s">
        <v>32</v>
      </c>
      <c r="E9" s="136"/>
      <c r="F9" s="136"/>
      <c r="G9" s="138">
        <f>+G10+G11</f>
        <v>675</v>
      </c>
    </row>
    <row r="10" spans="2:12">
      <c r="B10" s="134"/>
      <c r="C10" s="135" t="s">
        <v>30</v>
      </c>
      <c r="D10" s="136"/>
      <c r="E10" s="150">
        <f>+'cant 2.1'!I10</f>
        <v>900</v>
      </c>
      <c r="F10" s="267">
        <v>0.5</v>
      </c>
      <c r="G10" s="138">
        <f>E10*F10</f>
        <v>450</v>
      </c>
    </row>
    <row r="11" spans="2:12" ht="15.75" thickBot="1">
      <c r="B11" s="151"/>
      <c r="C11" s="152" t="s">
        <v>31</v>
      </c>
      <c r="D11" s="153"/>
      <c r="E11" s="154">
        <f>+'cant 2.1'!I11</f>
        <v>450</v>
      </c>
      <c r="F11" s="268">
        <f>F10</f>
        <v>0.5</v>
      </c>
      <c r="G11" s="156">
        <f>E11*F11</f>
        <v>225</v>
      </c>
    </row>
    <row r="12" spans="2:12" ht="15.75">
      <c r="B12" s="139"/>
    </row>
    <row r="16" spans="2:12" s="141" customFormat="1">
      <c r="B16" s="140"/>
      <c r="D16" s="142"/>
      <c r="E16" s="142"/>
      <c r="L16" s="142"/>
    </row>
    <row r="17" spans="1:12" s="141" customFormat="1">
      <c r="B17" s="140"/>
      <c r="D17" s="142"/>
      <c r="E17" s="142"/>
      <c r="L17" s="142"/>
    </row>
    <row r="18" spans="1:12" s="141" customFormat="1">
      <c r="A18" s="143"/>
      <c r="B18" s="140"/>
      <c r="D18" s="144"/>
      <c r="E18" s="144"/>
      <c r="F18" s="144"/>
      <c r="L18" s="144"/>
    </row>
    <row r="19" spans="1:12" s="146" customFormat="1" ht="15.75">
      <c r="A19" s="121"/>
      <c r="B19" s="145"/>
      <c r="D19" s="147"/>
      <c r="E19" s="147"/>
      <c r="F19" s="148"/>
    </row>
    <row r="20" spans="1:12" s="146" customFormat="1">
      <c r="A20" s="121"/>
      <c r="B20" s="149"/>
      <c r="D20" s="147"/>
      <c r="E20" s="147"/>
      <c r="F20" s="147"/>
    </row>
    <row r="21" spans="1:12" s="146" customFormat="1">
      <c r="B21" s="121"/>
      <c r="D21" s="147"/>
      <c r="E21" s="147"/>
      <c r="F21" s="147"/>
    </row>
  </sheetData>
  <mergeCells count="4">
    <mergeCell ref="B1:G1"/>
    <mergeCell ref="B2:G2"/>
    <mergeCell ref="B3:G3"/>
    <mergeCell ref="B4:G5"/>
  </mergeCells>
  <pageMargins left="0.7" right="0.7" top="0.75" bottom="0.75" header="0.3" footer="0.3"/>
  <pageSetup scale="4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80" zoomScaleNormal="100" zoomScaleSheetLayoutView="80" workbookViewId="0">
      <selection activeCell="H20" sqref="H20"/>
    </sheetView>
  </sheetViews>
  <sheetFormatPr baseColWidth="10" defaultColWidth="13.77734375" defaultRowHeight="15"/>
  <cols>
    <col min="1" max="1" width="5.33203125" style="89" customWidth="1"/>
    <col min="2" max="2" width="17.77734375" style="89" customWidth="1"/>
    <col min="3" max="3" width="57.5546875" style="89" customWidth="1"/>
    <col min="4" max="4" width="8" style="89" bestFit="1" customWidth="1"/>
    <col min="5" max="5" width="13.77734375" style="89" bestFit="1" customWidth="1"/>
    <col min="6" max="6" width="19.44140625" style="89" bestFit="1" customWidth="1"/>
    <col min="7" max="7" width="13.21875" style="89" bestFit="1" customWidth="1"/>
    <col min="8" max="8" width="10.5546875" style="89" bestFit="1" customWidth="1"/>
    <col min="9" max="9" width="17.33203125" style="89" customWidth="1"/>
    <col min="10" max="10" width="6" style="89" customWidth="1"/>
    <col min="11" max="16384" width="13.77734375" style="89"/>
  </cols>
  <sheetData>
    <row r="1" spans="2:9" ht="15.75">
      <c r="B1" s="412"/>
      <c r="C1" s="412"/>
      <c r="D1" s="412"/>
      <c r="E1" s="412"/>
      <c r="F1" s="412"/>
      <c r="G1" s="412"/>
      <c r="H1" s="412"/>
      <c r="I1" s="412"/>
    </row>
    <row r="2" spans="2:9" ht="16.5" thickBot="1">
      <c r="B2" s="412"/>
      <c r="C2" s="412"/>
      <c r="D2" s="412"/>
      <c r="E2" s="412"/>
      <c r="F2" s="412"/>
      <c r="G2" s="412"/>
      <c r="H2" s="412"/>
      <c r="I2" s="412"/>
    </row>
    <row r="3" spans="2:9" ht="33" customHeight="1" thickBot="1">
      <c r="B3" s="413" t="e">
        <f>+'cant 2.2'!B3:G3</f>
        <v>#REF!</v>
      </c>
      <c r="C3" s="414"/>
      <c r="D3" s="414"/>
      <c r="E3" s="414"/>
      <c r="F3" s="414"/>
      <c r="G3" s="414"/>
      <c r="H3" s="414"/>
      <c r="I3" s="415"/>
    </row>
    <row r="4" spans="2:9">
      <c r="B4" s="416" t="s">
        <v>63</v>
      </c>
      <c r="C4" s="417"/>
      <c r="D4" s="417"/>
      <c r="E4" s="417"/>
      <c r="F4" s="417"/>
      <c r="G4" s="417"/>
      <c r="H4" s="417"/>
      <c r="I4" s="418"/>
    </row>
    <row r="5" spans="2:9" ht="15.75" thickBot="1">
      <c r="B5" s="419"/>
      <c r="C5" s="420"/>
      <c r="D5" s="420"/>
      <c r="E5" s="420"/>
      <c r="F5" s="420"/>
      <c r="G5" s="420"/>
      <c r="H5" s="420"/>
      <c r="I5" s="421"/>
    </row>
    <row r="6" spans="2:9" ht="15.75" thickBot="1">
      <c r="B6" s="125"/>
      <c r="C6" s="125"/>
      <c r="D6" s="125"/>
      <c r="E6" s="125"/>
      <c r="F6" s="125"/>
      <c r="G6" s="125"/>
      <c r="H6" s="125"/>
      <c r="I6" s="125"/>
    </row>
    <row r="7" spans="2:9" ht="30.95" customHeight="1">
      <c r="B7" s="126" t="s">
        <v>64</v>
      </c>
      <c r="C7" s="127" t="s">
        <v>65</v>
      </c>
      <c r="D7" s="127" t="s">
        <v>28</v>
      </c>
      <c r="E7" s="127" t="s">
        <v>66</v>
      </c>
      <c r="F7" s="127" t="s">
        <v>110</v>
      </c>
      <c r="G7" s="127" t="s">
        <v>69</v>
      </c>
      <c r="H7" s="128" t="s">
        <v>14</v>
      </c>
      <c r="I7" s="129" t="s">
        <v>68</v>
      </c>
    </row>
    <row r="8" spans="2:9" ht="27.95" customHeight="1">
      <c r="B8" s="130">
        <v>3</v>
      </c>
      <c r="C8" s="131" t="e">
        <f>+#REF!</f>
        <v>#REF!</v>
      </c>
      <c r="D8" s="131"/>
      <c r="E8" s="131"/>
      <c r="F8" s="131"/>
      <c r="G8" s="131"/>
      <c r="H8" s="131"/>
      <c r="I8" s="133"/>
    </row>
    <row r="9" spans="2:9" ht="69" customHeight="1">
      <c r="B9" s="134" t="e">
        <f>+#REF!</f>
        <v>#REF!</v>
      </c>
      <c r="C9" s="135" t="e">
        <f>+#REF!</f>
        <v>#REF!</v>
      </c>
      <c r="D9" s="136" t="e">
        <f>+#REF!</f>
        <v>#REF!</v>
      </c>
      <c r="E9" s="136"/>
      <c r="F9" s="136"/>
      <c r="G9" s="136"/>
      <c r="H9" s="136"/>
      <c r="I9" s="138">
        <f>+I11+I12+I10</f>
        <v>464</v>
      </c>
    </row>
    <row r="10" spans="2:9">
      <c r="B10" s="134"/>
      <c r="C10" s="228" t="s">
        <v>165</v>
      </c>
      <c r="D10" s="229"/>
      <c r="E10" s="230">
        <v>157</v>
      </c>
      <c r="F10" s="230">
        <v>2</v>
      </c>
      <c r="G10" s="230"/>
      <c r="H10" s="230">
        <v>1</v>
      </c>
      <c r="I10" s="231">
        <f>E10*F10*H10</f>
        <v>314</v>
      </c>
    </row>
    <row r="11" spans="2:9">
      <c r="B11" s="134"/>
      <c r="C11" s="224" t="s">
        <v>166</v>
      </c>
      <c r="D11" s="225"/>
      <c r="E11" s="226">
        <v>20</v>
      </c>
      <c r="F11" s="226">
        <v>2.5</v>
      </c>
      <c r="G11" s="226"/>
      <c r="H11" s="226">
        <v>1</v>
      </c>
      <c r="I11" s="227">
        <f>E11*F11*H11</f>
        <v>50</v>
      </c>
    </row>
    <row r="12" spans="2:9" ht="15.75" thickBot="1">
      <c r="B12" s="151"/>
      <c r="C12" s="152" t="s">
        <v>31</v>
      </c>
      <c r="D12" s="153"/>
      <c r="E12" s="154">
        <v>20</v>
      </c>
      <c r="F12" s="154">
        <v>2.5</v>
      </c>
      <c r="G12" s="154"/>
      <c r="H12" s="154">
        <v>2</v>
      </c>
      <c r="I12" s="156">
        <f>E12*F12*H12</f>
        <v>100</v>
      </c>
    </row>
    <row r="13" spans="2:9" ht="15.75">
      <c r="B13" s="139"/>
    </row>
    <row r="17" spans="1:14" s="141" customFormat="1">
      <c r="B17" s="140"/>
      <c r="D17" s="142"/>
      <c r="E17" s="142"/>
      <c r="F17" s="142"/>
      <c r="G17" s="142"/>
      <c r="N17" s="142"/>
    </row>
    <row r="18" spans="1:14" s="141" customFormat="1">
      <c r="B18" s="140"/>
      <c r="D18" s="142"/>
      <c r="E18" s="142"/>
      <c r="F18" s="142"/>
      <c r="G18" s="142"/>
      <c r="N18" s="142"/>
    </row>
    <row r="19" spans="1:14" s="141" customFormat="1">
      <c r="A19" s="143"/>
      <c r="B19" s="140"/>
      <c r="D19" s="144"/>
      <c r="E19" s="144"/>
      <c r="F19" s="144"/>
      <c r="G19" s="144"/>
      <c r="H19" s="144"/>
      <c r="N19" s="144"/>
    </row>
    <row r="20" spans="1:14" s="146" customFormat="1" ht="15.75">
      <c r="A20" s="121"/>
      <c r="B20" s="145"/>
      <c r="D20" s="147"/>
      <c r="E20" s="147"/>
      <c r="F20" s="147"/>
      <c r="G20" s="147"/>
      <c r="H20" s="148"/>
    </row>
    <row r="21" spans="1:14" s="146" customFormat="1">
      <c r="A21" s="121"/>
      <c r="B21" s="149"/>
      <c r="D21" s="147"/>
      <c r="E21" s="147"/>
      <c r="F21" s="147"/>
      <c r="G21" s="147"/>
      <c r="H21" s="147"/>
    </row>
    <row r="22" spans="1:14" s="146" customFormat="1">
      <c r="B22" s="121"/>
      <c r="D22" s="147"/>
      <c r="E22" s="147"/>
      <c r="F22" s="147"/>
      <c r="G22" s="147"/>
      <c r="H22" s="147"/>
    </row>
  </sheetData>
  <mergeCells count="4">
    <mergeCell ref="B1:I1"/>
    <mergeCell ref="B2:I2"/>
    <mergeCell ref="B3:I3"/>
    <mergeCell ref="B4:I5"/>
  </mergeCells>
  <pageMargins left="0.7" right="0.7" top="0.75" bottom="0.75" header="0.3" footer="0.3"/>
  <pageSetup scale="4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80" zoomScaleNormal="100" zoomScaleSheetLayoutView="80" workbookViewId="0">
      <selection activeCell="C17" sqref="C17"/>
    </sheetView>
  </sheetViews>
  <sheetFormatPr baseColWidth="10" defaultColWidth="13.77734375" defaultRowHeight="15"/>
  <cols>
    <col min="1" max="1" width="4.21875" style="89" customWidth="1"/>
    <col min="2" max="2" width="9.33203125" style="89" customWidth="1"/>
    <col min="3" max="3" width="60.44140625" style="89" customWidth="1"/>
    <col min="4" max="4" width="8.21875" style="89" bestFit="1" customWidth="1"/>
    <col min="5" max="5" width="13.77734375" style="89" bestFit="1" customWidth="1"/>
    <col min="6" max="6" width="11.33203125" style="89" bestFit="1" customWidth="1"/>
    <col min="7" max="7" width="11.77734375" style="89" bestFit="1" customWidth="1"/>
    <col min="8" max="8" width="10.5546875" style="89" bestFit="1" customWidth="1"/>
    <col min="9" max="9" width="11.21875" style="89" bestFit="1" customWidth="1"/>
    <col min="10" max="10" width="5.77734375" style="89" customWidth="1"/>
    <col min="11" max="16384" width="13.77734375" style="89"/>
  </cols>
  <sheetData>
    <row r="1" spans="2:14" ht="15.75">
      <c r="B1" s="412"/>
      <c r="C1" s="412"/>
      <c r="D1" s="412"/>
      <c r="E1" s="412"/>
      <c r="F1" s="412"/>
      <c r="G1" s="412"/>
      <c r="H1" s="412"/>
      <c r="I1" s="412"/>
    </row>
    <row r="2" spans="2:14" ht="16.5" thickBot="1">
      <c r="B2" s="412"/>
      <c r="C2" s="412"/>
      <c r="D2" s="412"/>
      <c r="E2" s="412"/>
      <c r="F2" s="412"/>
      <c r="G2" s="412"/>
      <c r="H2" s="412"/>
      <c r="I2" s="412"/>
    </row>
    <row r="3" spans="2:14" ht="33" customHeight="1" thickBot="1">
      <c r="B3" s="413" t="e">
        <f>+'cant 3.1'!B3:I3</f>
        <v>#REF!</v>
      </c>
      <c r="C3" s="414"/>
      <c r="D3" s="414"/>
      <c r="E3" s="414"/>
      <c r="F3" s="414"/>
      <c r="G3" s="414"/>
      <c r="H3" s="414"/>
      <c r="I3" s="415"/>
    </row>
    <row r="4" spans="2:14">
      <c r="B4" s="416" t="s">
        <v>63</v>
      </c>
      <c r="C4" s="417"/>
      <c r="D4" s="417"/>
      <c r="E4" s="417"/>
      <c r="F4" s="417"/>
      <c r="G4" s="417"/>
      <c r="H4" s="417"/>
      <c r="I4" s="418"/>
    </row>
    <row r="5" spans="2:14" ht="15.75" thickBot="1">
      <c r="B5" s="419"/>
      <c r="C5" s="420"/>
      <c r="D5" s="420"/>
      <c r="E5" s="420"/>
      <c r="F5" s="420"/>
      <c r="G5" s="420"/>
      <c r="H5" s="420"/>
      <c r="I5" s="421"/>
    </row>
    <row r="6" spans="2:14" ht="15.75" thickBot="1">
      <c r="B6" s="125"/>
      <c r="C6" s="125"/>
      <c r="D6" s="125"/>
      <c r="E6" s="125"/>
      <c r="F6" s="125"/>
      <c r="G6" s="125"/>
      <c r="H6" s="125"/>
      <c r="I6" s="125"/>
    </row>
    <row r="7" spans="2:14" ht="24.95" customHeight="1">
      <c r="B7" s="126" t="s">
        <v>64</v>
      </c>
      <c r="C7" s="127" t="s">
        <v>65</v>
      </c>
      <c r="D7" s="127" t="s">
        <v>28</v>
      </c>
      <c r="E7" s="127" t="s">
        <v>66</v>
      </c>
      <c r="F7" s="127" t="s">
        <v>67</v>
      </c>
      <c r="G7" s="127" t="s">
        <v>73</v>
      </c>
      <c r="H7" s="128" t="s">
        <v>14</v>
      </c>
      <c r="I7" s="129" t="s">
        <v>74</v>
      </c>
    </row>
    <row r="8" spans="2:14" ht="27.95" customHeight="1">
      <c r="B8" s="130" t="e">
        <f>+#REF!</f>
        <v>#REF!</v>
      </c>
      <c r="C8" s="131" t="e">
        <f>+#REF!</f>
        <v>#REF!</v>
      </c>
      <c r="D8" s="131"/>
      <c r="E8" s="131"/>
      <c r="F8" s="131"/>
      <c r="G8" s="131"/>
      <c r="H8" s="131"/>
      <c r="I8" s="133"/>
    </row>
    <row r="9" spans="2:14" ht="69" customHeight="1">
      <c r="B9" s="134" t="e">
        <f>+#REF!</f>
        <v>#REF!</v>
      </c>
      <c r="C9" s="135" t="e">
        <f>+#REF!</f>
        <v>#REF!</v>
      </c>
      <c r="D9" s="136" t="s">
        <v>29</v>
      </c>
      <c r="E9" s="136"/>
      <c r="F9" s="136"/>
      <c r="G9" s="136"/>
      <c r="H9" s="136"/>
      <c r="I9" s="138">
        <f>+I10+I11</f>
        <v>280</v>
      </c>
    </row>
    <row r="10" spans="2:14" ht="24" customHeight="1" thickBot="1">
      <c r="B10" s="151"/>
      <c r="C10" s="152" t="s">
        <v>30</v>
      </c>
      <c r="D10" s="153"/>
      <c r="E10" s="154">
        <v>50</v>
      </c>
      <c r="F10" s="154">
        <v>2</v>
      </c>
      <c r="G10" s="154">
        <v>1</v>
      </c>
      <c r="H10" s="154">
        <v>2</v>
      </c>
      <c r="I10" s="239">
        <f>E10*F10*G10*H10</f>
        <v>200</v>
      </c>
    </row>
    <row r="11" spans="2:14" ht="24" customHeight="1" thickBot="1">
      <c r="B11" s="151"/>
      <c r="C11" s="152" t="s">
        <v>31</v>
      </c>
      <c r="D11" s="153"/>
      <c r="E11" s="154">
        <f>+'cant 3.1'!E12</f>
        <v>20</v>
      </c>
      <c r="F11" s="154">
        <v>2</v>
      </c>
      <c r="G11" s="154">
        <v>1</v>
      </c>
      <c r="H11" s="154">
        <v>2</v>
      </c>
      <c r="I11" s="239">
        <f>E11*F11*G11*H11</f>
        <v>80</v>
      </c>
    </row>
    <row r="12" spans="2:14" ht="15.75">
      <c r="B12" s="139"/>
    </row>
    <row r="16" spans="2:14" s="141" customFormat="1">
      <c r="B16" s="140"/>
      <c r="D16" s="142"/>
      <c r="E16" s="142"/>
      <c r="F16" s="142"/>
      <c r="G16" s="142"/>
      <c r="N16" s="142"/>
    </row>
    <row r="17" spans="1:14" s="141" customFormat="1">
      <c r="B17" s="140"/>
      <c r="D17" s="142"/>
      <c r="E17" s="142"/>
      <c r="F17" s="142"/>
      <c r="G17" s="142"/>
      <c r="N17" s="142"/>
    </row>
    <row r="18" spans="1:14" s="141" customFormat="1">
      <c r="A18" s="143"/>
      <c r="B18" s="140"/>
      <c r="D18" s="144"/>
      <c r="E18" s="144"/>
      <c r="F18" s="144"/>
      <c r="G18" s="144"/>
      <c r="H18" s="144"/>
      <c r="N18" s="144"/>
    </row>
    <row r="19" spans="1:14" s="146" customFormat="1" ht="15.75">
      <c r="A19" s="121"/>
      <c r="B19" s="145"/>
      <c r="D19" s="147"/>
      <c r="E19" s="147"/>
      <c r="F19" s="147"/>
      <c r="G19" s="147"/>
      <c r="H19" s="148"/>
    </row>
    <row r="20" spans="1:14" s="146" customFormat="1">
      <c r="A20" s="121"/>
      <c r="B20" s="149"/>
      <c r="D20" s="147"/>
      <c r="E20" s="147"/>
      <c r="F20" s="147"/>
      <c r="G20" s="147"/>
      <c r="H20" s="147"/>
    </row>
    <row r="21" spans="1:14" s="146" customFormat="1">
      <c r="B21" s="121"/>
      <c r="D21" s="147"/>
      <c r="E21" s="147"/>
      <c r="F21" s="147"/>
      <c r="G21" s="147"/>
      <c r="H21" s="147"/>
    </row>
  </sheetData>
  <mergeCells count="4">
    <mergeCell ref="B1:I1"/>
    <mergeCell ref="B2:I2"/>
    <mergeCell ref="B3:I3"/>
    <mergeCell ref="B4:I5"/>
  </mergeCells>
  <pageMargins left="0.7" right="0.7" top="0.75" bottom="0.75" header="0.3" footer="0.3"/>
  <pageSetup scale="4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80" zoomScaleNormal="100" zoomScaleSheetLayoutView="80" workbookViewId="0">
      <selection activeCell="C20" sqref="C20"/>
    </sheetView>
  </sheetViews>
  <sheetFormatPr baseColWidth="10" defaultColWidth="13.77734375" defaultRowHeight="15"/>
  <cols>
    <col min="1" max="1" width="5.6640625" style="89" customWidth="1"/>
    <col min="2" max="2" width="9.33203125" style="89" customWidth="1"/>
    <col min="3" max="3" width="60.44140625" style="89" customWidth="1"/>
    <col min="4" max="4" width="8.21875" style="89" bestFit="1" customWidth="1"/>
    <col min="5" max="5" width="13.6640625" style="89" bestFit="1" customWidth="1"/>
    <col min="6" max="6" width="11.21875" style="89" bestFit="1" customWidth="1"/>
    <col min="7" max="7" width="11.33203125" style="89" bestFit="1" customWidth="1"/>
    <col min="8" max="8" width="9.88671875" style="89" bestFit="1" customWidth="1"/>
    <col min="9" max="9" width="11.21875" style="89" bestFit="1" customWidth="1"/>
    <col min="10" max="10" width="5.77734375" style="89" customWidth="1"/>
    <col min="11" max="16384" width="13.77734375" style="89"/>
  </cols>
  <sheetData>
    <row r="1" spans="2:9" ht="15.75">
      <c r="B1" s="412"/>
      <c r="C1" s="412"/>
      <c r="D1" s="412"/>
      <c r="E1" s="412"/>
      <c r="F1" s="412"/>
      <c r="G1" s="412"/>
      <c r="H1" s="412"/>
      <c r="I1" s="412"/>
    </row>
    <row r="2" spans="2:9" ht="16.5" thickBot="1">
      <c r="B2" s="412"/>
      <c r="C2" s="412"/>
      <c r="D2" s="412"/>
      <c r="E2" s="412"/>
      <c r="F2" s="412"/>
      <c r="G2" s="412"/>
      <c r="H2" s="412"/>
      <c r="I2" s="412"/>
    </row>
    <row r="3" spans="2:9" ht="33" customHeight="1" thickBot="1">
      <c r="B3" s="413" t="e">
        <f>+'cant 3.1'!B3:I3</f>
        <v>#REF!</v>
      </c>
      <c r="C3" s="414"/>
      <c r="D3" s="414"/>
      <c r="E3" s="414"/>
      <c r="F3" s="414"/>
      <c r="G3" s="414"/>
      <c r="H3" s="414"/>
      <c r="I3" s="415"/>
    </row>
    <row r="4" spans="2:9">
      <c r="B4" s="416" t="s">
        <v>63</v>
      </c>
      <c r="C4" s="417"/>
      <c r="D4" s="417"/>
      <c r="E4" s="417"/>
      <c r="F4" s="417"/>
      <c r="G4" s="417"/>
      <c r="H4" s="417"/>
      <c r="I4" s="418"/>
    </row>
    <row r="5" spans="2:9" ht="15.75" thickBot="1">
      <c r="B5" s="419"/>
      <c r="C5" s="420"/>
      <c r="D5" s="420"/>
      <c r="E5" s="420"/>
      <c r="F5" s="420"/>
      <c r="G5" s="420"/>
      <c r="H5" s="420"/>
      <c r="I5" s="421"/>
    </row>
    <row r="6" spans="2:9" ht="15.75" thickBot="1">
      <c r="B6" s="125"/>
      <c r="C6" s="125"/>
      <c r="D6" s="125"/>
      <c r="E6" s="125"/>
      <c r="F6" s="125"/>
      <c r="G6" s="125"/>
      <c r="H6" s="125"/>
      <c r="I6" s="125"/>
    </row>
    <row r="7" spans="2:9" ht="31.5">
      <c r="B7" s="126" t="s">
        <v>64</v>
      </c>
      <c r="C7" s="127" t="s">
        <v>65</v>
      </c>
      <c r="D7" s="127" t="s">
        <v>28</v>
      </c>
      <c r="E7" s="127" t="s">
        <v>66</v>
      </c>
      <c r="F7" s="127" t="s">
        <v>67</v>
      </c>
      <c r="G7" s="127" t="s">
        <v>73</v>
      </c>
      <c r="H7" s="128" t="s">
        <v>14</v>
      </c>
      <c r="I7" s="129" t="s">
        <v>74</v>
      </c>
    </row>
    <row r="8" spans="2:9" ht="27.95" customHeight="1">
      <c r="B8" s="130" t="e">
        <f>+#REF!</f>
        <v>#REF!</v>
      </c>
      <c r="C8" s="131" t="e">
        <f>+#REF!</f>
        <v>#REF!</v>
      </c>
      <c r="D8" s="131"/>
      <c r="E8" s="131"/>
      <c r="F8" s="131"/>
      <c r="G8" s="131"/>
      <c r="H8" s="131"/>
      <c r="I8" s="133"/>
    </row>
    <row r="9" spans="2:9" ht="61.15" customHeight="1" thickBot="1">
      <c r="B9" s="134" t="e">
        <f>+#REF!</f>
        <v>#REF!</v>
      </c>
      <c r="C9" s="135" t="e">
        <f>+#REF!</f>
        <v>#REF!</v>
      </c>
      <c r="D9" s="136" t="s">
        <v>29</v>
      </c>
      <c r="E9" s="136"/>
      <c r="F9" s="136"/>
      <c r="G9" s="136"/>
      <c r="H9" s="136"/>
      <c r="I9" s="277">
        <f>SUM(I10:I12)</f>
        <v>9</v>
      </c>
    </row>
    <row r="10" spans="2:9" ht="22.15" customHeight="1" thickBot="1">
      <c r="B10" s="279"/>
      <c r="C10" s="280" t="s">
        <v>188</v>
      </c>
      <c r="D10" s="281"/>
      <c r="E10" s="282">
        <v>20</v>
      </c>
      <c r="F10" s="282">
        <v>2</v>
      </c>
      <c r="G10" s="282">
        <v>0.05</v>
      </c>
      <c r="H10" s="282">
        <v>1</v>
      </c>
      <c r="I10" s="283">
        <f>E10*F10*G10*H10</f>
        <v>2</v>
      </c>
    </row>
    <row r="11" spans="2:9" ht="22.15" customHeight="1" thickBot="1">
      <c r="B11" s="151"/>
      <c r="C11" s="152" t="s">
        <v>30</v>
      </c>
      <c r="D11" s="153"/>
      <c r="E11" s="154">
        <v>50</v>
      </c>
      <c r="F11" s="154">
        <v>2</v>
      </c>
      <c r="G11" s="154">
        <v>0.05</v>
      </c>
      <c r="H11" s="154">
        <v>1</v>
      </c>
      <c r="I11" s="278">
        <f>E11*F11*G11*H11</f>
        <v>5</v>
      </c>
    </row>
    <row r="12" spans="2:9" ht="22.15" customHeight="1" thickBot="1">
      <c r="B12" s="151"/>
      <c r="C12" s="152" t="s">
        <v>31</v>
      </c>
      <c r="D12" s="153"/>
      <c r="E12" s="154">
        <f>+'cant 3.1'!E12</f>
        <v>20</v>
      </c>
      <c r="F12" s="154">
        <v>2</v>
      </c>
      <c r="G12" s="154">
        <v>0.05</v>
      </c>
      <c r="H12" s="154">
        <v>1</v>
      </c>
      <c r="I12" s="278">
        <f>E12*F12*G12*H12</f>
        <v>2</v>
      </c>
    </row>
    <row r="13" spans="2:9" ht="15.75">
      <c r="B13" s="139"/>
    </row>
    <row r="17" spans="1:14" s="141" customFormat="1">
      <c r="B17" s="140"/>
      <c r="D17" s="142"/>
      <c r="E17" s="142"/>
      <c r="F17" s="142"/>
      <c r="G17" s="142"/>
      <c r="N17" s="142"/>
    </row>
    <row r="18" spans="1:14" s="141" customFormat="1">
      <c r="B18" s="140"/>
      <c r="D18" s="142"/>
      <c r="E18" s="142"/>
      <c r="F18" s="142"/>
      <c r="G18" s="142"/>
      <c r="N18" s="142"/>
    </row>
    <row r="19" spans="1:14" s="141" customFormat="1">
      <c r="A19" s="143"/>
      <c r="B19" s="140"/>
      <c r="D19" s="144"/>
      <c r="E19" s="144"/>
      <c r="F19" s="144"/>
      <c r="G19" s="144"/>
      <c r="H19" s="144"/>
      <c r="N19" s="144"/>
    </row>
    <row r="20" spans="1:14" s="146" customFormat="1" ht="15.75">
      <c r="A20" s="121"/>
      <c r="B20" s="145"/>
      <c r="D20" s="147"/>
      <c r="E20" s="147"/>
      <c r="F20" s="147"/>
      <c r="G20" s="147"/>
      <c r="H20" s="148"/>
    </row>
    <row r="21" spans="1:14" s="146" customFormat="1">
      <c r="A21" s="121"/>
      <c r="B21" s="149"/>
      <c r="D21" s="147"/>
      <c r="E21" s="147"/>
      <c r="F21" s="147"/>
      <c r="G21" s="147"/>
      <c r="H21" s="147"/>
    </row>
    <row r="22" spans="1:14" s="146" customFormat="1">
      <c r="B22" s="121"/>
      <c r="D22" s="147"/>
      <c r="E22" s="147"/>
      <c r="F22" s="147"/>
      <c r="G22" s="147"/>
      <c r="H22" s="147"/>
    </row>
  </sheetData>
  <mergeCells count="4">
    <mergeCell ref="B1:I1"/>
    <mergeCell ref="B2:I2"/>
    <mergeCell ref="B3:I3"/>
    <mergeCell ref="B4:I5"/>
  </mergeCells>
  <pageMargins left="0.7" right="0.7" top="0.75" bottom="0.75" header="0.3" footer="0.3"/>
  <pageSetup paperSize="9" scale="5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6:E17"/>
  <sheetViews>
    <sheetView view="pageBreakPreview" zoomScaleNormal="100" zoomScaleSheetLayoutView="100" workbookViewId="0">
      <selection activeCell="C17" sqref="C17"/>
    </sheetView>
  </sheetViews>
  <sheetFormatPr baseColWidth="10" defaultRowHeight="15"/>
  <cols>
    <col min="1" max="5" width="12.6640625" customWidth="1"/>
    <col min="14" max="14" width="13.44140625" bestFit="1" customWidth="1"/>
  </cols>
  <sheetData>
    <row r="16" spans="1:5" ht="15.75">
      <c r="A16" s="240" t="s">
        <v>126</v>
      </c>
      <c r="B16" s="241" t="s">
        <v>114</v>
      </c>
      <c r="C16" s="242" t="s">
        <v>115</v>
      </c>
      <c r="D16" s="242" t="s">
        <v>116</v>
      </c>
      <c r="E16" s="242" t="s">
        <v>117</v>
      </c>
    </row>
    <row r="17" spans="1:5">
      <c r="A17" s="114" t="s">
        <v>196</v>
      </c>
      <c r="B17" s="233">
        <v>20</v>
      </c>
      <c r="C17" s="233">
        <f>(B17*1.87)*7%+(B17*1.87)</f>
        <v>40.018000000000008</v>
      </c>
      <c r="D17" s="233">
        <f>B17*0.1</f>
        <v>2</v>
      </c>
      <c r="E17" s="233">
        <f>(B17*176.56)*6%+(B17*176.56)</f>
        <v>3743.0719999999997</v>
      </c>
    </row>
  </sheetData>
  <printOptions horizontalCentered="1"/>
  <pageMargins left="0.70866141732283472" right="0.70866141732283472" top="0.74803149606299213" bottom="0.74803149606299213" header="0.31496062992125984" footer="0.31496062992125984"/>
  <pageSetup paperSize="9" scale="62"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view="pageBreakPreview" topLeftCell="A13" zoomScale="110" zoomScaleNormal="100" zoomScaleSheetLayoutView="110" workbookViewId="0">
      <selection activeCell="F33" sqref="F33"/>
    </sheetView>
  </sheetViews>
  <sheetFormatPr baseColWidth="10" defaultColWidth="13.77734375" defaultRowHeight="14.25"/>
  <cols>
    <col min="1" max="1" width="13.77734375" style="160"/>
    <col min="2" max="2" width="17.44140625" style="160" customWidth="1"/>
    <col min="3" max="3" width="19" style="160" bestFit="1" customWidth="1"/>
    <col min="4" max="4" width="16.6640625" style="160" bestFit="1"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48.95" customHeight="1">
      <c r="A7" s="166" t="s">
        <v>144</v>
      </c>
      <c r="B7" s="440" t="e">
        <f>+#REF!</f>
        <v>#REF!</v>
      </c>
      <c r="C7" s="441"/>
      <c r="D7" s="441"/>
      <c r="E7" s="442"/>
      <c r="F7" s="443" t="s">
        <v>145</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ht="44.1" customHeight="1">
      <c r="A12" s="450" t="s">
        <v>146</v>
      </c>
      <c r="B12" s="451"/>
      <c r="C12" s="451"/>
      <c r="D12" s="172" t="s">
        <v>147</v>
      </c>
      <c r="E12" s="173">
        <v>300000</v>
      </c>
      <c r="F12" s="257">
        <v>9.998400000000001E-4</v>
      </c>
      <c r="G12" s="250">
        <f>+F12*E12</f>
        <v>299.95200000000006</v>
      </c>
      <c r="H12" s="165"/>
    </row>
    <row r="13" spans="1:8">
      <c r="A13" s="452"/>
      <c r="B13" s="452"/>
      <c r="C13" s="452"/>
      <c r="D13" s="176"/>
      <c r="E13" s="175"/>
      <c r="F13" s="177"/>
      <c r="G13" s="175"/>
      <c r="H13" s="165"/>
    </row>
    <row r="14" spans="1:8" ht="15.75" thickBot="1">
      <c r="A14" s="168"/>
      <c r="B14" s="168"/>
      <c r="C14" s="168"/>
      <c r="D14" s="168"/>
      <c r="E14" s="168"/>
      <c r="F14" s="178" t="s">
        <v>83</v>
      </c>
      <c r="G14" s="179">
        <f>SUM(G12:G13)</f>
        <v>299.95200000000006</v>
      </c>
    </row>
    <row r="15" spans="1:8" ht="15.75" thickBot="1">
      <c r="A15" s="167" t="s">
        <v>84</v>
      </c>
      <c r="B15" s="167"/>
      <c r="C15" s="168"/>
      <c r="D15" s="168"/>
      <c r="E15" s="168"/>
      <c r="F15" s="168"/>
      <c r="G15" s="168"/>
      <c r="H15" s="165"/>
    </row>
    <row r="16" spans="1:8">
      <c r="A16" s="447" t="s">
        <v>77</v>
      </c>
      <c r="B16" s="448"/>
      <c r="C16" s="449"/>
      <c r="D16" s="169" t="s">
        <v>85</v>
      </c>
      <c r="E16" s="169" t="s">
        <v>86</v>
      </c>
      <c r="F16" s="169" t="s">
        <v>87</v>
      </c>
      <c r="G16" s="171" t="s">
        <v>81</v>
      </c>
      <c r="H16" s="165"/>
    </row>
    <row r="17" spans="1:8" ht="29.1" customHeight="1">
      <c r="A17" s="453" t="s">
        <v>141</v>
      </c>
      <c r="B17" s="454"/>
      <c r="C17" s="455"/>
      <c r="D17" s="176" t="s">
        <v>125</v>
      </c>
      <c r="E17" s="180">
        <v>1000</v>
      </c>
      <c r="F17" s="181">
        <v>1</v>
      </c>
      <c r="G17" s="182">
        <f>E17*F17</f>
        <v>1000</v>
      </c>
      <c r="H17" s="165"/>
    </row>
    <row r="18" spans="1:8">
      <c r="A18" s="456"/>
      <c r="B18" s="457"/>
      <c r="C18" s="458"/>
      <c r="D18" s="176"/>
      <c r="E18" s="180"/>
      <c r="F18" s="181"/>
      <c r="G18" s="182"/>
      <c r="H18" s="165"/>
    </row>
    <row r="19" spans="1:8">
      <c r="A19" s="456"/>
      <c r="B19" s="457"/>
      <c r="C19" s="458"/>
      <c r="D19" s="176"/>
      <c r="E19" s="180"/>
      <c r="F19" s="181"/>
      <c r="G19" s="182"/>
      <c r="H19" s="165"/>
    </row>
    <row r="20" spans="1:8">
      <c r="A20" s="456"/>
      <c r="B20" s="457"/>
      <c r="C20" s="458"/>
      <c r="D20" s="176"/>
      <c r="E20" s="180"/>
      <c r="F20" s="181"/>
      <c r="G20" s="182"/>
      <c r="H20" s="165"/>
    </row>
    <row r="21" spans="1:8">
      <c r="A21" s="445"/>
      <c r="B21" s="459"/>
      <c r="C21" s="446"/>
      <c r="D21" s="183"/>
      <c r="E21" s="184"/>
      <c r="F21" s="185"/>
      <c r="G21" s="186"/>
      <c r="H21" s="165"/>
    </row>
    <row r="22" spans="1:8" ht="15" thickBot="1">
      <c r="A22" s="460"/>
      <c r="B22" s="461"/>
      <c r="C22" s="462"/>
      <c r="D22" s="187"/>
      <c r="E22" s="188"/>
      <c r="F22" s="189"/>
      <c r="G22" s="190"/>
      <c r="H22" s="165"/>
    </row>
    <row r="23" spans="1:8" ht="15.75" thickBot="1">
      <c r="A23" s="168"/>
      <c r="B23" s="168"/>
      <c r="C23" s="168"/>
      <c r="D23" s="168"/>
      <c r="E23" s="168"/>
      <c r="F23" s="178" t="s">
        <v>83</v>
      </c>
      <c r="G23" s="191">
        <f>+SUM(G17:G22)</f>
        <v>1000</v>
      </c>
    </row>
    <row r="24" spans="1:8" ht="15.75" thickBot="1">
      <c r="A24" s="192" t="s">
        <v>95</v>
      </c>
      <c r="B24" s="192"/>
      <c r="C24" s="193"/>
      <c r="D24" s="168"/>
      <c r="E24" s="168"/>
      <c r="F24" s="168"/>
      <c r="G24" s="168"/>
      <c r="H24" s="165"/>
    </row>
    <row r="25" spans="1:8">
      <c r="A25" s="194" t="s">
        <v>96</v>
      </c>
      <c r="B25" s="195"/>
      <c r="C25" s="196" t="s">
        <v>97</v>
      </c>
      <c r="D25" s="169" t="s">
        <v>98</v>
      </c>
      <c r="E25" s="169" t="s">
        <v>99</v>
      </c>
      <c r="F25" s="169" t="s">
        <v>100</v>
      </c>
      <c r="G25" s="171" t="s">
        <v>81</v>
      </c>
      <c r="H25" s="165"/>
    </row>
    <row r="26" spans="1:8">
      <c r="A26" s="456"/>
      <c r="B26" s="458"/>
      <c r="C26" s="197"/>
      <c r="D26" s="198"/>
      <c r="E26" s="198"/>
      <c r="F26" s="199"/>
      <c r="G26" s="182"/>
      <c r="H26" s="200"/>
    </row>
    <row r="27" spans="1:8">
      <c r="A27" s="445"/>
      <c r="B27" s="446"/>
      <c r="C27" s="201"/>
      <c r="D27" s="176"/>
      <c r="E27" s="202"/>
      <c r="F27" s="181"/>
      <c r="G27" s="182"/>
      <c r="H27" s="200"/>
    </row>
    <row r="28" spans="1:8" ht="15" thickBot="1">
      <c r="A28" s="460"/>
      <c r="B28" s="462"/>
      <c r="C28" s="187"/>
      <c r="D28" s="188"/>
      <c r="E28" s="189"/>
      <c r="F28" s="203"/>
      <c r="G28" s="204"/>
      <c r="H28" s="165"/>
    </row>
    <row r="29" spans="1:8" ht="15.75" thickBot="1">
      <c r="A29" s="168"/>
      <c r="B29" s="168"/>
      <c r="C29" s="168"/>
      <c r="D29" s="168"/>
      <c r="E29" s="168"/>
      <c r="F29" s="178" t="s">
        <v>83</v>
      </c>
      <c r="G29" s="191">
        <f>+SUM(G26:G28)</f>
        <v>0</v>
      </c>
    </row>
    <row r="30" spans="1:8" ht="15.75" thickBot="1">
      <c r="A30" s="192" t="s">
        <v>102</v>
      </c>
      <c r="B30" s="192"/>
      <c r="C30" s="168"/>
      <c r="D30" s="168"/>
      <c r="E30" s="168"/>
      <c r="F30" s="168"/>
      <c r="G30" s="168"/>
      <c r="H30" s="165"/>
    </row>
    <row r="31" spans="1:8">
      <c r="A31" s="465" t="s">
        <v>103</v>
      </c>
      <c r="B31" s="466"/>
      <c r="C31" s="205" t="s">
        <v>104</v>
      </c>
      <c r="D31" s="169" t="s">
        <v>148</v>
      </c>
      <c r="E31" s="170" t="s">
        <v>149</v>
      </c>
      <c r="F31" s="205" t="s">
        <v>80</v>
      </c>
      <c r="G31" s="171" t="s">
        <v>81</v>
      </c>
      <c r="H31" s="165"/>
    </row>
    <row r="32" spans="1:8">
      <c r="A32" s="467" t="s">
        <v>142</v>
      </c>
      <c r="B32" s="468"/>
      <c r="C32" s="206">
        <v>99172</v>
      </c>
      <c r="D32" s="264">
        <v>1.931</v>
      </c>
      <c r="E32" s="181">
        <f>+D32*C32</f>
        <v>191501.13200000001</v>
      </c>
      <c r="F32" s="199">
        <v>100</v>
      </c>
      <c r="G32" s="209">
        <f>+E32/F32</f>
        <v>1915.0113200000001</v>
      </c>
      <c r="H32" s="165"/>
    </row>
    <row r="33" spans="1:8">
      <c r="A33" s="467" t="s">
        <v>143</v>
      </c>
      <c r="B33" s="468"/>
      <c r="C33" s="206">
        <f>+C32</f>
        <v>99172</v>
      </c>
      <c r="D33" s="264">
        <v>2.0392000000000001</v>
      </c>
      <c r="E33" s="181">
        <f>+D33*C33</f>
        <v>202231.54240000001</v>
      </c>
      <c r="F33" s="199">
        <f>F32</f>
        <v>100</v>
      </c>
      <c r="G33" s="209">
        <f>+E33/F33</f>
        <v>2022.3154240000001</v>
      </c>
      <c r="H33" s="165"/>
    </row>
    <row r="34" spans="1:8">
      <c r="A34" s="456"/>
      <c r="B34" s="458"/>
      <c r="C34" s="206"/>
      <c r="D34" s="207"/>
      <c r="E34" s="208"/>
      <c r="F34" s="181"/>
      <c r="G34" s="182"/>
      <c r="H34" s="165"/>
    </row>
    <row r="35" spans="1:8">
      <c r="A35" s="456"/>
      <c r="B35" s="458"/>
      <c r="C35" s="208"/>
      <c r="D35" s="176"/>
      <c r="E35" s="208"/>
      <c r="F35" s="181"/>
      <c r="G35" s="182"/>
      <c r="H35" s="165"/>
    </row>
    <row r="36" spans="1:8">
      <c r="A36" s="456"/>
      <c r="B36" s="458"/>
      <c r="C36" s="208"/>
      <c r="D36" s="176"/>
      <c r="E36" s="208"/>
      <c r="F36" s="181"/>
      <c r="G36" s="182"/>
      <c r="H36" s="165"/>
    </row>
    <row r="37" spans="1:8" ht="15" thickBot="1">
      <c r="A37" s="463"/>
      <c r="B37" s="464"/>
      <c r="C37" s="188"/>
      <c r="D37" s="210"/>
      <c r="E37" s="210"/>
      <c r="F37" s="210"/>
      <c r="G37" s="211"/>
      <c r="H37" s="165"/>
    </row>
    <row r="38" spans="1:8" ht="15.75" thickBot="1">
      <c r="A38" s="168"/>
      <c r="B38" s="168"/>
      <c r="C38" s="168"/>
      <c r="D38" s="168"/>
      <c r="E38" s="168"/>
      <c r="F38" s="178" t="s">
        <v>83</v>
      </c>
      <c r="G38" s="191">
        <f>SUM(G32:G37)</f>
        <v>3937.326744</v>
      </c>
    </row>
    <row r="39" spans="1:8" ht="15" thickBot="1">
      <c r="A39" s="168"/>
      <c r="B39" s="168"/>
      <c r="C39" s="168"/>
      <c r="D39" s="168"/>
      <c r="E39" s="168"/>
      <c r="F39" s="168"/>
      <c r="G39" s="212"/>
      <c r="H39" s="165"/>
    </row>
    <row r="40" spans="1:8" ht="15.75" thickBot="1">
      <c r="A40" s="168"/>
      <c r="B40" s="168"/>
      <c r="C40" s="168"/>
      <c r="D40" s="213" t="s">
        <v>109</v>
      </c>
      <c r="E40" s="214"/>
      <c r="F40" s="214"/>
      <c r="G40" s="191">
        <f>ROUNDUP(G38+G29+G23+G14,0)</f>
        <v>5238</v>
      </c>
    </row>
    <row r="41" spans="1:8">
      <c r="A41" s="215"/>
      <c r="B41" s="215"/>
      <c r="C41" s="215"/>
      <c r="D41" s="216"/>
      <c r="E41" s="217"/>
      <c r="F41" s="218"/>
      <c r="G41" s="217"/>
      <c r="H41" s="219"/>
    </row>
    <row r="42" spans="1:8">
      <c r="A42" s="215"/>
      <c r="B42" s="215"/>
      <c r="C42" s="215"/>
      <c r="D42" s="220"/>
      <c r="E42" s="217"/>
      <c r="F42" s="221"/>
      <c r="G42" s="217"/>
      <c r="H42" s="219"/>
    </row>
    <row r="45" spans="1:8" ht="15">
      <c r="A45" s="33"/>
      <c r="B45" s="33"/>
    </row>
    <row r="46" spans="1:8" ht="15.75">
      <c r="A46" s="222"/>
      <c r="B46" s="223"/>
    </row>
    <row r="47" spans="1:8" ht="15">
      <c r="A47" s="33"/>
      <c r="B47" s="223"/>
    </row>
    <row r="48" spans="1:8" ht="15">
      <c r="A48" s="33"/>
      <c r="B48" s="223"/>
    </row>
    <row r="49" spans="1:1" ht="15">
      <c r="A49" s="33"/>
    </row>
  </sheetData>
  <mergeCells count="26">
    <mergeCell ref="A36:B36"/>
    <mergeCell ref="A37:B37"/>
    <mergeCell ref="A28:B28"/>
    <mergeCell ref="A31:B31"/>
    <mergeCell ref="A32:B32"/>
    <mergeCell ref="A33:B33"/>
    <mergeCell ref="A34:B34"/>
    <mergeCell ref="A35:B35"/>
    <mergeCell ref="A27:B27"/>
    <mergeCell ref="A11:C11"/>
    <mergeCell ref="A12:C12"/>
    <mergeCell ref="A13:C13"/>
    <mergeCell ref="A16:C16"/>
    <mergeCell ref="A17:C17"/>
    <mergeCell ref="A18:C18"/>
    <mergeCell ref="A19:C19"/>
    <mergeCell ref="A20:C20"/>
    <mergeCell ref="A21:C21"/>
    <mergeCell ref="A22:C22"/>
    <mergeCell ref="A26:B26"/>
    <mergeCell ref="A8:G8"/>
    <mergeCell ref="A1:G1"/>
    <mergeCell ref="A3:G5"/>
    <mergeCell ref="A6:G6"/>
    <mergeCell ref="B7:E7"/>
    <mergeCell ref="F7:G7"/>
  </mergeCells>
  <printOptions horizontalCentered="1"/>
  <pageMargins left="0.70866141732283472" right="0.70866141732283472" top="0.74803149606299213" bottom="0.74803149606299213" header="0.31496062992125984" footer="0.31496062992125984"/>
  <pageSetup scale="5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view="pageBreakPreview" topLeftCell="A22" zoomScale="110" zoomScaleNormal="100" zoomScaleSheetLayoutView="110" workbookViewId="0">
      <selection activeCell="C32" sqref="C32"/>
    </sheetView>
  </sheetViews>
  <sheetFormatPr baseColWidth="10" defaultColWidth="13.77734375" defaultRowHeight="14.25"/>
  <cols>
    <col min="1" max="1" width="13.77734375" style="160"/>
    <col min="2" max="2" width="17.44140625" style="160" customWidth="1"/>
    <col min="3" max="3" width="19" style="160" bestFit="1" customWidth="1"/>
    <col min="4" max="4" width="16.6640625" style="160" bestFit="1"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48.95" customHeight="1">
      <c r="A7" s="166" t="s">
        <v>155</v>
      </c>
      <c r="B7" s="440" t="e">
        <f>+#REF!</f>
        <v>#REF!</v>
      </c>
      <c r="C7" s="441"/>
      <c r="D7" s="441"/>
      <c r="E7" s="442"/>
      <c r="F7" s="443" t="s">
        <v>75</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c r="A12" s="450" t="s">
        <v>150</v>
      </c>
      <c r="B12" s="451"/>
      <c r="C12" s="451"/>
      <c r="D12" s="172" t="s">
        <v>151</v>
      </c>
      <c r="E12" s="173">
        <v>10000</v>
      </c>
      <c r="F12" s="174">
        <v>6</v>
      </c>
      <c r="G12" s="250">
        <f>+E12/F12</f>
        <v>1666.6666666666667</v>
      </c>
      <c r="H12" s="165"/>
    </row>
    <row r="13" spans="1:8" ht="32.25" customHeight="1">
      <c r="A13" s="469" t="s">
        <v>154</v>
      </c>
      <c r="B13" s="470"/>
      <c r="C13" s="471"/>
      <c r="D13" s="172" t="s">
        <v>153</v>
      </c>
      <c r="E13" s="253">
        <v>240000</v>
      </c>
      <c r="F13" s="177">
        <v>20</v>
      </c>
      <c r="G13" s="254">
        <f>+E13/F13</f>
        <v>12000</v>
      </c>
      <c r="H13" s="165"/>
    </row>
    <row r="14" spans="1:8" ht="15.75" thickBot="1">
      <c r="A14" s="168"/>
      <c r="B14" s="168"/>
      <c r="C14" s="168"/>
      <c r="D14" s="168"/>
      <c r="E14" s="168"/>
      <c r="F14" s="178" t="s">
        <v>83</v>
      </c>
      <c r="G14" s="179">
        <f>SUM(G12:G13)</f>
        <v>13666.666666666666</v>
      </c>
    </row>
    <row r="15" spans="1:8" ht="15.75" thickBot="1">
      <c r="A15" s="167" t="s">
        <v>84</v>
      </c>
      <c r="B15" s="167"/>
      <c r="C15" s="168"/>
      <c r="D15" s="168"/>
      <c r="E15" s="168"/>
      <c r="F15" s="168"/>
      <c r="G15" s="168"/>
      <c r="H15" s="165"/>
    </row>
    <row r="16" spans="1:8">
      <c r="A16" s="447" t="s">
        <v>77</v>
      </c>
      <c r="B16" s="448"/>
      <c r="C16" s="449"/>
      <c r="D16" s="169" t="s">
        <v>85</v>
      </c>
      <c r="E16" s="169" t="s">
        <v>86</v>
      </c>
      <c r="F16" s="169" t="s">
        <v>87</v>
      </c>
      <c r="G16" s="171" t="s">
        <v>81</v>
      </c>
      <c r="H16" s="165"/>
    </row>
    <row r="17" spans="1:8" ht="29.1" customHeight="1">
      <c r="A17" s="453"/>
      <c r="B17" s="454"/>
      <c r="C17" s="455"/>
      <c r="D17" s="176"/>
      <c r="E17" s="180"/>
      <c r="F17" s="181"/>
      <c r="G17" s="182"/>
      <c r="H17" s="165"/>
    </row>
    <row r="18" spans="1:8">
      <c r="A18" s="456"/>
      <c r="B18" s="457"/>
      <c r="C18" s="458"/>
      <c r="D18" s="176"/>
      <c r="E18" s="180"/>
      <c r="F18" s="181"/>
      <c r="G18" s="182"/>
      <c r="H18" s="165"/>
    </row>
    <row r="19" spans="1:8">
      <c r="A19" s="456"/>
      <c r="B19" s="457"/>
      <c r="C19" s="458"/>
      <c r="D19" s="176"/>
      <c r="E19" s="180"/>
      <c r="F19" s="181"/>
      <c r="G19" s="182"/>
      <c r="H19" s="165"/>
    </row>
    <row r="20" spans="1:8">
      <c r="A20" s="456"/>
      <c r="B20" s="457"/>
      <c r="C20" s="458"/>
      <c r="D20" s="176"/>
      <c r="E20" s="180"/>
      <c r="F20" s="181"/>
      <c r="G20" s="182"/>
      <c r="H20" s="165"/>
    </row>
    <row r="21" spans="1:8">
      <c r="A21" s="445"/>
      <c r="B21" s="459"/>
      <c r="C21" s="446"/>
      <c r="D21" s="183"/>
      <c r="E21" s="184"/>
      <c r="F21" s="185"/>
      <c r="G21" s="186"/>
      <c r="H21" s="165"/>
    </row>
    <row r="22" spans="1:8" ht="15" thickBot="1">
      <c r="A22" s="460"/>
      <c r="B22" s="461"/>
      <c r="C22" s="462"/>
      <c r="D22" s="187"/>
      <c r="E22" s="188"/>
      <c r="F22" s="189"/>
      <c r="G22" s="190"/>
      <c r="H22" s="165"/>
    </row>
    <row r="23" spans="1:8" ht="15.75" thickBot="1">
      <c r="A23" s="168"/>
      <c r="B23" s="168"/>
      <c r="C23" s="168"/>
      <c r="D23" s="168"/>
      <c r="E23" s="168"/>
      <c r="F23" s="178" t="s">
        <v>83</v>
      </c>
      <c r="G23" s="191">
        <f>+SUM(G17:G22)</f>
        <v>0</v>
      </c>
    </row>
    <row r="24" spans="1:8" ht="15.75" thickBot="1">
      <c r="A24" s="192" t="s">
        <v>95</v>
      </c>
      <c r="B24" s="192"/>
      <c r="C24" s="193"/>
      <c r="D24" s="168"/>
      <c r="E24" s="168"/>
      <c r="F24" s="168"/>
      <c r="G24" s="168"/>
      <c r="H24" s="165"/>
    </row>
    <row r="25" spans="1:8">
      <c r="A25" s="194" t="s">
        <v>96</v>
      </c>
      <c r="B25" s="195"/>
      <c r="C25" s="196" t="s">
        <v>97</v>
      </c>
      <c r="D25" s="169" t="s">
        <v>98</v>
      </c>
      <c r="E25" s="169" t="s">
        <v>99</v>
      </c>
      <c r="F25" s="169" t="s">
        <v>100</v>
      </c>
      <c r="G25" s="171" t="s">
        <v>81</v>
      </c>
      <c r="H25" s="165"/>
    </row>
    <row r="26" spans="1:8">
      <c r="A26" s="456"/>
      <c r="B26" s="458"/>
      <c r="C26" s="197"/>
      <c r="D26" s="198"/>
      <c r="E26" s="198"/>
      <c r="F26" s="199"/>
      <c r="G26" s="182"/>
      <c r="H26" s="200"/>
    </row>
    <row r="27" spans="1:8">
      <c r="A27" s="445"/>
      <c r="B27" s="446"/>
      <c r="C27" s="201"/>
      <c r="D27" s="176"/>
      <c r="E27" s="202"/>
      <c r="F27" s="181"/>
      <c r="G27" s="182"/>
      <c r="H27" s="200"/>
    </row>
    <row r="28" spans="1:8" ht="15" thickBot="1">
      <c r="A28" s="460"/>
      <c r="B28" s="462"/>
      <c r="C28" s="187"/>
      <c r="D28" s="188"/>
      <c r="E28" s="189"/>
      <c r="F28" s="203"/>
      <c r="G28" s="204"/>
      <c r="H28" s="165"/>
    </row>
    <row r="29" spans="1:8" ht="15.75" thickBot="1">
      <c r="A29" s="168"/>
      <c r="B29" s="168"/>
      <c r="C29" s="168"/>
      <c r="D29" s="168"/>
      <c r="E29" s="168"/>
      <c r="F29" s="178" t="s">
        <v>83</v>
      </c>
      <c r="G29" s="191">
        <f>+SUM(G26:G28)</f>
        <v>0</v>
      </c>
    </row>
    <row r="30" spans="1:8" ht="15.75" thickBot="1">
      <c r="A30" s="192" t="s">
        <v>102</v>
      </c>
      <c r="B30" s="192"/>
      <c r="C30" s="168"/>
      <c r="D30" s="168"/>
      <c r="E30" s="168"/>
      <c r="F30" s="168"/>
      <c r="G30" s="168"/>
      <c r="H30" s="165"/>
    </row>
    <row r="31" spans="1:8">
      <c r="A31" s="465" t="s">
        <v>103</v>
      </c>
      <c r="B31" s="466"/>
      <c r="C31" s="205" t="s">
        <v>104</v>
      </c>
      <c r="D31" s="169" t="s">
        <v>148</v>
      </c>
      <c r="E31" s="170" t="s">
        <v>149</v>
      </c>
      <c r="F31" s="205" t="s">
        <v>80</v>
      </c>
      <c r="G31" s="171" t="s">
        <v>81</v>
      </c>
      <c r="H31" s="165"/>
    </row>
    <row r="32" spans="1:8">
      <c r="A32" s="467" t="s">
        <v>152</v>
      </c>
      <c r="B32" s="468"/>
      <c r="C32" s="206">
        <f>99172*2</f>
        <v>198344</v>
      </c>
      <c r="D32" s="264">
        <v>1.931</v>
      </c>
      <c r="E32" s="208">
        <f>+D32*C32</f>
        <v>383002.26400000002</v>
      </c>
      <c r="F32" s="176">
        <v>110</v>
      </c>
      <c r="G32" s="209">
        <f>+E32/F32</f>
        <v>3481.8387636363636</v>
      </c>
      <c r="H32" s="165"/>
    </row>
    <row r="33" spans="1:8">
      <c r="A33" s="467"/>
      <c r="B33" s="468"/>
      <c r="C33" s="206"/>
      <c r="D33" s="251"/>
      <c r="E33" s="181"/>
      <c r="F33" s="252"/>
      <c r="G33" s="209"/>
      <c r="H33" s="165"/>
    </row>
    <row r="34" spans="1:8">
      <c r="A34" s="456"/>
      <c r="B34" s="458"/>
      <c r="C34" s="206"/>
      <c r="D34" s="207"/>
      <c r="E34" s="208"/>
      <c r="F34" s="181"/>
      <c r="G34" s="182"/>
      <c r="H34" s="165"/>
    </row>
    <row r="35" spans="1:8">
      <c r="A35" s="456"/>
      <c r="B35" s="458"/>
      <c r="C35" s="208"/>
      <c r="D35" s="176"/>
      <c r="E35" s="208"/>
      <c r="F35" s="181"/>
      <c r="G35" s="182"/>
      <c r="H35" s="165"/>
    </row>
    <row r="36" spans="1:8">
      <c r="A36" s="456"/>
      <c r="B36" s="458"/>
      <c r="C36" s="208"/>
      <c r="D36" s="176"/>
      <c r="E36" s="208"/>
      <c r="F36" s="181"/>
      <c r="G36" s="182"/>
      <c r="H36" s="165">
        <v>15750</v>
      </c>
    </row>
    <row r="37" spans="1:8" ht="15" thickBot="1">
      <c r="A37" s="463"/>
      <c r="B37" s="464"/>
      <c r="C37" s="188"/>
      <c r="D37" s="210"/>
      <c r="E37" s="210"/>
      <c r="F37" s="210"/>
      <c r="G37" s="211"/>
      <c r="H37" s="165"/>
    </row>
    <row r="38" spans="1:8" ht="15.75" thickBot="1">
      <c r="A38" s="168"/>
      <c r="B38" s="168"/>
      <c r="C38" s="168"/>
      <c r="D38" s="168"/>
      <c r="E38" s="168"/>
      <c r="F38" s="178" t="s">
        <v>83</v>
      </c>
      <c r="G38" s="191">
        <f>SUM(G32:G37)</f>
        <v>3481.8387636363636</v>
      </c>
    </row>
    <row r="39" spans="1:8" ht="15" thickBot="1">
      <c r="A39" s="168"/>
      <c r="B39" s="168"/>
      <c r="C39" s="168"/>
      <c r="D39" s="168"/>
      <c r="E39" s="168"/>
      <c r="F39" s="168"/>
      <c r="G39" s="212"/>
      <c r="H39" s="165"/>
    </row>
    <row r="40" spans="1:8" ht="15.75" thickBot="1">
      <c r="A40" s="168"/>
      <c r="B40" s="168"/>
      <c r="C40" s="168"/>
      <c r="D40" s="213" t="s">
        <v>109</v>
      </c>
      <c r="E40" s="214"/>
      <c r="F40" s="214"/>
      <c r="G40" s="191">
        <f>ROUNDUP(G38+G29+G23+G14,0)</f>
        <v>17149</v>
      </c>
    </row>
    <row r="41" spans="1:8">
      <c r="A41" s="215"/>
      <c r="B41" s="215"/>
      <c r="C41" s="215"/>
      <c r="D41" s="216"/>
      <c r="E41" s="217"/>
      <c r="F41" s="218"/>
      <c r="G41" s="217"/>
      <c r="H41" s="219"/>
    </row>
    <row r="42" spans="1:8">
      <c r="A42" s="215"/>
      <c r="B42" s="215"/>
      <c r="C42" s="215"/>
      <c r="D42" s="220"/>
      <c r="E42" s="217"/>
      <c r="F42" s="221"/>
      <c r="G42" s="217"/>
      <c r="H42" s="219"/>
    </row>
    <row r="45" spans="1:8" ht="15">
      <c r="A45" s="33"/>
      <c r="B45" s="33"/>
    </row>
    <row r="46" spans="1:8" ht="15.75">
      <c r="A46" s="222"/>
      <c r="B46" s="223"/>
    </row>
    <row r="47" spans="1:8" ht="15">
      <c r="A47" s="33"/>
      <c r="B47" s="223"/>
    </row>
    <row r="48" spans="1:8" ht="15">
      <c r="A48" s="33"/>
      <c r="B48" s="223"/>
    </row>
    <row r="49" spans="1:1" ht="15">
      <c r="A49" s="33"/>
    </row>
  </sheetData>
  <mergeCells count="26">
    <mergeCell ref="A36:B36"/>
    <mergeCell ref="A37:B37"/>
    <mergeCell ref="A28:B28"/>
    <mergeCell ref="A31:B31"/>
    <mergeCell ref="A32:B32"/>
    <mergeCell ref="A33:B33"/>
    <mergeCell ref="A34:B34"/>
    <mergeCell ref="A35:B35"/>
    <mergeCell ref="A27:B27"/>
    <mergeCell ref="A11:C11"/>
    <mergeCell ref="A12:C12"/>
    <mergeCell ref="A13:C13"/>
    <mergeCell ref="A16:C16"/>
    <mergeCell ref="A17:C17"/>
    <mergeCell ref="A18:C18"/>
    <mergeCell ref="A19:C19"/>
    <mergeCell ref="A20:C20"/>
    <mergeCell ref="A21:C21"/>
    <mergeCell ref="A22:C22"/>
    <mergeCell ref="A26:B26"/>
    <mergeCell ref="A8:G8"/>
    <mergeCell ref="A1:G1"/>
    <mergeCell ref="A3:G5"/>
    <mergeCell ref="A6:G6"/>
    <mergeCell ref="B7:E7"/>
    <mergeCell ref="F7:G7"/>
  </mergeCells>
  <pageMargins left="0.7" right="0.7" top="0.75" bottom="0.75" header="0.3" footer="0.3"/>
  <pageSetup scale="5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view="pageBreakPreview" zoomScale="110" zoomScaleNormal="100" zoomScaleSheetLayoutView="110" workbookViewId="0">
      <selection activeCell="E47" sqref="E47"/>
    </sheetView>
  </sheetViews>
  <sheetFormatPr baseColWidth="10" defaultColWidth="13.77734375" defaultRowHeight="14.25"/>
  <cols>
    <col min="1" max="1" width="13.77734375" style="160"/>
    <col min="2" max="2" width="17.44140625" style="160" customWidth="1"/>
    <col min="3" max="3" width="19" style="160" bestFit="1" customWidth="1"/>
    <col min="4" max="4" width="16.6640625" style="160" bestFit="1"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48.95" customHeight="1">
      <c r="A7" s="166" t="s">
        <v>156</v>
      </c>
      <c r="B7" s="440" t="e">
        <f>+#REF!</f>
        <v>#REF!</v>
      </c>
      <c r="C7" s="441"/>
      <c r="D7" s="441"/>
      <c r="E7" s="442"/>
      <c r="F7" s="443" t="s">
        <v>157</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c r="A12" s="450" t="s">
        <v>158</v>
      </c>
      <c r="B12" s="451"/>
      <c r="C12" s="451"/>
      <c r="D12" s="172"/>
      <c r="E12" s="173">
        <v>75000</v>
      </c>
      <c r="F12" s="174">
        <v>2.5000000000000001E-2</v>
      </c>
      <c r="G12" s="250">
        <f>+F12*E12</f>
        <v>1875</v>
      </c>
      <c r="H12" s="165"/>
    </row>
    <row r="13" spans="1:8" ht="32.25" customHeight="1">
      <c r="A13" s="469"/>
      <c r="B13" s="470"/>
      <c r="C13" s="471"/>
      <c r="D13" s="172"/>
      <c r="E13" s="253"/>
      <c r="F13" s="177"/>
      <c r="G13" s="254"/>
      <c r="H13" s="165"/>
    </row>
    <row r="14" spans="1:8" ht="15.75" thickBot="1">
      <c r="A14" s="168"/>
      <c r="B14" s="168"/>
      <c r="C14" s="168"/>
      <c r="D14" s="168"/>
      <c r="E14" s="168"/>
      <c r="F14" s="178" t="s">
        <v>83</v>
      </c>
      <c r="G14" s="179">
        <f>SUM(G12:G13)</f>
        <v>1875</v>
      </c>
    </row>
    <row r="15" spans="1:8" ht="15.75" thickBot="1">
      <c r="A15" s="167" t="s">
        <v>84</v>
      </c>
      <c r="B15" s="167"/>
      <c r="C15" s="168"/>
      <c r="D15" s="168"/>
      <c r="E15" s="168"/>
      <c r="F15" s="168"/>
      <c r="G15" s="168"/>
      <c r="H15" s="165"/>
    </row>
    <row r="16" spans="1:8">
      <c r="A16" s="447" t="s">
        <v>77</v>
      </c>
      <c r="B16" s="448"/>
      <c r="C16" s="449"/>
      <c r="D16" s="169" t="s">
        <v>85</v>
      </c>
      <c r="E16" s="169" t="s">
        <v>86</v>
      </c>
      <c r="F16" s="169" t="s">
        <v>87</v>
      </c>
      <c r="G16" s="171" t="s">
        <v>81</v>
      </c>
      <c r="H16" s="165"/>
    </row>
    <row r="17" spans="1:8" ht="29.1" customHeight="1">
      <c r="A17" s="453"/>
      <c r="B17" s="454"/>
      <c r="C17" s="455"/>
      <c r="D17" s="176"/>
      <c r="E17" s="180"/>
      <c r="F17" s="181"/>
      <c r="G17" s="182"/>
      <c r="H17" s="165"/>
    </row>
    <row r="18" spans="1:8">
      <c r="A18" s="456"/>
      <c r="B18" s="457"/>
      <c r="C18" s="458"/>
      <c r="D18" s="176"/>
      <c r="E18" s="180"/>
      <c r="F18" s="181"/>
      <c r="G18" s="182"/>
      <c r="H18" s="165"/>
    </row>
    <row r="19" spans="1:8">
      <c r="A19" s="456"/>
      <c r="B19" s="457"/>
      <c r="C19" s="458"/>
      <c r="D19" s="176"/>
      <c r="E19" s="180"/>
      <c r="F19" s="181"/>
      <c r="G19" s="182"/>
      <c r="H19" s="165"/>
    </row>
    <row r="20" spans="1:8">
      <c r="A20" s="456"/>
      <c r="B20" s="457"/>
      <c r="C20" s="458"/>
      <c r="D20" s="176"/>
      <c r="E20" s="180"/>
      <c r="F20" s="181"/>
      <c r="G20" s="182"/>
      <c r="H20" s="165"/>
    </row>
    <row r="21" spans="1:8">
      <c r="A21" s="445"/>
      <c r="B21" s="459"/>
      <c r="C21" s="446"/>
      <c r="D21" s="183"/>
      <c r="E21" s="184"/>
      <c r="F21" s="185"/>
      <c r="G21" s="186"/>
      <c r="H21" s="165"/>
    </row>
    <row r="22" spans="1:8" ht="15" thickBot="1">
      <c r="A22" s="460"/>
      <c r="B22" s="461"/>
      <c r="C22" s="462"/>
      <c r="D22" s="187"/>
      <c r="E22" s="188"/>
      <c r="F22" s="189"/>
      <c r="G22" s="190"/>
      <c r="H22" s="165"/>
    </row>
    <row r="23" spans="1:8" ht="15.75" thickBot="1">
      <c r="A23" s="168"/>
      <c r="B23" s="168"/>
      <c r="C23" s="168"/>
      <c r="D23" s="168"/>
      <c r="E23" s="168"/>
      <c r="F23" s="178" t="s">
        <v>83</v>
      </c>
      <c r="G23" s="191">
        <f>+SUM(G17:G22)</f>
        <v>0</v>
      </c>
    </row>
    <row r="24" spans="1:8" ht="15.75" thickBot="1">
      <c r="A24" s="192" t="s">
        <v>95</v>
      </c>
      <c r="B24" s="192"/>
      <c r="C24" s="193"/>
      <c r="D24" s="168"/>
      <c r="E24" s="168"/>
      <c r="F24" s="168"/>
      <c r="G24" s="168"/>
      <c r="H24" s="165"/>
    </row>
    <row r="25" spans="1:8">
      <c r="A25" s="194" t="s">
        <v>96</v>
      </c>
      <c r="B25" s="195"/>
      <c r="C25" s="196" t="s">
        <v>97</v>
      </c>
      <c r="D25" s="169" t="s">
        <v>98</v>
      </c>
      <c r="E25" s="169" t="s">
        <v>99</v>
      </c>
      <c r="F25" s="169" t="s">
        <v>100</v>
      </c>
      <c r="G25" s="171" t="s">
        <v>81</v>
      </c>
      <c r="H25" s="165"/>
    </row>
    <row r="26" spans="1:8">
      <c r="A26" s="456"/>
      <c r="B26" s="458"/>
      <c r="C26" s="197"/>
      <c r="D26" s="198"/>
      <c r="E26" s="198"/>
      <c r="F26" s="199"/>
      <c r="G26" s="182"/>
      <c r="H26" s="200"/>
    </row>
    <row r="27" spans="1:8">
      <c r="A27" s="445"/>
      <c r="B27" s="446"/>
      <c r="C27" s="201"/>
      <c r="D27" s="176"/>
      <c r="E27" s="202"/>
      <c r="F27" s="181"/>
      <c r="G27" s="182"/>
      <c r="H27" s="200"/>
    </row>
    <row r="28" spans="1:8" ht="15" thickBot="1">
      <c r="A28" s="460"/>
      <c r="B28" s="462"/>
      <c r="C28" s="187"/>
      <c r="D28" s="188"/>
      <c r="E28" s="189"/>
      <c r="F28" s="203"/>
      <c r="G28" s="204"/>
      <c r="H28" s="165"/>
    </row>
    <row r="29" spans="1:8" ht="15.75" thickBot="1">
      <c r="A29" s="168"/>
      <c r="B29" s="168"/>
      <c r="C29" s="168"/>
      <c r="D29" s="168"/>
      <c r="E29" s="168"/>
      <c r="F29" s="178" t="s">
        <v>83</v>
      </c>
      <c r="G29" s="191">
        <f>+SUM(G26:G28)</f>
        <v>0</v>
      </c>
    </row>
    <row r="30" spans="1:8" ht="15.75" thickBot="1">
      <c r="A30" s="192" t="s">
        <v>102</v>
      </c>
      <c r="B30" s="192"/>
      <c r="C30" s="168"/>
      <c r="D30" s="168"/>
      <c r="E30" s="168"/>
      <c r="F30" s="168"/>
      <c r="G30" s="168"/>
      <c r="H30" s="165"/>
    </row>
    <row r="31" spans="1:8">
      <c r="A31" s="465" t="s">
        <v>103</v>
      </c>
      <c r="B31" s="466"/>
      <c r="C31" s="205" t="s">
        <v>104</v>
      </c>
      <c r="D31" s="169" t="s">
        <v>148</v>
      </c>
      <c r="E31" s="170" t="s">
        <v>149</v>
      </c>
      <c r="F31" s="205" t="s">
        <v>80</v>
      </c>
      <c r="G31" s="171" t="s">
        <v>81</v>
      </c>
      <c r="H31" s="165"/>
    </row>
    <row r="32" spans="1:8">
      <c r="A32" s="467"/>
      <c r="B32" s="468"/>
      <c r="C32" s="206"/>
      <c r="D32" s="255"/>
      <c r="E32" s="181"/>
      <c r="F32" s="252"/>
      <c r="G32" s="209"/>
      <c r="H32" s="165"/>
    </row>
    <row r="33" spans="1:8">
      <c r="A33" s="467"/>
      <c r="B33" s="468"/>
      <c r="C33" s="206"/>
      <c r="D33" s="251"/>
      <c r="E33" s="181"/>
      <c r="F33" s="252"/>
      <c r="G33" s="209"/>
      <c r="H33" s="165"/>
    </row>
    <row r="34" spans="1:8">
      <c r="A34" s="456"/>
      <c r="B34" s="458"/>
      <c r="C34" s="206"/>
      <c r="D34" s="207"/>
      <c r="E34" s="208"/>
      <c r="F34" s="181"/>
      <c r="G34" s="182"/>
      <c r="H34" s="165"/>
    </row>
    <row r="35" spans="1:8">
      <c r="A35" s="456"/>
      <c r="B35" s="458"/>
      <c r="C35" s="208"/>
      <c r="D35" s="176"/>
      <c r="E35" s="208"/>
      <c r="F35" s="181"/>
      <c r="G35" s="182"/>
      <c r="H35" s="165"/>
    </row>
    <row r="36" spans="1:8">
      <c r="A36" s="456"/>
      <c r="B36" s="458"/>
      <c r="C36" s="208"/>
      <c r="D36" s="176"/>
      <c r="E36" s="208"/>
      <c r="F36" s="181"/>
      <c r="G36" s="182"/>
      <c r="H36" s="165">
        <v>15750</v>
      </c>
    </row>
    <row r="37" spans="1:8" ht="15" thickBot="1">
      <c r="A37" s="463"/>
      <c r="B37" s="464"/>
      <c r="C37" s="188"/>
      <c r="D37" s="210"/>
      <c r="E37" s="210"/>
      <c r="F37" s="210"/>
      <c r="G37" s="211"/>
      <c r="H37" s="165"/>
    </row>
    <row r="38" spans="1:8" ht="15.75" thickBot="1">
      <c r="A38" s="168"/>
      <c r="B38" s="168"/>
      <c r="C38" s="168"/>
      <c r="D38" s="168"/>
      <c r="E38" s="168"/>
      <c r="F38" s="178" t="s">
        <v>83</v>
      </c>
      <c r="G38" s="191">
        <f>SUM(G32:G37)</f>
        <v>0</v>
      </c>
    </row>
    <row r="39" spans="1:8" ht="15" thickBot="1">
      <c r="A39" s="168"/>
      <c r="B39" s="168"/>
      <c r="C39" s="168"/>
      <c r="D39" s="168"/>
      <c r="E39" s="168"/>
      <c r="F39" s="168"/>
      <c r="G39" s="212"/>
      <c r="H39" s="165"/>
    </row>
    <row r="40" spans="1:8" ht="15.75" thickBot="1">
      <c r="A40" s="168"/>
      <c r="B40" s="168"/>
      <c r="C40" s="168"/>
      <c r="D40" s="213" t="s">
        <v>109</v>
      </c>
      <c r="E40" s="214"/>
      <c r="F40" s="214"/>
      <c r="G40" s="191">
        <f>ROUNDUP(G38+G29+G23+G14,0)</f>
        <v>1875</v>
      </c>
    </row>
    <row r="41" spans="1:8">
      <c r="A41" s="215"/>
      <c r="B41" s="215"/>
      <c r="C41" s="215"/>
      <c r="D41" s="216"/>
      <c r="E41" s="217"/>
      <c r="F41" s="218"/>
      <c r="G41" s="217"/>
      <c r="H41" s="219"/>
    </row>
    <row r="42" spans="1:8">
      <c r="A42" s="215"/>
      <c r="B42" s="215"/>
      <c r="C42" s="215"/>
      <c r="D42" s="220"/>
      <c r="E42" s="217"/>
      <c r="F42" s="221"/>
      <c r="G42" s="217"/>
      <c r="H42" s="219"/>
    </row>
    <row r="45" spans="1:8" ht="15">
      <c r="A45" s="33"/>
      <c r="B45" s="33"/>
    </row>
    <row r="46" spans="1:8" ht="15.75">
      <c r="A46" s="222"/>
      <c r="B46" s="223"/>
    </row>
    <row r="47" spans="1:8" ht="15">
      <c r="A47" s="33"/>
      <c r="B47" s="223"/>
    </row>
    <row r="48" spans="1:8" ht="15">
      <c r="A48" s="33"/>
      <c r="B48" s="223"/>
    </row>
    <row r="49" spans="1:1" ht="15">
      <c r="A49" s="33"/>
    </row>
  </sheetData>
  <mergeCells count="26">
    <mergeCell ref="A36:B36"/>
    <mergeCell ref="A37:B37"/>
    <mergeCell ref="A28:B28"/>
    <mergeCell ref="A31:B31"/>
    <mergeCell ref="A32:B32"/>
    <mergeCell ref="A33:B33"/>
    <mergeCell ref="A34:B34"/>
    <mergeCell ref="A35:B35"/>
    <mergeCell ref="A27:B27"/>
    <mergeCell ref="A11:C11"/>
    <mergeCell ref="A12:C12"/>
    <mergeCell ref="A13:C13"/>
    <mergeCell ref="A16:C16"/>
    <mergeCell ref="A17:C17"/>
    <mergeCell ref="A18:C18"/>
    <mergeCell ref="A19:C19"/>
    <mergeCell ref="A20:C20"/>
    <mergeCell ref="A21:C21"/>
    <mergeCell ref="A22:C22"/>
    <mergeCell ref="A26:B26"/>
    <mergeCell ref="A8:G8"/>
    <mergeCell ref="A1:G1"/>
    <mergeCell ref="A3:G5"/>
    <mergeCell ref="A6:G6"/>
    <mergeCell ref="B7:E7"/>
    <mergeCell ref="F7:G7"/>
  </mergeCells>
  <pageMargins left="0.7" right="0.7" top="0.75" bottom="0.75" header="0.3" footer="0.3"/>
  <pageSetup scale="5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view="pageBreakPreview" topLeftCell="A16" zoomScale="110" zoomScaleNormal="100" zoomScaleSheetLayoutView="110" workbookViewId="0">
      <selection activeCell="C33" sqref="C33"/>
    </sheetView>
  </sheetViews>
  <sheetFormatPr baseColWidth="10" defaultColWidth="13.77734375" defaultRowHeight="14.25"/>
  <cols>
    <col min="1" max="1" width="13.77734375" style="160"/>
    <col min="2" max="2" width="17.44140625" style="160" customWidth="1"/>
    <col min="3" max="3" width="19" style="160" bestFit="1" customWidth="1"/>
    <col min="4" max="4" width="16.6640625" style="160" bestFit="1"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48.95" customHeight="1">
      <c r="A7" s="166" t="s">
        <v>159</v>
      </c>
      <c r="B7" s="440" t="e">
        <f>+#REF!</f>
        <v>#REF!</v>
      </c>
      <c r="C7" s="441"/>
      <c r="D7" s="441"/>
      <c r="E7" s="442"/>
      <c r="F7" s="443" t="s">
        <v>145</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ht="14.25" customHeight="1">
      <c r="A12" s="450" t="s">
        <v>150</v>
      </c>
      <c r="B12" s="451"/>
      <c r="C12" s="451"/>
      <c r="D12" s="172" t="s">
        <v>151</v>
      </c>
      <c r="E12" s="173">
        <v>10000</v>
      </c>
      <c r="F12" s="174">
        <v>1</v>
      </c>
      <c r="G12" s="260">
        <f>+F12*E12</f>
        <v>10000</v>
      </c>
      <c r="H12" s="165"/>
    </row>
    <row r="13" spans="1:8" ht="32.25" customHeight="1">
      <c r="A13" s="469"/>
      <c r="B13" s="470"/>
      <c r="C13" s="471"/>
      <c r="D13" s="172"/>
      <c r="E13" s="253"/>
      <c r="F13" s="177"/>
      <c r="G13" s="254"/>
      <c r="H13" s="165"/>
    </row>
    <row r="14" spans="1:8" ht="15.75" thickBot="1">
      <c r="A14" s="168"/>
      <c r="B14" s="168"/>
      <c r="C14" s="168"/>
      <c r="D14" s="168"/>
      <c r="E14" s="168"/>
      <c r="F14" s="178" t="s">
        <v>83</v>
      </c>
      <c r="G14" s="179">
        <f>SUM(G12:G13)</f>
        <v>10000</v>
      </c>
    </row>
    <row r="15" spans="1:8" ht="15.75" thickBot="1">
      <c r="A15" s="167" t="s">
        <v>84</v>
      </c>
      <c r="B15" s="167"/>
      <c r="C15" s="168"/>
      <c r="D15" s="168"/>
      <c r="E15" s="168"/>
      <c r="F15" s="168"/>
      <c r="G15" s="168"/>
      <c r="H15" s="165"/>
    </row>
    <row r="16" spans="1:8">
      <c r="A16" s="447" t="s">
        <v>77</v>
      </c>
      <c r="B16" s="448"/>
      <c r="C16" s="449"/>
      <c r="D16" s="169" t="s">
        <v>85</v>
      </c>
      <c r="E16" s="169" t="s">
        <v>86</v>
      </c>
      <c r="F16" s="169" t="s">
        <v>87</v>
      </c>
      <c r="G16" s="171" t="s">
        <v>81</v>
      </c>
      <c r="H16" s="165"/>
    </row>
    <row r="17" spans="1:8">
      <c r="A17" s="453" t="s">
        <v>160</v>
      </c>
      <c r="B17" s="454"/>
      <c r="C17" s="455"/>
      <c r="D17" s="176" t="s">
        <v>29</v>
      </c>
      <c r="E17" s="180">
        <v>415000</v>
      </c>
      <c r="F17" s="181">
        <v>0.83178852867830433</v>
      </c>
      <c r="G17" s="182">
        <f>+F17*E17</f>
        <v>345192.23940149631</v>
      </c>
      <c r="H17" s="165"/>
    </row>
    <row r="18" spans="1:8">
      <c r="A18" s="456" t="s">
        <v>161</v>
      </c>
      <c r="B18" s="457"/>
      <c r="C18" s="458"/>
      <c r="D18" s="176" t="s">
        <v>33</v>
      </c>
      <c r="E18" s="180">
        <v>65000</v>
      </c>
      <c r="F18" s="181">
        <v>0.30769230769230699</v>
      </c>
      <c r="G18" s="182">
        <f>+F18*E18</f>
        <v>19999.999999999953</v>
      </c>
      <c r="H18" s="165"/>
    </row>
    <row r="19" spans="1:8">
      <c r="A19" s="456" t="s">
        <v>162</v>
      </c>
      <c r="B19" s="457"/>
      <c r="C19" s="458"/>
      <c r="D19" s="176" t="s">
        <v>140</v>
      </c>
      <c r="E19" s="180">
        <f>+SUM(G17:G18)*5%</f>
        <v>18259.611970074813</v>
      </c>
      <c r="F19" s="181">
        <v>0.05</v>
      </c>
      <c r="G19" s="182">
        <f>+F19*E19</f>
        <v>912.98059850374068</v>
      </c>
      <c r="H19" s="165"/>
    </row>
    <row r="20" spans="1:8">
      <c r="A20" s="456"/>
      <c r="B20" s="457"/>
      <c r="C20" s="458"/>
      <c r="D20" s="176"/>
      <c r="E20" s="180"/>
      <c r="F20" s="181"/>
      <c r="G20" s="182"/>
      <c r="H20" s="165"/>
    </row>
    <row r="21" spans="1:8">
      <c r="A21" s="445"/>
      <c r="B21" s="459"/>
      <c r="C21" s="446"/>
      <c r="D21" s="183"/>
      <c r="E21" s="184"/>
      <c r="F21" s="185"/>
      <c r="G21" s="186"/>
      <c r="H21" s="165"/>
    </row>
    <row r="22" spans="1:8" ht="15" thickBot="1">
      <c r="A22" s="460"/>
      <c r="B22" s="461"/>
      <c r="C22" s="462"/>
      <c r="D22" s="187"/>
      <c r="E22" s="188"/>
      <c r="F22" s="189"/>
      <c r="G22" s="190"/>
      <c r="H22" s="165"/>
    </row>
    <row r="23" spans="1:8" ht="15.75" thickBot="1">
      <c r="A23" s="168"/>
      <c r="B23" s="168"/>
      <c r="C23" s="168"/>
      <c r="D23" s="168"/>
      <c r="E23" s="168"/>
      <c r="F23" s="178" t="s">
        <v>83</v>
      </c>
      <c r="G23" s="191">
        <f>+SUM(G17:G22)</f>
        <v>366105.22</v>
      </c>
    </row>
    <row r="24" spans="1:8" ht="15.75" thickBot="1">
      <c r="A24" s="192" t="s">
        <v>95</v>
      </c>
      <c r="B24" s="192"/>
      <c r="C24" s="193"/>
      <c r="D24" s="168"/>
      <c r="E24" s="168"/>
      <c r="F24" s="168"/>
      <c r="G24" s="168"/>
      <c r="H24" s="165"/>
    </row>
    <row r="25" spans="1:8">
      <c r="A25" s="194" t="s">
        <v>96</v>
      </c>
      <c r="B25" s="195"/>
      <c r="C25" s="196" t="s">
        <v>97</v>
      </c>
      <c r="D25" s="169" t="s">
        <v>98</v>
      </c>
      <c r="E25" s="169" t="s">
        <v>99</v>
      </c>
      <c r="F25" s="169" t="s">
        <v>100</v>
      </c>
      <c r="G25" s="171" t="s">
        <v>81</v>
      </c>
      <c r="H25" s="165"/>
    </row>
    <row r="26" spans="1:8">
      <c r="A26" s="456"/>
      <c r="B26" s="458"/>
      <c r="C26" s="197"/>
      <c r="D26" s="198"/>
      <c r="E26" s="198"/>
      <c r="F26" s="199"/>
      <c r="G26" s="182"/>
      <c r="H26" s="200"/>
    </row>
    <row r="27" spans="1:8">
      <c r="A27" s="445"/>
      <c r="B27" s="446"/>
      <c r="C27" s="201"/>
      <c r="D27" s="176"/>
      <c r="E27" s="202"/>
      <c r="F27" s="181"/>
      <c r="G27" s="182"/>
      <c r="H27" s="200"/>
    </row>
    <row r="28" spans="1:8" ht="15" thickBot="1">
      <c r="A28" s="460"/>
      <c r="B28" s="462"/>
      <c r="C28" s="187"/>
      <c r="D28" s="188"/>
      <c r="E28" s="189"/>
      <c r="F28" s="203"/>
      <c r="G28" s="204"/>
      <c r="H28" s="165"/>
    </row>
    <row r="29" spans="1:8" ht="15.75" thickBot="1">
      <c r="A29" s="168"/>
      <c r="B29" s="168"/>
      <c r="C29" s="168"/>
      <c r="D29" s="168"/>
      <c r="E29" s="168"/>
      <c r="F29" s="178" t="s">
        <v>83</v>
      </c>
      <c r="G29" s="191">
        <f>+SUM(G26:G28)</f>
        <v>0</v>
      </c>
    </row>
    <row r="30" spans="1:8" ht="15.75" thickBot="1">
      <c r="A30" s="192" t="s">
        <v>102</v>
      </c>
      <c r="B30" s="192"/>
      <c r="C30" s="168"/>
      <c r="D30" s="168"/>
      <c r="E30" s="168"/>
      <c r="F30" s="168"/>
      <c r="G30" s="168"/>
      <c r="H30" s="165"/>
    </row>
    <row r="31" spans="1:8">
      <c r="A31" s="465" t="s">
        <v>103</v>
      </c>
      <c r="B31" s="466"/>
      <c r="C31" s="205" t="s">
        <v>104</v>
      </c>
      <c r="D31" s="169" t="s">
        <v>148</v>
      </c>
      <c r="E31" s="170" t="s">
        <v>149</v>
      </c>
      <c r="F31" s="205" t="s">
        <v>80</v>
      </c>
      <c r="G31" s="171" t="s">
        <v>81</v>
      </c>
      <c r="H31" s="165"/>
    </row>
    <row r="32" spans="1:8">
      <c r="A32" s="467" t="s">
        <v>163</v>
      </c>
      <c r="B32" s="468"/>
      <c r="C32" s="206">
        <f>99172*3</f>
        <v>297516</v>
      </c>
      <c r="D32" s="264">
        <v>1.931</v>
      </c>
      <c r="E32" s="181">
        <f>+D32*C32</f>
        <v>574503.39600000007</v>
      </c>
      <c r="F32" s="176">
        <v>100</v>
      </c>
      <c r="G32" s="259">
        <f>+E32/F32</f>
        <v>5745.0339600000007</v>
      </c>
      <c r="H32" s="165"/>
    </row>
    <row r="33" spans="1:8">
      <c r="A33" s="467" t="s">
        <v>164</v>
      </c>
      <c r="B33" s="468"/>
      <c r="C33" s="206">
        <f>99172</f>
        <v>99172</v>
      </c>
      <c r="D33" s="264">
        <v>2.0392000000000001</v>
      </c>
      <c r="E33" s="181">
        <f>+D33*C33</f>
        <v>202231.54240000001</v>
      </c>
      <c r="F33" s="176">
        <f>+F32</f>
        <v>100</v>
      </c>
      <c r="G33" s="259">
        <f>+E33/F33</f>
        <v>2022.3154240000001</v>
      </c>
      <c r="H33" s="165"/>
    </row>
    <row r="34" spans="1:8">
      <c r="A34" s="456"/>
      <c r="B34" s="458"/>
      <c r="C34" s="206"/>
      <c r="D34" s="207"/>
      <c r="E34" s="208"/>
      <c r="F34" s="181"/>
      <c r="G34" s="182"/>
      <c r="H34" s="165"/>
    </row>
    <row r="35" spans="1:8">
      <c r="A35" s="456"/>
      <c r="B35" s="458"/>
      <c r="C35" s="208"/>
      <c r="D35" s="176"/>
      <c r="E35" s="208"/>
      <c r="F35" s="181"/>
      <c r="G35" s="182"/>
      <c r="H35" s="165"/>
    </row>
    <row r="36" spans="1:8">
      <c r="A36" s="456"/>
      <c r="B36" s="458"/>
      <c r="C36" s="208"/>
      <c r="D36" s="176"/>
      <c r="E36" s="208"/>
      <c r="F36" s="181"/>
      <c r="G36" s="182"/>
      <c r="H36" s="165">
        <v>15750</v>
      </c>
    </row>
    <row r="37" spans="1:8" ht="15" thickBot="1">
      <c r="A37" s="463"/>
      <c r="B37" s="464"/>
      <c r="C37" s="188"/>
      <c r="D37" s="210"/>
      <c r="E37" s="210"/>
      <c r="F37" s="210"/>
      <c r="G37" s="211"/>
      <c r="H37" s="165"/>
    </row>
    <row r="38" spans="1:8" ht="15.75" thickBot="1">
      <c r="A38" s="168"/>
      <c r="B38" s="168"/>
      <c r="C38" s="168"/>
      <c r="D38" s="168"/>
      <c r="E38" s="168"/>
      <c r="F38" s="178" t="s">
        <v>83</v>
      </c>
      <c r="G38" s="191">
        <f>SUM(G32:G37)</f>
        <v>7767.349384000001</v>
      </c>
    </row>
    <row r="39" spans="1:8" ht="15" thickBot="1">
      <c r="A39" s="168"/>
      <c r="B39" s="168"/>
      <c r="C39" s="168"/>
      <c r="D39" s="168"/>
      <c r="E39" s="168"/>
      <c r="F39" s="168"/>
      <c r="G39" s="212"/>
      <c r="H39" s="165"/>
    </row>
    <row r="40" spans="1:8" ht="15.75" thickBot="1">
      <c r="A40" s="168"/>
      <c r="B40" s="168"/>
      <c r="C40" s="168"/>
      <c r="D40" s="213" t="s">
        <v>109</v>
      </c>
      <c r="E40" s="214"/>
      <c r="F40" s="214"/>
      <c r="G40" s="191">
        <f>ROUNDUP(G38+G29+G23+G14,0)</f>
        <v>383873</v>
      </c>
    </row>
    <row r="41" spans="1:8">
      <c r="A41" s="215"/>
      <c r="B41" s="215"/>
      <c r="C41" s="215"/>
      <c r="D41" s="216"/>
      <c r="E41" s="217"/>
      <c r="F41" s="218"/>
      <c r="G41" s="217"/>
      <c r="H41" s="219"/>
    </row>
    <row r="42" spans="1:8">
      <c r="A42" s="215"/>
      <c r="B42" s="215"/>
      <c r="C42" s="215"/>
      <c r="D42" s="220"/>
      <c r="E42" s="217"/>
      <c r="F42" s="221"/>
      <c r="G42" s="217"/>
      <c r="H42" s="219"/>
    </row>
    <row r="45" spans="1:8" ht="15">
      <c r="A45" s="33"/>
      <c r="B45" s="33"/>
    </row>
    <row r="46" spans="1:8" ht="15.75">
      <c r="A46" s="222"/>
      <c r="B46" s="223"/>
    </row>
    <row r="47" spans="1:8" ht="15">
      <c r="A47" s="33"/>
      <c r="B47" s="223"/>
    </row>
    <row r="48" spans="1:8" ht="15">
      <c r="A48" s="33"/>
      <c r="B48" s="223"/>
    </row>
    <row r="49" spans="1:1" ht="15">
      <c r="A49" s="33"/>
    </row>
  </sheetData>
  <mergeCells count="26">
    <mergeCell ref="A36:B36"/>
    <mergeCell ref="A37:B37"/>
    <mergeCell ref="A28:B28"/>
    <mergeCell ref="A31:B31"/>
    <mergeCell ref="A32:B32"/>
    <mergeCell ref="A33:B33"/>
    <mergeCell ref="A34:B34"/>
    <mergeCell ref="A35:B35"/>
    <mergeCell ref="A27:B27"/>
    <mergeCell ref="A11:C11"/>
    <mergeCell ref="A12:C12"/>
    <mergeCell ref="A13:C13"/>
    <mergeCell ref="A16:C16"/>
    <mergeCell ref="A17:C17"/>
    <mergeCell ref="A18:C18"/>
    <mergeCell ref="A19:C19"/>
    <mergeCell ref="A20:C20"/>
    <mergeCell ref="A21:C21"/>
    <mergeCell ref="A22:C22"/>
    <mergeCell ref="A26:B26"/>
    <mergeCell ref="A8:G8"/>
    <mergeCell ref="A1:G1"/>
    <mergeCell ref="A3:G5"/>
    <mergeCell ref="A6:G6"/>
    <mergeCell ref="B7:E7"/>
    <mergeCell ref="F7:G7"/>
  </mergeCells>
  <pageMargins left="0.7" right="0.7" top="0.75" bottom="0.75" header="0.3" footer="0.3"/>
  <pageSetup scale="5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view="pageBreakPreview" topLeftCell="A13" zoomScale="110" zoomScaleNormal="100" zoomScaleSheetLayoutView="110" workbookViewId="0">
      <selection activeCell="G26" sqref="G26"/>
    </sheetView>
  </sheetViews>
  <sheetFormatPr baseColWidth="10" defaultColWidth="13.77734375" defaultRowHeight="14.25"/>
  <cols>
    <col min="1" max="1" width="13.77734375" style="160"/>
    <col min="2" max="2" width="17.44140625" style="160" customWidth="1"/>
    <col min="3" max="3" width="19" style="160" bestFit="1" customWidth="1"/>
    <col min="4" max="4" width="15.77734375" style="160"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48.95" customHeight="1">
      <c r="A7" s="166" t="s">
        <v>136</v>
      </c>
      <c r="B7" s="440" t="e">
        <f>+#REF!</f>
        <v>#REF!</v>
      </c>
      <c r="C7" s="441"/>
      <c r="D7" s="441"/>
      <c r="E7" s="442"/>
      <c r="F7" s="443" t="s">
        <v>75</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ht="44.1" customHeight="1">
      <c r="A12" s="450" t="s">
        <v>154</v>
      </c>
      <c r="B12" s="451"/>
      <c r="C12" s="451"/>
      <c r="D12" s="172" t="s">
        <v>82</v>
      </c>
      <c r="E12" s="173">
        <v>290000</v>
      </c>
      <c r="F12" s="174">
        <v>3</v>
      </c>
      <c r="G12" s="253">
        <f>+E12/F12</f>
        <v>96666.666666666672</v>
      </c>
      <c r="H12" s="165"/>
    </row>
    <row r="13" spans="1:8">
      <c r="A13" s="452"/>
      <c r="B13" s="452"/>
      <c r="C13" s="452"/>
      <c r="D13" s="176"/>
      <c r="E13" s="175"/>
      <c r="F13" s="177"/>
      <c r="G13" s="175"/>
      <c r="H13" s="165"/>
    </row>
    <row r="14" spans="1:8" ht="15.75" thickBot="1">
      <c r="A14" s="168"/>
      <c r="B14" s="168"/>
      <c r="C14" s="168"/>
      <c r="D14" s="168"/>
      <c r="E14" s="168"/>
      <c r="F14" s="178" t="s">
        <v>83</v>
      </c>
      <c r="G14" s="265">
        <f>SUM(G12:G13)</f>
        <v>96666.666666666672</v>
      </c>
    </row>
    <row r="15" spans="1:8" ht="15.75" thickBot="1">
      <c r="A15" s="167" t="s">
        <v>84</v>
      </c>
      <c r="B15" s="167"/>
      <c r="C15" s="168"/>
      <c r="D15" s="168"/>
      <c r="E15" s="168"/>
      <c r="F15" s="168"/>
      <c r="G15" s="168"/>
      <c r="H15" s="165"/>
    </row>
    <row r="16" spans="1:8">
      <c r="A16" s="447" t="s">
        <v>77</v>
      </c>
      <c r="B16" s="448"/>
      <c r="C16" s="449"/>
      <c r="D16" s="169" t="s">
        <v>85</v>
      </c>
      <c r="E16" s="169" t="s">
        <v>86</v>
      </c>
      <c r="F16" s="169" t="s">
        <v>87</v>
      </c>
      <c r="G16" s="171" t="s">
        <v>81</v>
      </c>
      <c r="H16" s="165"/>
    </row>
    <row r="17" spans="1:8" ht="29.1" customHeight="1">
      <c r="A17" s="453" t="s">
        <v>88</v>
      </c>
      <c r="B17" s="454"/>
      <c r="C17" s="455"/>
      <c r="D17" s="176" t="s">
        <v>89</v>
      </c>
      <c r="E17" s="180">
        <v>190000</v>
      </c>
      <c r="F17" s="181">
        <v>0.5</v>
      </c>
      <c r="G17" s="182">
        <f>E17*F17</f>
        <v>95000</v>
      </c>
      <c r="H17" s="165"/>
    </row>
    <row r="18" spans="1:8">
      <c r="A18" s="456" t="s">
        <v>90</v>
      </c>
      <c r="B18" s="457"/>
      <c r="C18" s="458"/>
      <c r="D18" s="176" t="s">
        <v>91</v>
      </c>
      <c r="E18" s="180">
        <v>11560</v>
      </c>
      <c r="F18" s="181">
        <v>0.2</v>
      </c>
      <c r="G18" s="182">
        <f t="shared" ref="G18:G20" si="0">E18*F18</f>
        <v>2312</v>
      </c>
      <c r="H18" s="165"/>
    </row>
    <row r="19" spans="1:8">
      <c r="A19" s="456" t="s">
        <v>92</v>
      </c>
      <c r="B19" s="457"/>
      <c r="C19" s="458"/>
      <c r="D19" s="176" t="s">
        <v>91</v>
      </c>
      <c r="E19" s="180">
        <v>11560</v>
      </c>
      <c r="F19" s="181">
        <v>0.2</v>
      </c>
      <c r="G19" s="182">
        <f t="shared" si="0"/>
        <v>2312</v>
      </c>
      <c r="H19" s="165"/>
    </row>
    <row r="20" spans="1:8">
      <c r="A20" s="456" t="s">
        <v>93</v>
      </c>
      <c r="B20" s="457"/>
      <c r="C20" s="458"/>
      <c r="D20" s="176" t="s">
        <v>94</v>
      </c>
      <c r="E20" s="180">
        <v>98000</v>
      </c>
      <c r="F20" s="181">
        <v>1.3</v>
      </c>
      <c r="G20" s="182">
        <f t="shared" si="0"/>
        <v>127400</v>
      </c>
      <c r="H20" s="165"/>
    </row>
    <row r="21" spans="1:8">
      <c r="A21" s="445"/>
      <c r="B21" s="459"/>
      <c r="C21" s="446"/>
      <c r="D21" s="183"/>
      <c r="E21" s="184"/>
      <c r="F21" s="185"/>
      <c r="G21" s="186"/>
      <c r="H21" s="165"/>
    </row>
    <row r="22" spans="1:8" ht="15" thickBot="1">
      <c r="A22" s="460"/>
      <c r="B22" s="461"/>
      <c r="C22" s="462"/>
      <c r="D22" s="187"/>
      <c r="E22" s="188"/>
      <c r="F22" s="189"/>
      <c r="G22" s="190"/>
      <c r="H22" s="165"/>
    </row>
    <row r="23" spans="1:8" ht="15.75" thickBot="1">
      <c r="A23" s="168"/>
      <c r="B23" s="168"/>
      <c r="C23" s="168"/>
      <c r="D23" s="168"/>
      <c r="E23" s="168"/>
      <c r="F23" s="178" t="s">
        <v>83</v>
      </c>
      <c r="G23" s="191">
        <f>+SUM(G17:G22)</f>
        <v>227024</v>
      </c>
    </row>
    <row r="24" spans="1:8" ht="15.75" thickBot="1">
      <c r="A24" s="192" t="s">
        <v>95</v>
      </c>
      <c r="B24" s="192"/>
      <c r="C24" s="193"/>
      <c r="D24" s="168"/>
      <c r="E24" s="168"/>
      <c r="F24" s="168"/>
      <c r="G24" s="168"/>
      <c r="H24" s="165"/>
    </row>
    <row r="25" spans="1:8">
      <c r="A25" s="194" t="s">
        <v>96</v>
      </c>
      <c r="B25" s="195"/>
      <c r="C25" s="196" t="s">
        <v>97</v>
      </c>
      <c r="D25" s="169" t="s">
        <v>98</v>
      </c>
      <c r="E25" s="169" t="s">
        <v>99</v>
      </c>
      <c r="F25" s="169" t="s">
        <v>100</v>
      </c>
      <c r="G25" s="171" t="s">
        <v>81</v>
      </c>
      <c r="H25" s="165"/>
    </row>
    <row r="26" spans="1:8">
      <c r="A26" s="456" t="s">
        <v>101</v>
      </c>
      <c r="B26" s="458"/>
      <c r="C26" s="197">
        <f>F20</f>
        <v>1.3</v>
      </c>
      <c r="D26" s="198">
        <v>61.4</v>
      </c>
      <c r="E26" s="198">
        <f>C26*D26</f>
        <v>79.820000000000007</v>
      </c>
      <c r="F26" s="199">
        <v>1750</v>
      </c>
      <c r="G26" s="182">
        <f>F26*E26</f>
        <v>139685</v>
      </c>
      <c r="H26" s="200"/>
    </row>
    <row r="27" spans="1:8">
      <c r="A27" s="445"/>
      <c r="B27" s="446"/>
      <c r="C27" s="201"/>
      <c r="D27" s="176"/>
      <c r="E27" s="202"/>
      <c r="F27" s="181"/>
      <c r="G27" s="182"/>
      <c r="H27" s="200"/>
    </row>
    <row r="28" spans="1:8" ht="15" thickBot="1">
      <c r="A28" s="460"/>
      <c r="B28" s="462"/>
      <c r="C28" s="187"/>
      <c r="D28" s="188"/>
      <c r="E28" s="189"/>
      <c r="F28" s="203"/>
      <c r="G28" s="204"/>
      <c r="H28" s="165"/>
    </row>
    <row r="29" spans="1:8" ht="15.75" thickBot="1">
      <c r="A29" s="168"/>
      <c r="B29" s="168"/>
      <c r="C29" s="168"/>
      <c r="D29" s="168"/>
      <c r="E29" s="168"/>
      <c r="F29" s="178" t="s">
        <v>83</v>
      </c>
      <c r="G29" s="191">
        <f>+SUM(G26:G28)</f>
        <v>139685</v>
      </c>
    </row>
    <row r="30" spans="1:8" ht="15.75" thickBot="1">
      <c r="A30" s="192" t="s">
        <v>102</v>
      </c>
      <c r="B30" s="192"/>
      <c r="C30" s="168"/>
      <c r="D30" s="168"/>
      <c r="E30" s="168"/>
      <c r="F30" s="168"/>
      <c r="G30" s="168"/>
      <c r="H30" s="165"/>
    </row>
    <row r="31" spans="1:8">
      <c r="A31" s="465" t="s">
        <v>103</v>
      </c>
      <c r="B31" s="466"/>
      <c r="C31" s="205" t="s">
        <v>104</v>
      </c>
      <c r="D31" s="169" t="s">
        <v>105</v>
      </c>
      <c r="E31" s="170" t="s">
        <v>106</v>
      </c>
      <c r="F31" s="205" t="s">
        <v>80</v>
      </c>
      <c r="G31" s="171" t="s">
        <v>81</v>
      </c>
      <c r="H31" s="165"/>
    </row>
    <row r="32" spans="1:8">
      <c r="A32" s="467" t="s">
        <v>107</v>
      </c>
      <c r="B32" s="468"/>
      <c r="C32" s="206">
        <v>99172</v>
      </c>
      <c r="D32" s="264">
        <v>1.931</v>
      </c>
      <c r="E32" s="181">
        <f>+D32*C32</f>
        <v>191501.13200000001</v>
      </c>
      <c r="F32" s="176">
        <v>10</v>
      </c>
      <c r="G32" s="209">
        <f>+E32/F32</f>
        <v>19150.1132</v>
      </c>
      <c r="H32" s="165"/>
    </row>
    <row r="33" spans="1:8">
      <c r="A33" s="467" t="s">
        <v>108</v>
      </c>
      <c r="B33" s="468"/>
      <c r="C33" s="206">
        <v>466692</v>
      </c>
      <c r="D33" s="264">
        <v>2.0392000000000001</v>
      </c>
      <c r="E33" s="181">
        <f>+D33*C33</f>
        <v>951678.32640000002</v>
      </c>
      <c r="F33" s="176">
        <f>F32</f>
        <v>10</v>
      </c>
      <c r="G33" s="209">
        <f>+E33/F33</f>
        <v>95167.832640000008</v>
      </c>
      <c r="H33" s="165"/>
    </row>
    <row r="34" spans="1:8">
      <c r="A34" s="456"/>
      <c r="B34" s="458"/>
      <c r="C34" s="206"/>
      <c r="D34" s="207"/>
      <c r="E34" s="208"/>
      <c r="F34" s="181"/>
      <c r="G34" s="182"/>
      <c r="H34" s="165"/>
    </row>
    <row r="35" spans="1:8">
      <c r="A35" s="456"/>
      <c r="B35" s="458"/>
      <c r="C35" s="208"/>
      <c r="D35" s="176"/>
      <c r="E35" s="208"/>
      <c r="F35" s="181"/>
      <c r="G35" s="182"/>
      <c r="H35" s="165"/>
    </row>
    <row r="36" spans="1:8">
      <c r="A36" s="456"/>
      <c r="B36" s="458"/>
      <c r="C36" s="208"/>
      <c r="D36" s="176"/>
      <c r="E36" s="208"/>
      <c r="F36" s="181"/>
      <c r="G36" s="182"/>
      <c r="H36" s="165"/>
    </row>
    <row r="37" spans="1:8" ht="15" thickBot="1">
      <c r="A37" s="463"/>
      <c r="B37" s="464"/>
      <c r="C37" s="188"/>
      <c r="D37" s="210"/>
      <c r="E37" s="210"/>
      <c r="F37" s="210"/>
      <c r="G37" s="211"/>
      <c r="H37" s="165"/>
    </row>
    <row r="38" spans="1:8" ht="15.75" thickBot="1">
      <c r="A38" s="168"/>
      <c r="B38" s="168"/>
      <c r="C38" s="168"/>
      <c r="D38" s="168"/>
      <c r="E38" s="168"/>
      <c r="F38" s="178" t="s">
        <v>83</v>
      </c>
      <c r="G38" s="266">
        <f>SUM(G32:G37)</f>
        <v>114317.94584</v>
      </c>
    </row>
    <row r="39" spans="1:8" ht="15" thickBot="1">
      <c r="A39" s="168"/>
      <c r="B39" s="168"/>
      <c r="C39" s="168"/>
      <c r="D39" s="168"/>
      <c r="E39" s="168"/>
      <c r="F39" s="168"/>
      <c r="G39" s="212"/>
      <c r="H39" s="165"/>
    </row>
    <row r="40" spans="1:8" ht="15.75" thickBot="1">
      <c r="A40" s="168"/>
      <c r="B40" s="168"/>
      <c r="C40" s="168"/>
      <c r="D40" s="213" t="s">
        <v>109</v>
      </c>
      <c r="E40" s="214"/>
      <c r="F40" s="214"/>
      <c r="G40" s="191">
        <f>ROUNDUP(G38+G29+G23+G14,0)</f>
        <v>577694</v>
      </c>
    </row>
    <row r="41" spans="1:8">
      <c r="A41" s="215"/>
      <c r="B41" s="215"/>
      <c r="C41" s="215"/>
      <c r="D41" s="216"/>
      <c r="E41" s="217"/>
      <c r="F41" s="218"/>
      <c r="G41" s="217"/>
      <c r="H41" s="219"/>
    </row>
    <row r="42" spans="1:8">
      <c r="A42" s="215"/>
      <c r="B42" s="215"/>
      <c r="C42" s="215"/>
      <c r="D42" s="220"/>
      <c r="E42" s="217"/>
      <c r="F42" s="221"/>
      <c r="G42" s="217"/>
      <c r="H42" s="219"/>
    </row>
    <row r="45" spans="1:8" ht="15">
      <c r="A45" s="33"/>
      <c r="B45" s="33"/>
    </row>
    <row r="46" spans="1:8" ht="15.75">
      <c r="A46" s="222"/>
      <c r="B46" s="223"/>
    </row>
    <row r="47" spans="1:8" ht="15">
      <c r="A47" s="33"/>
      <c r="B47" s="223"/>
    </row>
    <row r="48" spans="1:8" ht="15">
      <c r="A48" s="33"/>
      <c r="B48" s="223"/>
    </row>
    <row r="49" spans="1:1" ht="15">
      <c r="A49" s="33"/>
    </row>
  </sheetData>
  <mergeCells count="26">
    <mergeCell ref="A36:B36"/>
    <mergeCell ref="A37:B37"/>
    <mergeCell ref="A35:B35"/>
    <mergeCell ref="A19:C19"/>
    <mergeCell ref="A20:C20"/>
    <mergeCell ref="A21:C21"/>
    <mergeCell ref="A22:C22"/>
    <mergeCell ref="A26:B26"/>
    <mergeCell ref="A27:B27"/>
    <mergeCell ref="A28:B28"/>
    <mergeCell ref="A31:B31"/>
    <mergeCell ref="A32:B32"/>
    <mergeCell ref="A33:B33"/>
    <mergeCell ref="A34:B34"/>
    <mergeCell ref="A18:C18"/>
    <mergeCell ref="A1:G1"/>
    <mergeCell ref="A3:G5"/>
    <mergeCell ref="A6:G6"/>
    <mergeCell ref="B7:E7"/>
    <mergeCell ref="F7:G7"/>
    <mergeCell ref="A8:G8"/>
    <mergeCell ref="A11:C11"/>
    <mergeCell ref="A12:C12"/>
    <mergeCell ref="A13:C13"/>
    <mergeCell ref="A16:C16"/>
    <mergeCell ref="A17:C17"/>
  </mergeCells>
  <pageMargins left="0.7" right="0.7" top="0.75" bottom="0.75" header="0.3" footer="0.3"/>
  <pageSetup scale="5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view="pageBreakPreview" topLeftCell="B7" zoomScale="60" zoomScaleNormal="100" workbookViewId="0">
      <selection activeCell="H20" sqref="H20"/>
    </sheetView>
  </sheetViews>
  <sheetFormatPr baseColWidth="10" defaultColWidth="13.77734375" defaultRowHeight="14.25"/>
  <cols>
    <col min="1" max="1" width="13.77734375" style="160"/>
    <col min="2" max="2" width="17.44140625" style="160" customWidth="1"/>
    <col min="3" max="3" width="19" style="160" bestFit="1" customWidth="1"/>
    <col min="4" max="4" width="15.77734375" style="160"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57" customHeight="1">
      <c r="A7" s="166" t="s">
        <v>167</v>
      </c>
      <c r="B7" s="440" t="e">
        <f>+#REF!</f>
        <v>#REF!</v>
      </c>
      <c r="C7" s="441"/>
      <c r="D7" s="441"/>
      <c r="E7" s="442"/>
      <c r="F7" s="443" t="s">
        <v>168</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c r="A12" s="450" t="s">
        <v>169</v>
      </c>
      <c r="B12" s="451"/>
      <c r="C12" s="451"/>
      <c r="D12" s="172" t="s">
        <v>173</v>
      </c>
      <c r="E12" s="173">
        <v>35000</v>
      </c>
      <c r="F12" s="174">
        <v>10</v>
      </c>
      <c r="G12" s="175">
        <f>+E12*F12</f>
        <v>350000</v>
      </c>
      <c r="H12" s="165"/>
    </row>
    <row r="13" spans="1:8">
      <c r="A13" s="450" t="s">
        <v>170</v>
      </c>
      <c r="B13" s="451"/>
      <c r="C13" s="451"/>
      <c r="D13" s="172" t="s">
        <v>173</v>
      </c>
      <c r="E13" s="173">
        <v>15000</v>
      </c>
      <c r="F13" s="174">
        <f>+F12</f>
        <v>10</v>
      </c>
      <c r="G13" s="175">
        <f>+F13*E13</f>
        <v>150000</v>
      </c>
      <c r="H13" s="165"/>
    </row>
    <row r="14" spans="1:8">
      <c r="A14" s="450" t="s">
        <v>171</v>
      </c>
      <c r="B14" s="451"/>
      <c r="C14" s="451"/>
      <c r="D14" s="172" t="s">
        <v>173</v>
      </c>
      <c r="E14" s="173">
        <v>15000</v>
      </c>
      <c r="F14" s="174">
        <f>+F13</f>
        <v>10</v>
      </c>
      <c r="G14" s="175">
        <f>+F14*E14</f>
        <v>150000</v>
      </c>
      <c r="H14" s="165"/>
    </row>
    <row r="15" spans="1:8">
      <c r="A15" s="450" t="s">
        <v>172</v>
      </c>
      <c r="B15" s="451"/>
      <c r="C15" s="451"/>
      <c r="D15" s="172" t="s">
        <v>173</v>
      </c>
      <c r="E15" s="173">
        <v>35000</v>
      </c>
      <c r="F15" s="174">
        <f>+F14</f>
        <v>10</v>
      </c>
      <c r="G15" s="175">
        <f>+F15*E15</f>
        <v>350000</v>
      </c>
      <c r="H15" s="165"/>
    </row>
    <row r="16" spans="1:8">
      <c r="A16" s="452"/>
      <c r="B16" s="452"/>
      <c r="C16" s="452"/>
      <c r="D16" s="176"/>
      <c r="E16" s="175"/>
      <c r="F16" s="174"/>
      <c r="G16" s="175"/>
      <c r="H16" s="165"/>
    </row>
    <row r="17" spans="1:8" ht="15.75" thickBot="1">
      <c r="A17" s="168"/>
      <c r="B17" s="168"/>
      <c r="C17" s="168"/>
      <c r="D17" s="168"/>
      <c r="E17" s="168"/>
      <c r="F17" s="178" t="s">
        <v>83</v>
      </c>
      <c r="G17" s="179">
        <f>SUM(G12:G16)</f>
        <v>1000000</v>
      </c>
    </row>
    <row r="18" spans="1:8" ht="15.75" thickBot="1">
      <c r="A18" s="167" t="s">
        <v>84</v>
      </c>
      <c r="B18" s="167"/>
      <c r="C18" s="168"/>
      <c r="D18" s="168"/>
      <c r="E18" s="168"/>
      <c r="F18" s="168"/>
      <c r="G18" s="168"/>
      <c r="H18" s="165"/>
    </row>
    <row r="19" spans="1:8">
      <c r="A19" s="447" t="s">
        <v>77</v>
      </c>
      <c r="B19" s="448"/>
      <c r="C19" s="449"/>
      <c r="D19" s="169" t="s">
        <v>85</v>
      </c>
      <c r="E19" s="169" t="s">
        <v>86</v>
      </c>
      <c r="F19" s="169" t="s">
        <v>87</v>
      </c>
      <c r="G19" s="171" t="s">
        <v>81</v>
      </c>
      <c r="H19" s="165"/>
    </row>
    <row r="20" spans="1:8">
      <c r="A20" s="453" t="s">
        <v>174</v>
      </c>
      <c r="B20" s="454"/>
      <c r="C20" s="455"/>
      <c r="D20" s="176" t="s">
        <v>179</v>
      </c>
      <c r="E20" s="180">
        <v>20000</v>
      </c>
      <c r="F20" s="199">
        <v>30</v>
      </c>
      <c r="G20" s="182">
        <f>E20*F20</f>
        <v>600000</v>
      </c>
      <c r="H20" s="165"/>
    </row>
    <row r="21" spans="1:8">
      <c r="A21" s="456" t="s">
        <v>175</v>
      </c>
      <c r="B21" s="457"/>
      <c r="C21" s="458"/>
      <c r="D21" s="176" t="s">
        <v>85</v>
      </c>
      <c r="E21" s="180">
        <v>15000</v>
      </c>
      <c r="F21" s="199">
        <v>15</v>
      </c>
      <c r="G21" s="182">
        <f t="shared" ref="G21:G26" si="0">E21*F21</f>
        <v>225000</v>
      </c>
      <c r="H21" s="165"/>
    </row>
    <row r="22" spans="1:8">
      <c r="A22" s="456" t="s">
        <v>176</v>
      </c>
      <c r="B22" s="457"/>
      <c r="C22" s="458"/>
      <c r="D22" s="176" t="s">
        <v>180</v>
      </c>
      <c r="E22" s="180">
        <v>115000</v>
      </c>
      <c r="F22" s="199">
        <v>7</v>
      </c>
      <c r="G22" s="182">
        <f t="shared" si="0"/>
        <v>805000</v>
      </c>
      <c r="H22" s="165"/>
    </row>
    <row r="23" spans="1:8">
      <c r="A23" s="456" t="s">
        <v>177</v>
      </c>
      <c r="B23" s="457"/>
      <c r="C23" s="458"/>
      <c r="D23" s="176" t="s">
        <v>180</v>
      </c>
      <c r="E23" s="180">
        <v>135000</v>
      </c>
      <c r="F23" s="199">
        <v>7</v>
      </c>
      <c r="G23" s="182">
        <f t="shared" si="0"/>
        <v>945000</v>
      </c>
      <c r="H23" s="165"/>
    </row>
    <row r="24" spans="1:8">
      <c r="A24" s="456" t="s">
        <v>181</v>
      </c>
      <c r="B24" s="457"/>
      <c r="C24" s="458"/>
      <c r="D24" s="176" t="s">
        <v>180</v>
      </c>
      <c r="E24" s="269">
        <v>75000</v>
      </c>
      <c r="F24" s="270">
        <f>+F23*2</f>
        <v>14</v>
      </c>
      <c r="G24" s="182">
        <f t="shared" si="0"/>
        <v>1050000</v>
      </c>
      <c r="H24" s="165"/>
    </row>
    <row r="25" spans="1:8">
      <c r="A25" s="456" t="s">
        <v>182</v>
      </c>
      <c r="B25" s="457"/>
      <c r="C25" s="458"/>
      <c r="D25" s="176" t="s">
        <v>85</v>
      </c>
      <c r="E25" s="269">
        <v>13000</v>
      </c>
      <c r="F25" s="270">
        <v>8</v>
      </c>
      <c r="G25" s="182">
        <f t="shared" si="0"/>
        <v>104000</v>
      </c>
      <c r="H25" s="165"/>
    </row>
    <row r="26" spans="1:8">
      <c r="A26" s="456" t="s">
        <v>178</v>
      </c>
      <c r="B26" s="457"/>
      <c r="C26" s="458"/>
      <c r="D26" s="183" t="s">
        <v>125</v>
      </c>
      <c r="E26" s="269">
        <v>37500</v>
      </c>
      <c r="F26" s="271">
        <v>12</v>
      </c>
      <c r="G26" s="182">
        <f t="shared" si="0"/>
        <v>450000</v>
      </c>
      <c r="H26" s="165"/>
    </row>
    <row r="27" spans="1:8" ht="15" thickBot="1">
      <c r="A27" s="460"/>
      <c r="B27" s="461"/>
      <c r="C27" s="462"/>
      <c r="D27" s="187"/>
      <c r="E27" s="188"/>
      <c r="F27" s="189"/>
      <c r="G27" s="190"/>
      <c r="H27" s="165"/>
    </row>
    <row r="28" spans="1:8" ht="15.75" thickBot="1">
      <c r="A28" s="168"/>
      <c r="B28" s="168"/>
      <c r="C28" s="168"/>
      <c r="D28" s="168"/>
      <c r="E28" s="168"/>
      <c r="F28" s="178" t="s">
        <v>83</v>
      </c>
      <c r="G28" s="191">
        <f>+SUM(G20:G27)</f>
        <v>4179000</v>
      </c>
    </row>
    <row r="29" spans="1:8" ht="15.75" thickBot="1">
      <c r="A29" s="192" t="s">
        <v>95</v>
      </c>
      <c r="B29" s="192"/>
      <c r="C29" s="193"/>
      <c r="D29" s="168"/>
      <c r="E29" s="168"/>
      <c r="F29" s="168"/>
      <c r="G29" s="168"/>
      <c r="H29" s="165"/>
    </row>
    <row r="30" spans="1:8">
      <c r="A30" s="194" t="s">
        <v>96</v>
      </c>
      <c r="B30" s="195"/>
      <c r="C30" s="196" t="s">
        <v>97</v>
      </c>
      <c r="D30" s="169" t="s">
        <v>98</v>
      </c>
      <c r="E30" s="169" t="s">
        <v>99</v>
      </c>
      <c r="F30" s="169" t="s">
        <v>100</v>
      </c>
      <c r="G30" s="171" t="s">
        <v>81</v>
      </c>
      <c r="H30" s="165"/>
    </row>
    <row r="31" spans="1:8">
      <c r="A31" s="456" t="s">
        <v>183</v>
      </c>
      <c r="B31" s="458"/>
      <c r="C31" s="197">
        <v>1</v>
      </c>
      <c r="D31" s="198">
        <v>5</v>
      </c>
      <c r="E31" s="198">
        <f>C31*D31</f>
        <v>5</v>
      </c>
      <c r="F31" s="199">
        <v>1750</v>
      </c>
      <c r="G31" s="182">
        <f>F31*E31</f>
        <v>8750</v>
      </c>
      <c r="H31" s="200"/>
    </row>
    <row r="32" spans="1:8">
      <c r="A32" s="445"/>
      <c r="B32" s="446"/>
      <c r="C32" s="201"/>
      <c r="D32" s="176"/>
      <c r="E32" s="202"/>
      <c r="F32" s="181"/>
      <c r="G32" s="182"/>
      <c r="H32" s="200"/>
    </row>
    <row r="33" spans="1:9" ht="15" thickBot="1">
      <c r="A33" s="460"/>
      <c r="B33" s="462"/>
      <c r="C33" s="187"/>
      <c r="D33" s="188"/>
      <c r="E33" s="189"/>
      <c r="F33" s="203"/>
      <c r="G33" s="204"/>
      <c r="H33" s="165"/>
    </row>
    <row r="34" spans="1:9" ht="15.75" thickBot="1">
      <c r="A34" s="168"/>
      <c r="B34" s="168"/>
      <c r="C34" s="168"/>
      <c r="D34" s="168"/>
      <c r="E34" s="168"/>
      <c r="F34" s="178" t="s">
        <v>83</v>
      </c>
      <c r="G34" s="191">
        <f>+SUM(G31:G33)</f>
        <v>8750</v>
      </c>
    </row>
    <row r="35" spans="1:9" ht="15.75" thickBot="1">
      <c r="A35" s="192" t="s">
        <v>102</v>
      </c>
      <c r="B35" s="192"/>
      <c r="C35" s="168"/>
      <c r="D35" s="168"/>
      <c r="E35" s="168"/>
      <c r="F35" s="168"/>
      <c r="G35" s="168"/>
      <c r="H35" s="165"/>
      <c r="I35" s="256"/>
    </row>
    <row r="36" spans="1:9">
      <c r="A36" s="465" t="s">
        <v>103</v>
      </c>
      <c r="B36" s="466"/>
      <c r="C36" s="205" t="s">
        <v>104</v>
      </c>
      <c r="D36" s="169" t="s">
        <v>105</v>
      </c>
      <c r="E36" s="170" t="s">
        <v>106</v>
      </c>
      <c r="F36" s="205" t="s">
        <v>80</v>
      </c>
      <c r="G36" s="171" t="s">
        <v>81</v>
      </c>
      <c r="H36" s="165"/>
    </row>
    <row r="37" spans="1:9">
      <c r="A37" s="467" t="s">
        <v>107</v>
      </c>
      <c r="B37" s="468"/>
      <c r="C37" s="206">
        <v>99172</v>
      </c>
      <c r="D37" s="264">
        <v>1.931</v>
      </c>
      <c r="E37" s="181">
        <f>+D37*C37</f>
        <v>191501.13200000001</v>
      </c>
      <c r="F37" s="198">
        <v>0.5</v>
      </c>
      <c r="G37" s="209">
        <f>+E37/F37</f>
        <v>383002.26400000002</v>
      </c>
      <c r="H37" s="165"/>
    </row>
    <row r="38" spans="1:9">
      <c r="A38" s="467" t="s">
        <v>108</v>
      </c>
      <c r="B38" s="468"/>
      <c r="C38" s="206">
        <f>+C37*8</f>
        <v>793376</v>
      </c>
      <c r="D38" s="264">
        <v>2.0392000000000001</v>
      </c>
      <c r="E38" s="181">
        <f>+D38*C38</f>
        <v>1617852.3392</v>
      </c>
      <c r="F38" s="198">
        <f>F37</f>
        <v>0.5</v>
      </c>
      <c r="G38" s="209">
        <f>+E38/F38</f>
        <v>3235704.6784000001</v>
      </c>
      <c r="H38" s="165"/>
    </row>
    <row r="39" spans="1:9">
      <c r="A39" s="456"/>
      <c r="B39" s="458"/>
      <c r="C39" s="206"/>
      <c r="D39" s="207"/>
      <c r="E39" s="208"/>
      <c r="F39" s="181"/>
      <c r="G39" s="182"/>
      <c r="H39" s="165"/>
    </row>
    <row r="40" spans="1:9">
      <c r="A40" s="456"/>
      <c r="B40" s="458"/>
      <c r="C40" s="208"/>
      <c r="D40" s="176"/>
      <c r="E40" s="208"/>
      <c r="F40" s="181"/>
      <c r="G40" s="182"/>
      <c r="H40" s="165"/>
    </row>
    <row r="41" spans="1:9">
      <c r="A41" s="456"/>
      <c r="B41" s="458"/>
      <c r="C41" s="208"/>
      <c r="D41" s="176"/>
      <c r="E41" s="208"/>
      <c r="F41" s="181"/>
      <c r="G41" s="182"/>
      <c r="H41" s="165"/>
      <c r="I41" s="256"/>
    </row>
    <row r="42" spans="1:9" ht="15" thickBot="1">
      <c r="A42" s="463"/>
      <c r="B42" s="464"/>
      <c r="C42" s="188"/>
      <c r="D42" s="210"/>
      <c r="E42" s="210"/>
      <c r="F42" s="210"/>
      <c r="G42" s="211"/>
      <c r="H42" s="165"/>
    </row>
    <row r="43" spans="1:9" ht="15.75" thickBot="1">
      <c r="A43" s="168"/>
      <c r="B43" s="168"/>
      <c r="C43" s="168"/>
      <c r="D43" s="168"/>
      <c r="E43" s="168"/>
      <c r="F43" s="178" t="s">
        <v>83</v>
      </c>
      <c r="G43" s="191">
        <f>SUM(G37:G42)</f>
        <v>3618706.9424000001</v>
      </c>
    </row>
    <row r="44" spans="1:9" ht="15" thickBot="1">
      <c r="A44" s="168"/>
      <c r="B44" s="168"/>
      <c r="C44" s="168"/>
      <c r="D44" s="168"/>
      <c r="E44" s="168"/>
      <c r="F44" s="168"/>
      <c r="G44" s="212"/>
      <c r="H44" s="165"/>
    </row>
    <row r="45" spans="1:9" ht="15.75" thickBot="1">
      <c r="A45" s="168"/>
      <c r="B45" s="168"/>
      <c r="C45" s="168"/>
      <c r="D45" s="213" t="s">
        <v>109</v>
      </c>
      <c r="E45" s="214"/>
      <c r="F45" s="214"/>
      <c r="G45" s="191">
        <f>ROUNDUP(G43+G34+G28+G17,0)</f>
        <v>8806457</v>
      </c>
      <c r="H45" s="238"/>
    </row>
    <row r="46" spans="1:9">
      <c r="A46" s="215"/>
      <c r="B46" s="215"/>
      <c r="C46" s="215"/>
      <c r="D46" s="216"/>
      <c r="E46" s="217"/>
      <c r="F46" s="218"/>
      <c r="G46" s="217"/>
      <c r="H46" s="219"/>
    </row>
    <row r="47" spans="1:9">
      <c r="A47" s="215"/>
      <c r="B47" s="215"/>
      <c r="C47" s="215"/>
      <c r="D47" s="220"/>
      <c r="E47" s="217"/>
      <c r="F47" s="221"/>
      <c r="G47" s="217"/>
      <c r="H47" s="219"/>
    </row>
    <row r="50" spans="1:2" ht="15">
      <c r="A50" s="33"/>
      <c r="B50" s="33"/>
    </row>
  </sheetData>
  <mergeCells count="31">
    <mergeCell ref="A41:B41"/>
    <mergeCell ref="A42:B42"/>
    <mergeCell ref="A13:C13"/>
    <mergeCell ref="A14:C14"/>
    <mergeCell ref="A15:C15"/>
    <mergeCell ref="A24:C24"/>
    <mergeCell ref="A25:C25"/>
    <mergeCell ref="A33:B33"/>
    <mergeCell ref="A36:B36"/>
    <mergeCell ref="A37:B37"/>
    <mergeCell ref="A38:B38"/>
    <mergeCell ref="A39:B39"/>
    <mergeCell ref="A40:B40"/>
    <mergeCell ref="A22:C22"/>
    <mergeCell ref="A23:C23"/>
    <mergeCell ref="A26:C26"/>
    <mergeCell ref="A27:C27"/>
    <mergeCell ref="A31:B31"/>
    <mergeCell ref="A32:B32"/>
    <mergeCell ref="A11:C11"/>
    <mergeCell ref="A12:C12"/>
    <mergeCell ref="A16:C16"/>
    <mergeCell ref="A19:C19"/>
    <mergeCell ref="A20:C20"/>
    <mergeCell ref="A21:C21"/>
    <mergeCell ref="A8:G8"/>
    <mergeCell ref="A1:G1"/>
    <mergeCell ref="A3:G5"/>
    <mergeCell ref="A6:G6"/>
    <mergeCell ref="B7:E7"/>
    <mergeCell ref="F7:G7"/>
  </mergeCells>
  <pageMargins left="0.7" right="0.7" top="0.75" bottom="0.75" header="0.3" footer="0.3"/>
  <pageSetup paperSize="9" scale="6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view="pageBreakPreview" topLeftCell="A16" zoomScale="110" zoomScaleNormal="100" zoomScaleSheetLayoutView="110" workbookViewId="0">
      <selection activeCell="C32" sqref="C32:E33"/>
    </sheetView>
  </sheetViews>
  <sheetFormatPr baseColWidth="10" defaultColWidth="13.77734375" defaultRowHeight="14.25"/>
  <cols>
    <col min="1" max="1" width="13.77734375" style="160"/>
    <col min="2" max="2" width="17.44140625" style="160" customWidth="1"/>
    <col min="3" max="3" width="19" style="160" bestFit="1" customWidth="1"/>
    <col min="4" max="4" width="15.77734375" style="160"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44.1" customHeight="1">
      <c r="A7" s="166" t="s">
        <v>138</v>
      </c>
      <c r="B7" s="440" t="e">
        <f>+#REF!</f>
        <v>#REF!</v>
      </c>
      <c r="C7" s="441"/>
      <c r="D7" s="441"/>
      <c r="E7" s="442"/>
      <c r="F7" s="443" t="s">
        <v>75</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ht="44.1" customHeight="1">
      <c r="A12" s="450"/>
      <c r="B12" s="451"/>
      <c r="C12" s="451"/>
      <c r="D12" s="172"/>
      <c r="E12" s="173"/>
      <c r="F12" s="174"/>
      <c r="G12" s="175"/>
      <c r="H12" s="165"/>
    </row>
    <row r="13" spans="1:8">
      <c r="A13" s="452"/>
      <c r="B13" s="452"/>
      <c r="C13" s="452"/>
      <c r="D13" s="176"/>
      <c r="E13" s="175"/>
      <c r="F13" s="177"/>
      <c r="G13" s="175"/>
      <c r="H13" s="165"/>
    </row>
    <row r="14" spans="1:8" ht="15.75" thickBot="1">
      <c r="A14" s="168"/>
      <c r="B14" s="168"/>
      <c r="C14" s="168"/>
      <c r="D14" s="168"/>
      <c r="E14" s="168"/>
      <c r="F14" s="178" t="s">
        <v>83</v>
      </c>
      <c r="G14" s="179">
        <f>SUM(G12:G13)</f>
        <v>0</v>
      </c>
    </row>
    <row r="15" spans="1:8" ht="15.75" thickBot="1">
      <c r="A15" s="167" t="s">
        <v>84</v>
      </c>
      <c r="B15" s="167"/>
      <c r="C15" s="168"/>
      <c r="D15" s="168"/>
      <c r="E15" s="168"/>
      <c r="F15" s="168"/>
      <c r="G15" s="168"/>
      <c r="H15" s="165"/>
    </row>
    <row r="16" spans="1:8">
      <c r="A16" s="447" t="s">
        <v>77</v>
      </c>
      <c r="B16" s="448"/>
      <c r="C16" s="449"/>
      <c r="D16" s="169" t="s">
        <v>85</v>
      </c>
      <c r="E16" s="169" t="s">
        <v>86</v>
      </c>
      <c r="F16" s="169" t="s">
        <v>87</v>
      </c>
      <c r="G16" s="171" t="s">
        <v>81</v>
      </c>
      <c r="H16" s="165"/>
    </row>
    <row r="17" spans="1:9">
      <c r="A17" s="453" t="s">
        <v>119</v>
      </c>
      <c r="B17" s="454"/>
      <c r="C17" s="455"/>
      <c r="D17" s="176" t="s">
        <v>94</v>
      </c>
      <c r="E17" s="180">
        <v>560000</v>
      </c>
      <c r="F17" s="181">
        <v>1.05</v>
      </c>
      <c r="G17" s="182">
        <f>E17*F17</f>
        <v>588000</v>
      </c>
      <c r="H17" s="165"/>
    </row>
    <row r="18" spans="1:9">
      <c r="A18" s="456"/>
      <c r="B18" s="457"/>
      <c r="C18" s="458"/>
      <c r="D18" s="176"/>
      <c r="E18" s="180"/>
      <c r="F18" s="181"/>
      <c r="G18" s="182"/>
      <c r="H18" s="165"/>
    </row>
    <row r="19" spans="1:9">
      <c r="A19" s="456"/>
      <c r="B19" s="457"/>
      <c r="C19" s="458"/>
      <c r="D19" s="176"/>
      <c r="E19" s="180"/>
      <c r="F19" s="181"/>
      <c r="G19" s="182"/>
      <c r="H19" s="165"/>
    </row>
    <row r="20" spans="1:9">
      <c r="A20" s="456"/>
      <c r="B20" s="457"/>
      <c r="C20" s="458"/>
      <c r="D20" s="176"/>
      <c r="E20" s="180"/>
      <c r="F20" s="181"/>
      <c r="G20" s="182"/>
      <c r="H20" s="165"/>
    </row>
    <row r="21" spans="1:9">
      <c r="A21" s="445"/>
      <c r="B21" s="459"/>
      <c r="C21" s="446"/>
      <c r="D21" s="183"/>
      <c r="E21" s="184"/>
      <c r="F21" s="185"/>
      <c r="G21" s="186"/>
      <c r="H21" s="165"/>
    </row>
    <row r="22" spans="1:9" ht="15" thickBot="1">
      <c r="A22" s="460"/>
      <c r="B22" s="461"/>
      <c r="C22" s="462"/>
      <c r="D22" s="187"/>
      <c r="E22" s="188"/>
      <c r="F22" s="189"/>
      <c r="G22" s="190"/>
      <c r="H22" s="165"/>
    </row>
    <row r="23" spans="1:9" ht="15.75" thickBot="1">
      <c r="A23" s="168"/>
      <c r="B23" s="168"/>
      <c r="C23" s="168"/>
      <c r="D23" s="168"/>
      <c r="E23" s="168"/>
      <c r="F23" s="178" t="s">
        <v>83</v>
      </c>
      <c r="G23" s="191">
        <f>+SUM(G17:G22)</f>
        <v>588000</v>
      </c>
    </row>
    <row r="24" spans="1:9" ht="15.75" thickBot="1">
      <c r="A24" s="192" t="s">
        <v>95</v>
      </c>
      <c r="B24" s="192"/>
      <c r="C24" s="193"/>
      <c r="D24" s="168"/>
      <c r="E24" s="168"/>
      <c r="F24" s="168"/>
      <c r="G24" s="168"/>
      <c r="H24" s="165"/>
    </row>
    <row r="25" spans="1:9">
      <c r="A25" s="194" t="s">
        <v>96</v>
      </c>
      <c r="B25" s="195"/>
      <c r="C25" s="196" t="s">
        <v>97</v>
      </c>
      <c r="D25" s="169" t="s">
        <v>98</v>
      </c>
      <c r="E25" s="169" t="s">
        <v>99</v>
      </c>
      <c r="F25" s="169" t="s">
        <v>100</v>
      </c>
      <c r="G25" s="171" t="s">
        <v>81</v>
      </c>
      <c r="H25" s="165"/>
    </row>
    <row r="26" spans="1:9">
      <c r="A26" s="456"/>
      <c r="B26" s="458"/>
      <c r="C26" s="197"/>
      <c r="D26" s="198"/>
      <c r="E26" s="198"/>
      <c r="F26" s="199"/>
      <c r="G26" s="182"/>
      <c r="H26" s="200"/>
    </row>
    <row r="27" spans="1:9">
      <c r="A27" s="445"/>
      <c r="B27" s="446"/>
      <c r="C27" s="201"/>
      <c r="D27" s="176"/>
      <c r="E27" s="202"/>
      <c r="F27" s="181"/>
      <c r="G27" s="182"/>
      <c r="H27" s="200"/>
    </row>
    <row r="28" spans="1:9" ht="15" thickBot="1">
      <c r="A28" s="460"/>
      <c r="B28" s="462"/>
      <c r="C28" s="187"/>
      <c r="D28" s="188"/>
      <c r="E28" s="189"/>
      <c r="F28" s="203"/>
      <c r="G28" s="204"/>
      <c r="H28" s="165"/>
    </row>
    <row r="29" spans="1:9" ht="15.75" thickBot="1">
      <c r="A29" s="168"/>
      <c r="B29" s="168"/>
      <c r="C29" s="168"/>
      <c r="D29" s="168"/>
      <c r="E29" s="168"/>
      <c r="F29" s="178" t="s">
        <v>83</v>
      </c>
      <c r="G29" s="191">
        <f>+SUM(G26:G28)</f>
        <v>0</v>
      </c>
    </row>
    <row r="30" spans="1:9" ht="15.75" thickBot="1">
      <c r="A30" s="192" t="s">
        <v>102</v>
      </c>
      <c r="B30" s="192"/>
      <c r="C30" s="168"/>
      <c r="D30" s="168"/>
      <c r="E30" s="168"/>
      <c r="F30" s="168"/>
      <c r="G30" s="168"/>
      <c r="H30" s="165"/>
      <c r="I30" s="256">
        <v>659090</v>
      </c>
    </row>
    <row r="31" spans="1:9">
      <c r="A31" s="465" t="s">
        <v>103</v>
      </c>
      <c r="B31" s="466"/>
      <c r="C31" s="205" t="s">
        <v>104</v>
      </c>
      <c r="D31" s="169" t="s">
        <v>105</v>
      </c>
      <c r="E31" s="170" t="s">
        <v>106</v>
      </c>
      <c r="F31" s="205" t="s">
        <v>80</v>
      </c>
      <c r="G31" s="171" t="s">
        <v>81</v>
      </c>
      <c r="H31" s="165"/>
    </row>
    <row r="32" spans="1:9">
      <c r="A32" s="467" t="s">
        <v>107</v>
      </c>
      <c r="B32" s="468"/>
      <c r="C32" s="206">
        <v>99172</v>
      </c>
      <c r="D32" s="264">
        <v>1.931</v>
      </c>
      <c r="E32" s="181">
        <f>+D32*C32</f>
        <v>191501.13200000001</v>
      </c>
      <c r="F32" s="176">
        <v>10.93858862969935</v>
      </c>
      <c r="G32" s="209">
        <f>+E32/F32</f>
        <v>17506.932428197866</v>
      </c>
      <c r="H32" s="165"/>
    </row>
    <row r="33" spans="1:9">
      <c r="A33" s="467" t="s">
        <v>108</v>
      </c>
      <c r="B33" s="468"/>
      <c r="C33" s="206">
        <f>+C32*8</f>
        <v>793376</v>
      </c>
      <c r="D33" s="264">
        <v>2.0392000000000001</v>
      </c>
      <c r="E33" s="181">
        <f>+D33*C33</f>
        <v>1617852.3392</v>
      </c>
      <c r="F33" s="176">
        <f>F32</f>
        <v>10.93858862969935</v>
      </c>
      <c r="G33" s="209">
        <f>+E33/F33</f>
        <v>147903.20707439084</v>
      </c>
      <c r="H33" s="165"/>
    </row>
    <row r="34" spans="1:9">
      <c r="A34" s="456"/>
      <c r="B34" s="458"/>
      <c r="C34" s="206"/>
      <c r="D34" s="207"/>
      <c r="E34" s="208"/>
      <c r="F34" s="181"/>
      <c r="G34" s="182"/>
      <c r="H34" s="165"/>
    </row>
    <row r="35" spans="1:9">
      <c r="A35" s="456"/>
      <c r="B35" s="458"/>
      <c r="C35" s="208"/>
      <c r="D35" s="176"/>
      <c r="E35" s="208"/>
      <c r="F35" s="181"/>
      <c r="G35" s="182"/>
      <c r="H35" s="165"/>
    </row>
    <row r="36" spans="1:9">
      <c r="A36" s="456"/>
      <c r="B36" s="458"/>
      <c r="C36" s="208"/>
      <c r="D36" s="176"/>
      <c r="E36" s="208"/>
      <c r="F36" s="181"/>
      <c r="G36" s="182"/>
      <c r="H36" s="165"/>
      <c r="I36" s="256">
        <f>+C32*D32</f>
        <v>191501.13200000001</v>
      </c>
    </row>
    <row r="37" spans="1:9" ht="15" thickBot="1">
      <c r="A37" s="463"/>
      <c r="B37" s="464"/>
      <c r="C37" s="188"/>
      <c r="D37" s="210"/>
      <c r="E37" s="210"/>
      <c r="F37" s="210"/>
      <c r="G37" s="211"/>
      <c r="H37" s="165"/>
    </row>
    <row r="38" spans="1:9" ht="15.75" thickBot="1">
      <c r="A38" s="168"/>
      <c r="B38" s="168"/>
      <c r="C38" s="168"/>
      <c r="D38" s="168"/>
      <c r="E38" s="168"/>
      <c r="F38" s="178" t="s">
        <v>83</v>
      </c>
      <c r="G38" s="191">
        <f>SUM(G32:G37)</f>
        <v>165410.13950258872</v>
      </c>
    </row>
    <row r="39" spans="1:9" ht="15" thickBot="1">
      <c r="A39" s="168"/>
      <c r="B39" s="168"/>
      <c r="C39" s="168"/>
      <c r="D39" s="168"/>
      <c r="E39" s="168"/>
      <c r="F39" s="168"/>
      <c r="G39" s="212"/>
      <c r="H39" s="165"/>
    </row>
    <row r="40" spans="1:9" ht="15.75" thickBot="1">
      <c r="A40" s="168"/>
      <c r="B40" s="168"/>
      <c r="C40" s="168"/>
      <c r="D40" s="213" t="s">
        <v>109</v>
      </c>
      <c r="E40" s="214"/>
      <c r="F40" s="214"/>
      <c r="G40" s="191">
        <f>ROUNDUP(G38+G29+G23+G14,0)</f>
        <v>753411</v>
      </c>
      <c r="H40" s="238"/>
    </row>
    <row r="41" spans="1:9">
      <c r="A41" s="215"/>
      <c r="B41" s="215"/>
      <c r="C41" s="215"/>
      <c r="D41" s="216"/>
      <c r="E41" s="217"/>
      <c r="F41" s="218"/>
      <c r="G41" s="217"/>
      <c r="H41" s="219"/>
    </row>
    <row r="42" spans="1:9">
      <c r="A42" s="215"/>
      <c r="B42" s="215"/>
      <c r="C42" s="215"/>
      <c r="D42" s="220"/>
      <c r="E42" s="217"/>
      <c r="F42" s="221"/>
      <c r="G42" s="217"/>
      <c r="H42" s="219"/>
    </row>
    <row r="45" spans="1:9" ht="15">
      <c r="A45" s="33"/>
      <c r="B45" s="33"/>
    </row>
  </sheetData>
  <mergeCells count="26">
    <mergeCell ref="A36:B36"/>
    <mergeCell ref="A37:B37"/>
    <mergeCell ref="A28:B28"/>
    <mergeCell ref="A31:B31"/>
    <mergeCell ref="A32:B32"/>
    <mergeCell ref="A33:B33"/>
    <mergeCell ref="A34:B34"/>
    <mergeCell ref="A35:B35"/>
    <mergeCell ref="A27:B27"/>
    <mergeCell ref="A11:C11"/>
    <mergeCell ref="A12:C12"/>
    <mergeCell ref="A13:C13"/>
    <mergeCell ref="A16:C16"/>
    <mergeCell ref="A17:C17"/>
    <mergeCell ref="A18:C18"/>
    <mergeCell ref="A19:C19"/>
    <mergeCell ref="A20:C20"/>
    <mergeCell ref="A21:C21"/>
    <mergeCell ref="A22:C22"/>
    <mergeCell ref="A26:B26"/>
    <mergeCell ref="A8:G8"/>
    <mergeCell ref="A1:G1"/>
    <mergeCell ref="A3:G5"/>
    <mergeCell ref="A6:G6"/>
    <mergeCell ref="B7:E7"/>
    <mergeCell ref="F7:G7"/>
  </mergeCells>
  <pageMargins left="0.7" right="0.7" top="0.75" bottom="0.75" header="0.3" footer="0.3"/>
  <pageSetup scale="64"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view="pageBreakPreview" topLeftCell="A16" zoomScale="90" zoomScaleNormal="100" zoomScaleSheetLayoutView="90" workbookViewId="0">
      <selection activeCell="H29" sqref="H29"/>
    </sheetView>
  </sheetViews>
  <sheetFormatPr baseColWidth="10" defaultColWidth="13.77734375" defaultRowHeight="14.25"/>
  <cols>
    <col min="1" max="1" width="13.77734375" style="160"/>
    <col min="2" max="2" width="17.44140625" style="160" customWidth="1"/>
    <col min="3" max="3" width="19" style="160" bestFit="1" customWidth="1"/>
    <col min="4" max="4" width="15.77734375" style="160"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44.1" customHeight="1">
      <c r="A7" s="166" t="s">
        <v>137</v>
      </c>
      <c r="B7" s="440" t="e">
        <f>+#REF!</f>
        <v>#REF!</v>
      </c>
      <c r="C7" s="441"/>
      <c r="D7" s="441"/>
      <c r="E7" s="442"/>
      <c r="F7" s="443" t="s">
        <v>75</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c r="A12" s="450"/>
      <c r="B12" s="451"/>
      <c r="C12" s="451"/>
      <c r="D12" s="172"/>
      <c r="E12" s="173"/>
      <c r="F12" s="174"/>
      <c r="G12" s="175"/>
      <c r="H12" s="165"/>
    </row>
    <row r="13" spans="1:8">
      <c r="A13" s="452"/>
      <c r="B13" s="452"/>
      <c r="C13" s="452"/>
      <c r="D13" s="176"/>
      <c r="E13" s="175"/>
      <c r="F13" s="177"/>
      <c r="G13" s="175"/>
      <c r="H13" s="165"/>
    </row>
    <row r="14" spans="1:8" ht="15.75" thickBot="1">
      <c r="A14" s="168"/>
      <c r="B14" s="168"/>
      <c r="C14" s="168"/>
      <c r="D14" s="168"/>
      <c r="E14" s="168"/>
      <c r="F14" s="178" t="s">
        <v>83</v>
      </c>
      <c r="G14" s="179">
        <f>SUM(G12:G13)</f>
        <v>0</v>
      </c>
    </row>
    <row r="15" spans="1:8" ht="15.75" thickBot="1">
      <c r="A15" s="167" t="s">
        <v>84</v>
      </c>
      <c r="B15" s="167"/>
      <c r="C15" s="168"/>
      <c r="D15" s="168"/>
      <c r="E15" s="168"/>
      <c r="F15" s="168"/>
      <c r="G15" s="168"/>
      <c r="H15" s="165"/>
    </row>
    <row r="16" spans="1:8">
      <c r="A16" s="447" t="s">
        <v>77</v>
      </c>
      <c r="B16" s="448"/>
      <c r="C16" s="449"/>
      <c r="D16" s="169" t="s">
        <v>85</v>
      </c>
      <c r="E16" s="169" t="s">
        <v>86</v>
      </c>
      <c r="F16" s="169" t="s">
        <v>87</v>
      </c>
      <c r="G16" s="171" t="s">
        <v>81</v>
      </c>
      <c r="H16" s="165"/>
    </row>
    <row r="17" spans="1:8" ht="29.1" customHeight="1">
      <c r="A17" s="472" t="s">
        <v>120</v>
      </c>
      <c r="B17" s="470"/>
      <c r="C17" s="471"/>
      <c r="D17" s="172" t="s">
        <v>94</v>
      </c>
      <c r="E17" s="272">
        <v>629000</v>
      </c>
      <c r="F17" s="273">
        <v>1.05</v>
      </c>
      <c r="G17" s="274">
        <f>E17*F17</f>
        <v>660450</v>
      </c>
      <c r="H17" s="165"/>
    </row>
    <row r="18" spans="1:8" ht="45" customHeight="1">
      <c r="A18" s="472" t="s">
        <v>121</v>
      </c>
      <c r="B18" s="470"/>
      <c r="C18" s="471"/>
      <c r="D18" s="172" t="s">
        <v>91</v>
      </c>
      <c r="E18" s="272">
        <v>13000</v>
      </c>
      <c r="F18" s="273">
        <v>1.5</v>
      </c>
      <c r="G18" s="274">
        <f>E18*F18</f>
        <v>19500</v>
      </c>
      <c r="H18" s="165"/>
    </row>
    <row r="19" spans="1:8">
      <c r="A19" s="456"/>
      <c r="B19" s="457"/>
      <c r="C19" s="458"/>
      <c r="D19" s="176"/>
      <c r="E19" s="180"/>
      <c r="F19" s="181"/>
      <c r="G19" s="182"/>
      <c r="H19" s="165"/>
    </row>
    <row r="20" spans="1:8">
      <c r="A20" s="456"/>
      <c r="B20" s="457"/>
      <c r="C20" s="458"/>
      <c r="D20" s="176"/>
      <c r="E20" s="180"/>
      <c r="F20" s="181"/>
      <c r="G20" s="182"/>
      <c r="H20" s="165"/>
    </row>
    <row r="21" spans="1:8">
      <c r="A21" s="445"/>
      <c r="B21" s="459"/>
      <c r="C21" s="446"/>
      <c r="D21" s="183"/>
      <c r="E21" s="184"/>
      <c r="F21" s="185"/>
      <c r="G21" s="186"/>
      <c r="H21" s="165"/>
    </row>
    <row r="22" spans="1:8" ht="15" thickBot="1">
      <c r="A22" s="460"/>
      <c r="B22" s="461"/>
      <c r="C22" s="462"/>
      <c r="D22" s="187"/>
      <c r="E22" s="188"/>
      <c r="F22" s="189"/>
      <c r="G22" s="190"/>
      <c r="H22" s="165"/>
    </row>
    <row r="23" spans="1:8" ht="15.75" thickBot="1">
      <c r="A23" s="168"/>
      <c r="B23" s="168"/>
      <c r="C23" s="168"/>
      <c r="D23" s="168"/>
      <c r="E23" s="168"/>
      <c r="F23" s="178" t="s">
        <v>83</v>
      </c>
      <c r="G23" s="191">
        <f>+SUM(G17:G22)</f>
        <v>679950</v>
      </c>
    </row>
    <row r="24" spans="1:8" ht="15.75" thickBot="1">
      <c r="A24" s="192" t="s">
        <v>95</v>
      </c>
      <c r="B24" s="192"/>
      <c r="C24" s="193"/>
      <c r="D24" s="168"/>
      <c r="E24" s="168"/>
      <c r="F24" s="168"/>
      <c r="G24" s="168"/>
      <c r="H24" s="165"/>
    </row>
    <row r="25" spans="1:8">
      <c r="A25" s="194" t="s">
        <v>96</v>
      </c>
      <c r="B25" s="195"/>
      <c r="C25" s="196" t="s">
        <v>97</v>
      </c>
      <c r="D25" s="169" t="s">
        <v>98</v>
      </c>
      <c r="E25" s="169" t="s">
        <v>99</v>
      </c>
      <c r="F25" s="169" t="s">
        <v>100</v>
      </c>
      <c r="G25" s="171" t="s">
        <v>81</v>
      </c>
      <c r="H25" s="165"/>
    </row>
    <row r="26" spans="1:8">
      <c r="A26" s="456" t="str">
        <f>A17</f>
        <v>Concreto de 28 Mpa</v>
      </c>
      <c r="B26" s="458"/>
      <c r="C26" s="197">
        <f>F17</f>
        <v>1.05</v>
      </c>
      <c r="D26" s="198">
        <v>40.155102040816324</v>
      </c>
      <c r="E26" s="198">
        <f>C26*D26</f>
        <v>42.162857142857142</v>
      </c>
      <c r="F26" s="199">
        <v>1750</v>
      </c>
      <c r="G26" s="182">
        <f>E26*F26</f>
        <v>73785</v>
      </c>
      <c r="H26" s="200"/>
    </row>
    <row r="27" spans="1:8">
      <c r="A27" s="445"/>
      <c r="B27" s="446"/>
      <c r="C27" s="201"/>
      <c r="D27" s="176"/>
      <c r="E27" s="202"/>
      <c r="F27" s="181"/>
      <c r="G27" s="182"/>
      <c r="H27" s="200"/>
    </row>
    <row r="28" spans="1:8" ht="15" thickBot="1">
      <c r="A28" s="460"/>
      <c r="B28" s="462"/>
      <c r="C28" s="187"/>
      <c r="D28" s="188"/>
      <c r="E28" s="189"/>
      <c r="F28" s="203"/>
      <c r="G28" s="204"/>
      <c r="H28" s="165"/>
    </row>
    <row r="29" spans="1:8" ht="15.75" thickBot="1">
      <c r="A29" s="168"/>
      <c r="B29" s="168"/>
      <c r="C29" s="168"/>
      <c r="D29" s="168"/>
      <c r="E29" s="168"/>
      <c r="F29" s="178" t="s">
        <v>83</v>
      </c>
      <c r="G29" s="191">
        <f>+SUM(G26:G28)</f>
        <v>73785</v>
      </c>
    </row>
    <row r="30" spans="1:8" ht="15.75" thickBot="1">
      <c r="A30" s="192" t="s">
        <v>102</v>
      </c>
      <c r="B30" s="192"/>
      <c r="C30" s="168"/>
      <c r="D30" s="168"/>
      <c r="E30" s="168"/>
      <c r="F30" s="168"/>
      <c r="G30" s="168"/>
      <c r="H30" s="165"/>
    </row>
    <row r="31" spans="1:8">
      <c r="A31" s="465" t="s">
        <v>103</v>
      </c>
      <c r="B31" s="466"/>
      <c r="C31" s="205" t="s">
        <v>104</v>
      </c>
      <c r="D31" s="169" t="s">
        <v>105</v>
      </c>
      <c r="E31" s="170" t="s">
        <v>106</v>
      </c>
      <c r="F31" s="205" t="s">
        <v>80</v>
      </c>
      <c r="G31" s="171" t="s">
        <v>81</v>
      </c>
      <c r="H31" s="165"/>
    </row>
    <row r="32" spans="1:8">
      <c r="A32" s="467" t="s">
        <v>107</v>
      </c>
      <c r="B32" s="468"/>
      <c r="C32" s="206">
        <v>99172</v>
      </c>
      <c r="D32" s="264">
        <v>1.931</v>
      </c>
      <c r="E32" s="181">
        <f>+D32*C32</f>
        <v>191501.13200000001</v>
      </c>
      <c r="F32" s="176">
        <v>3</v>
      </c>
      <c r="G32" s="209">
        <f>+E32/F32</f>
        <v>63833.710666666673</v>
      </c>
      <c r="H32" s="165"/>
    </row>
    <row r="33" spans="1:8">
      <c r="A33" s="467" t="s">
        <v>108</v>
      </c>
      <c r="B33" s="468"/>
      <c r="C33" s="206">
        <f>+C32*8</f>
        <v>793376</v>
      </c>
      <c r="D33" s="264">
        <v>2.0392000000000001</v>
      </c>
      <c r="E33" s="181">
        <f>+D33*C33</f>
        <v>1617852.3392</v>
      </c>
      <c r="F33" s="176">
        <f>F32</f>
        <v>3</v>
      </c>
      <c r="G33" s="209">
        <f>+E33/F33</f>
        <v>539284.11306666664</v>
      </c>
      <c r="H33" s="165"/>
    </row>
    <row r="34" spans="1:8">
      <c r="A34" s="456"/>
      <c r="B34" s="458"/>
      <c r="C34" s="206"/>
      <c r="D34" s="207"/>
      <c r="E34" s="208"/>
      <c r="F34" s="181"/>
      <c r="G34" s="182"/>
      <c r="H34" s="165"/>
    </row>
    <row r="35" spans="1:8">
      <c r="A35" s="456"/>
      <c r="B35" s="458"/>
      <c r="C35" s="208"/>
      <c r="D35" s="176"/>
      <c r="E35" s="208"/>
      <c r="F35" s="181"/>
      <c r="G35" s="182"/>
      <c r="H35" s="165"/>
    </row>
    <row r="36" spans="1:8">
      <c r="A36" s="456"/>
      <c r="B36" s="458"/>
      <c r="C36" s="208"/>
      <c r="D36" s="176"/>
      <c r="E36" s="208"/>
      <c r="F36" s="181"/>
      <c r="G36" s="182"/>
      <c r="H36" s="165"/>
    </row>
    <row r="37" spans="1:8" ht="15" thickBot="1">
      <c r="A37" s="463"/>
      <c r="B37" s="464"/>
      <c r="C37" s="188"/>
      <c r="D37" s="210"/>
      <c r="E37" s="210"/>
      <c r="F37" s="210"/>
      <c r="G37" s="211"/>
      <c r="H37" s="165"/>
    </row>
    <row r="38" spans="1:8" ht="15.75" thickBot="1">
      <c r="A38" s="168"/>
      <c r="B38" s="168"/>
      <c r="C38" s="168"/>
      <c r="D38" s="168"/>
      <c r="E38" s="168"/>
      <c r="F38" s="178" t="s">
        <v>83</v>
      </c>
      <c r="G38" s="191">
        <f>SUM(G32:G37)</f>
        <v>603117.82373333327</v>
      </c>
    </row>
    <row r="39" spans="1:8" ht="15" thickBot="1">
      <c r="A39" s="168"/>
      <c r="B39" s="168"/>
      <c r="C39" s="168"/>
      <c r="D39" s="168"/>
      <c r="E39" s="168"/>
      <c r="F39" s="168"/>
      <c r="G39" s="212"/>
      <c r="H39" s="165"/>
    </row>
    <row r="40" spans="1:8" ht="15.75" thickBot="1">
      <c r="A40" s="168"/>
      <c r="B40" s="168"/>
      <c r="C40" s="168"/>
      <c r="D40" s="213" t="s">
        <v>109</v>
      </c>
      <c r="E40" s="214"/>
      <c r="F40" s="214"/>
      <c r="G40" s="191">
        <f>ROUNDUP(G38+G29+G23+G14,0)</f>
        <v>1356853</v>
      </c>
      <c r="H40" s="238"/>
    </row>
    <row r="41" spans="1:8">
      <c r="A41" s="215"/>
      <c r="B41" s="215"/>
      <c r="C41" s="215"/>
      <c r="D41" s="216"/>
      <c r="E41" s="217"/>
      <c r="F41" s="218"/>
      <c r="G41" s="217"/>
      <c r="H41" s="219"/>
    </row>
    <row r="42" spans="1:8">
      <c r="A42" s="215"/>
      <c r="B42" s="215"/>
      <c r="C42" s="215"/>
      <c r="D42" s="220"/>
      <c r="E42" s="217"/>
      <c r="F42" s="221"/>
      <c r="G42" s="217"/>
      <c r="H42" s="219"/>
    </row>
    <row r="45" spans="1:8" ht="15">
      <c r="A45" s="33"/>
      <c r="B45" s="33"/>
    </row>
  </sheetData>
  <mergeCells count="26">
    <mergeCell ref="A36:B36"/>
    <mergeCell ref="A37:B37"/>
    <mergeCell ref="A28:B28"/>
    <mergeCell ref="A31:B31"/>
    <mergeCell ref="A32:B32"/>
    <mergeCell ref="A33:B33"/>
    <mergeCell ref="A34:B34"/>
    <mergeCell ref="A35:B35"/>
    <mergeCell ref="A27:B27"/>
    <mergeCell ref="A11:C11"/>
    <mergeCell ref="A12:C12"/>
    <mergeCell ref="A13:C13"/>
    <mergeCell ref="A16:C16"/>
    <mergeCell ref="A17:C17"/>
    <mergeCell ref="A18:C18"/>
    <mergeCell ref="A19:C19"/>
    <mergeCell ref="A20:C20"/>
    <mergeCell ref="A21:C21"/>
    <mergeCell ref="A22:C22"/>
    <mergeCell ref="A26:B26"/>
    <mergeCell ref="A8:G8"/>
    <mergeCell ref="A1:G1"/>
    <mergeCell ref="A3:G5"/>
    <mergeCell ref="A6:G6"/>
    <mergeCell ref="B7:E7"/>
    <mergeCell ref="F7:G7"/>
  </mergeCells>
  <pageMargins left="0.7" right="0.7" top="0.75" bottom="0.75" header="0.3" footer="0.3"/>
  <pageSetup scale="5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view="pageBreakPreview" topLeftCell="A22" zoomScaleNormal="100" zoomScaleSheetLayoutView="100" workbookViewId="0">
      <selection activeCell="B7" sqref="B7:E7"/>
    </sheetView>
  </sheetViews>
  <sheetFormatPr baseColWidth="10" defaultColWidth="13.77734375" defaultRowHeight="14.25"/>
  <cols>
    <col min="1" max="1" width="13.77734375" style="160"/>
    <col min="2" max="2" width="17.44140625" style="160" customWidth="1"/>
    <col min="3" max="3" width="19" style="160" bestFit="1" customWidth="1"/>
    <col min="4" max="4" width="15.77734375" style="160"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44.1" customHeight="1">
      <c r="A7" s="166" t="s">
        <v>139</v>
      </c>
      <c r="B7" s="440" t="e">
        <f>+#REF!</f>
        <v>#REF!</v>
      </c>
      <c r="C7" s="441"/>
      <c r="D7" s="441"/>
      <c r="E7" s="442"/>
      <c r="F7" s="443" t="s">
        <v>122</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c r="A12" s="450"/>
      <c r="B12" s="451"/>
      <c r="C12" s="451"/>
      <c r="D12" s="172"/>
      <c r="E12" s="173"/>
      <c r="F12" s="174"/>
      <c r="G12" s="175"/>
      <c r="H12" s="165"/>
    </row>
    <row r="13" spans="1:8">
      <c r="A13" s="452"/>
      <c r="B13" s="452"/>
      <c r="C13" s="452"/>
      <c r="D13" s="176"/>
      <c r="E13" s="175"/>
      <c r="F13" s="177"/>
      <c r="G13" s="175"/>
      <c r="H13" s="165"/>
    </row>
    <row r="14" spans="1:8" ht="15.75" thickBot="1">
      <c r="A14" s="168"/>
      <c r="B14" s="168"/>
      <c r="C14" s="168"/>
      <c r="D14" s="168"/>
      <c r="E14" s="168"/>
      <c r="F14" s="178" t="s">
        <v>83</v>
      </c>
      <c r="G14" s="179">
        <f>SUM(G12:G13)</f>
        <v>0</v>
      </c>
    </row>
    <row r="15" spans="1:8" ht="15.75" thickBot="1">
      <c r="A15" s="167" t="s">
        <v>84</v>
      </c>
      <c r="B15" s="167"/>
      <c r="C15" s="168"/>
      <c r="D15" s="168"/>
      <c r="E15" s="168"/>
      <c r="F15" s="168"/>
      <c r="G15" s="168"/>
      <c r="H15" s="165"/>
    </row>
    <row r="16" spans="1:8">
      <c r="A16" s="447" t="s">
        <v>77</v>
      </c>
      <c r="B16" s="448"/>
      <c r="C16" s="449"/>
      <c r="D16" s="169" t="s">
        <v>85</v>
      </c>
      <c r="E16" s="169" t="s">
        <v>86</v>
      </c>
      <c r="F16" s="169" t="s">
        <v>87</v>
      </c>
      <c r="G16" s="171" t="s">
        <v>81</v>
      </c>
      <c r="H16" s="165"/>
    </row>
    <row r="17" spans="1:8" ht="30.95" customHeight="1">
      <c r="A17" s="453" t="s">
        <v>123</v>
      </c>
      <c r="B17" s="454"/>
      <c r="C17" s="455"/>
      <c r="D17" s="176" t="s">
        <v>91</v>
      </c>
      <c r="E17" s="180">
        <v>9560</v>
      </c>
      <c r="F17" s="181">
        <v>1.05</v>
      </c>
      <c r="G17" s="182">
        <f>E17*F17</f>
        <v>10038</v>
      </c>
      <c r="H17" s="165"/>
    </row>
    <row r="18" spans="1:8">
      <c r="A18" s="453" t="s">
        <v>124</v>
      </c>
      <c r="B18" s="454"/>
      <c r="C18" s="455"/>
      <c r="D18" s="176" t="s">
        <v>91</v>
      </c>
      <c r="E18" s="180">
        <v>9000</v>
      </c>
      <c r="F18" s="181">
        <v>0.35</v>
      </c>
      <c r="G18" s="182">
        <f>E18*F18</f>
        <v>3150</v>
      </c>
      <c r="H18" s="165"/>
    </row>
    <row r="19" spans="1:8">
      <c r="A19" s="456"/>
      <c r="B19" s="457"/>
      <c r="C19" s="458"/>
      <c r="D19" s="176"/>
      <c r="E19" s="180"/>
      <c r="F19" s="181"/>
      <c r="G19" s="182"/>
      <c r="H19" s="165"/>
    </row>
    <row r="20" spans="1:8">
      <c r="A20" s="456"/>
      <c r="B20" s="457"/>
      <c r="C20" s="458"/>
      <c r="D20" s="176"/>
      <c r="E20" s="180"/>
      <c r="F20" s="181"/>
      <c r="G20" s="182"/>
      <c r="H20" s="165"/>
    </row>
    <row r="21" spans="1:8">
      <c r="A21" s="445"/>
      <c r="B21" s="459"/>
      <c r="C21" s="446"/>
      <c r="D21" s="183"/>
      <c r="E21" s="184"/>
      <c r="F21" s="185"/>
      <c r="G21" s="186"/>
      <c r="H21" s="165"/>
    </row>
    <row r="22" spans="1:8" ht="15" thickBot="1">
      <c r="A22" s="460"/>
      <c r="B22" s="461"/>
      <c r="C22" s="462"/>
      <c r="D22" s="187"/>
      <c r="E22" s="188"/>
      <c r="F22" s="189"/>
      <c r="G22" s="190"/>
      <c r="H22" s="165"/>
    </row>
    <row r="23" spans="1:8" ht="15.75" thickBot="1">
      <c r="A23" s="168"/>
      <c r="B23" s="168"/>
      <c r="C23" s="168"/>
      <c r="D23" s="168"/>
      <c r="E23" s="168"/>
      <c r="F23" s="178" t="s">
        <v>83</v>
      </c>
      <c r="G23" s="191">
        <f>+SUM(G17:G22)</f>
        <v>13188</v>
      </c>
    </row>
    <row r="24" spans="1:8" ht="15.75" thickBot="1">
      <c r="A24" s="192" t="s">
        <v>95</v>
      </c>
      <c r="B24" s="192"/>
      <c r="C24" s="193"/>
      <c r="D24" s="168"/>
      <c r="E24" s="168"/>
      <c r="F24" s="168"/>
      <c r="G24" s="168"/>
      <c r="H24" s="165"/>
    </row>
    <row r="25" spans="1:8">
      <c r="A25" s="194" t="s">
        <v>96</v>
      </c>
      <c r="B25" s="195"/>
      <c r="C25" s="196" t="s">
        <v>97</v>
      </c>
      <c r="D25" s="169" t="s">
        <v>98</v>
      </c>
      <c r="E25" s="169" t="s">
        <v>99</v>
      </c>
      <c r="F25" s="169" t="s">
        <v>100</v>
      </c>
      <c r="G25" s="171" t="s">
        <v>81</v>
      </c>
      <c r="H25" s="165"/>
    </row>
    <row r="26" spans="1:8">
      <c r="A26" s="456"/>
      <c r="B26" s="458"/>
      <c r="C26" s="197"/>
      <c r="D26" s="198"/>
      <c r="E26" s="198"/>
      <c r="F26" s="199"/>
      <c r="G26" s="182"/>
      <c r="H26" s="200"/>
    </row>
    <row r="27" spans="1:8">
      <c r="A27" s="445"/>
      <c r="B27" s="446"/>
      <c r="C27" s="201"/>
      <c r="D27" s="176"/>
      <c r="E27" s="202"/>
      <c r="F27" s="181"/>
      <c r="G27" s="182"/>
      <c r="H27" s="200"/>
    </row>
    <row r="28" spans="1:8" ht="15" thickBot="1">
      <c r="A28" s="460"/>
      <c r="B28" s="462"/>
      <c r="C28" s="187"/>
      <c r="D28" s="188"/>
      <c r="E28" s="189"/>
      <c r="F28" s="203"/>
      <c r="G28" s="204"/>
      <c r="H28" s="165"/>
    </row>
    <row r="29" spans="1:8" ht="15.75" thickBot="1">
      <c r="A29" s="168"/>
      <c r="B29" s="168"/>
      <c r="C29" s="168"/>
      <c r="D29" s="168"/>
      <c r="E29" s="168"/>
      <c r="F29" s="178" t="s">
        <v>83</v>
      </c>
      <c r="G29" s="191">
        <f>+SUM(G26:G28)</f>
        <v>0</v>
      </c>
    </row>
    <row r="30" spans="1:8" ht="15.75" thickBot="1">
      <c r="A30" s="192" t="s">
        <v>102</v>
      </c>
      <c r="B30" s="192"/>
      <c r="C30" s="168"/>
      <c r="D30" s="168"/>
      <c r="E30" s="168"/>
      <c r="F30" s="168"/>
      <c r="G30" s="168"/>
      <c r="H30" s="165"/>
    </row>
    <row r="31" spans="1:8">
      <c r="A31" s="465" t="s">
        <v>103</v>
      </c>
      <c r="B31" s="466"/>
      <c r="C31" s="205" t="s">
        <v>104</v>
      </c>
      <c r="D31" s="169" t="s">
        <v>105</v>
      </c>
      <c r="E31" s="170" t="s">
        <v>106</v>
      </c>
      <c r="F31" s="205" t="s">
        <v>80</v>
      </c>
      <c r="G31" s="171" t="s">
        <v>81</v>
      </c>
      <c r="H31" s="165"/>
    </row>
    <row r="32" spans="1:8">
      <c r="A32" s="467" t="s">
        <v>107</v>
      </c>
      <c r="B32" s="468"/>
      <c r="C32" s="206">
        <f>E32/D32</f>
        <v>73666.666666666672</v>
      </c>
      <c r="D32" s="207">
        <v>1.85</v>
      </c>
      <c r="E32" s="181">
        <v>136283.33333333334</v>
      </c>
      <c r="F32" s="208">
        <v>344.84109382553208</v>
      </c>
      <c r="G32" s="209">
        <f>+E32/F32</f>
        <v>395.20618561279747</v>
      </c>
      <c r="H32" s="165"/>
    </row>
    <row r="33" spans="1:8">
      <c r="A33" s="467" t="s">
        <v>108</v>
      </c>
      <c r="B33" s="468"/>
      <c r="C33" s="206">
        <f>E33/D33</f>
        <v>346666.66666666669</v>
      </c>
      <c r="D33" s="207">
        <v>1.85</v>
      </c>
      <c r="E33" s="181">
        <v>641333.33333333337</v>
      </c>
      <c r="F33" s="208">
        <f>F32</f>
        <v>344.84109382553208</v>
      </c>
      <c r="G33" s="209">
        <f>+E33/F33</f>
        <v>1859.7938146484587</v>
      </c>
      <c r="H33" s="165"/>
    </row>
    <row r="34" spans="1:8">
      <c r="A34" s="456"/>
      <c r="B34" s="458"/>
      <c r="C34" s="206"/>
      <c r="D34" s="207"/>
      <c r="E34" s="208"/>
      <c r="F34" s="181"/>
      <c r="G34" s="182"/>
      <c r="H34" s="165"/>
    </row>
    <row r="35" spans="1:8">
      <c r="A35" s="456"/>
      <c r="B35" s="458"/>
      <c r="C35" s="208"/>
      <c r="D35" s="176"/>
      <c r="E35" s="208"/>
      <c r="F35" s="181"/>
      <c r="G35" s="182"/>
      <c r="H35" s="165"/>
    </row>
    <row r="36" spans="1:8">
      <c r="A36" s="456"/>
      <c r="B36" s="458"/>
      <c r="C36" s="208"/>
      <c r="D36" s="176"/>
      <c r="E36" s="208"/>
      <c r="F36" s="181"/>
      <c r="G36" s="182"/>
      <c r="H36" s="165"/>
    </row>
    <row r="37" spans="1:8" ht="15" thickBot="1">
      <c r="A37" s="463"/>
      <c r="B37" s="464"/>
      <c r="C37" s="188"/>
      <c r="D37" s="210"/>
      <c r="E37" s="210"/>
      <c r="F37" s="210"/>
      <c r="G37" s="211"/>
      <c r="H37" s="165"/>
    </row>
    <row r="38" spans="1:8" ht="15.75" thickBot="1">
      <c r="A38" s="168"/>
      <c r="B38" s="168"/>
      <c r="C38" s="168"/>
      <c r="D38" s="168"/>
      <c r="E38" s="168"/>
      <c r="F38" s="178" t="s">
        <v>83</v>
      </c>
      <c r="G38" s="191">
        <f>SUM(G32:G37)</f>
        <v>2255.000000261256</v>
      </c>
    </row>
    <row r="39" spans="1:8" ht="15" thickBot="1">
      <c r="A39" s="168"/>
      <c r="B39" s="168"/>
      <c r="C39" s="168"/>
      <c r="D39" s="168"/>
      <c r="E39" s="168"/>
      <c r="F39" s="168"/>
      <c r="G39" s="212"/>
      <c r="H39" s="165"/>
    </row>
    <row r="40" spans="1:8" ht="15.75" thickBot="1">
      <c r="A40" s="168"/>
      <c r="B40" s="168"/>
      <c r="C40" s="168"/>
      <c r="D40" s="213" t="s">
        <v>109</v>
      </c>
      <c r="E40" s="214"/>
      <c r="F40" s="214"/>
      <c r="G40" s="191">
        <f>(G38+G29+G23+G14)</f>
        <v>15443.000000261256</v>
      </c>
      <c r="H40" s="238"/>
    </row>
    <row r="41" spans="1:8">
      <c r="A41" s="215"/>
      <c r="B41" s="215"/>
      <c r="C41" s="215"/>
      <c r="D41" s="216"/>
      <c r="E41" s="217"/>
      <c r="F41" s="218"/>
      <c r="G41" s="217"/>
      <c r="H41" s="219"/>
    </row>
    <row r="42" spans="1:8">
      <c r="A42" s="215"/>
      <c r="B42" s="215"/>
      <c r="C42" s="215"/>
      <c r="D42" s="220"/>
      <c r="E42" s="217"/>
      <c r="F42" s="221"/>
      <c r="G42" s="217"/>
      <c r="H42" s="219"/>
    </row>
    <row r="45" spans="1:8" ht="15">
      <c r="A45" s="33"/>
      <c r="B45" s="33"/>
    </row>
  </sheetData>
  <mergeCells count="26">
    <mergeCell ref="A36:B36"/>
    <mergeCell ref="A37:B37"/>
    <mergeCell ref="A28:B28"/>
    <mergeCell ref="A31:B31"/>
    <mergeCell ref="A32:B32"/>
    <mergeCell ref="A33:B33"/>
    <mergeCell ref="A34:B34"/>
    <mergeCell ref="A35:B35"/>
    <mergeCell ref="A27:B27"/>
    <mergeCell ref="A11:C11"/>
    <mergeCell ref="A12:C12"/>
    <mergeCell ref="A13:C13"/>
    <mergeCell ref="A16:C16"/>
    <mergeCell ref="A17:C17"/>
    <mergeCell ref="A18:C18"/>
    <mergeCell ref="A19:C19"/>
    <mergeCell ref="A20:C20"/>
    <mergeCell ref="A21:C21"/>
    <mergeCell ref="A22:C22"/>
    <mergeCell ref="A26:B26"/>
    <mergeCell ref="A8:G8"/>
    <mergeCell ref="A1:G1"/>
    <mergeCell ref="A3:G5"/>
    <mergeCell ref="A6:G6"/>
    <mergeCell ref="B7:E7"/>
    <mergeCell ref="F7:G7"/>
  </mergeCells>
  <pageMargins left="0.7" right="0.7" top="0.75" bottom="0.75" header="0.3" footer="0.3"/>
  <pageSetup scale="64"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view="pageBreakPreview" topLeftCell="A13" zoomScale="60" zoomScaleNormal="100" workbookViewId="0">
      <selection activeCell="J44" sqref="J44"/>
    </sheetView>
  </sheetViews>
  <sheetFormatPr baseColWidth="10" defaultColWidth="13.77734375" defaultRowHeight="14.25"/>
  <cols>
    <col min="1" max="1" width="13.77734375" style="160"/>
    <col min="2" max="2" width="17.44140625" style="160" customWidth="1"/>
    <col min="3" max="3" width="19" style="160" bestFit="1" customWidth="1"/>
    <col min="4" max="4" width="15.77734375" style="160" customWidth="1"/>
    <col min="5" max="5" width="16.77734375" style="160" customWidth="1"/>
    <col min="6" max="6" width="17.21875" style="160" customWidth="1"/>
    <col min="7" max="7" width="17.44140625" style="160" customWidth="1"/>
    <col min="8" max="8" width="18.21875" style="160" bestFit="1" customWidth="1"/>
    <col min="9" max="16384" width="13.77734375" style="160"/>
  </cols>
  <sheetData>
    <row r="1" spans="1:8" ht="15.75" thickBot="1">
      <c r="A1" s="425"/>
      <c r="B1" s="426"/>
      <c r="C1" s="426"/>
      <c r="D1" s="426"/>
      <c r="E1" s="426"/>
      <c r="F1" s="426"/>
      <c r="G1" s="427"/>
    </row>
    <row r="2" spans="1:8" ht="15">
      <c r="A2" s="161"/>
      <c r="B2" s="162"/>
      <c r="C2" s="162"/>
      <c r="D2" s="162"/>
      <c r="E2" s="162"/>
      <c r="F2" s="162"/>
      <c r="G2" s="163"/>
      <c r="H2" s="164"/>
    </row>
    <row r="3" spans="1:8" ht="15" customHeight="1">
      <c r="A3" s="428" t="e">
        <f>+#REF!</f>
        <v>#REF!</v>
      </c>
      <c r="B3" s="429"/>
      <c r="C3" s="429"/>
      <c r="D3" s="429"/>
      <c r="E3" s="429"/>
      <c r="F3" s="429"/>
      <c r="G3" s="430"/>
      <c r="H3" s="164"/>
    </row>
    <row r="4" spans="1:8">
      <c r="A4" s="431"/>
      <c r="B4" s="432"/>
      <c r="C4" s="432"/>
      <c r="D4" s="432"/>
      <c r="E4" s="432"/>
      <c r="F4" s="432"/>
      <c r="G4" s="433"/>
      <c r="H4" s="165"/>
    </row>
    <row r="5" spans="1:8">
      <c r="A5" s="434"/>
      <c r="B5" s="435"/>
      <c r="C5" s="435"/>
      <c r="D5" s="435"/>
      <c r="E5" s="435"/>
      <c r="F5" s="435"/>
      <c r="G5" s="436"/>
      <c r="H5" s="165"/>
    </row>
    <row r="6" spans="1:8" ht="15">
      <c r="A6" s="437"/>
      <c r="B6" s="438"/>
      <c r="C6" s="438"/>
      <c r="D6" s="438"/>
      <c r="E6" s="438"/>
      <c r="F6" s="438"/>
      <c r="G6" s="439"/>
      <c r="H6" s="165"/>
    </row>
    <row r="7" spans="1:8" ht="57" customHeight="1">
      <c r="A7" s="166" t="s">
        <v>184</v>
      </c>
      <c r="B7" s="440" t="e">
        <f>+#REF!</f>
        <v>#REF!</v>
      </c>
      <c r="C7" s="441"/>
      <c r="D7" s="441"/>
      <c r="E7" s="442"/>
      <c r="F7" s="443" t="s">
        <v>168</v>
      </c>
      <c r="G7" s="444"/>
      <c r="H7" s="165"/>
    </row>
    <row r="8" spans="1:8" ht="15" customHeight="1" thickBot="1">
      <c r="A8" s="422"/>
      <c r="B8" s="423"/>
      <c r="C8" s="423"/>
      <c r="D8" s="423"/>
      <c r="E8" s="423"/>
      <c r="F8" s="423"/>
      <c r="G8" s="424"/>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c r="A12" s="450" t="s">
        <v>169</v>
      </c>
      <c r="B12" s="451"/>
      <c r="C12" s="451"/>
      <c r="D12" s="172" t="s">
        <v>173</v>
      </c>
      <c r="E12" s="173">
        <v>35000</v>
      </c>
      <c r="F12" s="174">
        <v>10</v>
      </c>
      <c r="G12" s="175">
        <f>+E12*F12</f>
        <v>350000</v>
      </c>
      <c r="H12" s="165"/>
    </row>
    <row r="13" spans="1:8">
      <c r="A13" s="450" t="s">
        <v>170</v>
      </c>
      <c r="B13" s="451"/>
      <c r="C13" s="451"/>
      <c r="D13" s="172" t="s">
        <v>173</v>
      </c>
      <c r="E13" s="173">
        <v>15000</v>
      </c>
      <c r="F13" s="174">
        <f>+F12</f>
        <v>10</v>
      </c>
      <c r="G13" s="175">
        <f>+F13*E13</f>
        <v>150000</v>
      </c>
      <c r="H13" s="165"/>
    </row>
    <row r="14" spans="1:8">
      <c r="A14" s="450" t="s">
        <v>171</v>
      </c>
      <c r="B14" s="451"/>
      <c r="C14" s="451"/>
      <c r="D14" s="172" t="s">
        <v>173</v>
      </c>
      <c r="E14" s="173">
        <v>15000</v>
      </c>
      <c r="F14" s="174">
        <f>+F13</f>
        <v>10</v>
      </c>
      <c r="G14" s="175">
        <f>+F14*E14</f>
        <v>150000</v>
      </c>
      <c r="H14" s="165"/>
    </row>
    <row r="15" spans="1:8">
      <c r="A15" s="450" t="s">
        <v>172</v>
      </c>
      <c r="B15" s="451"/>
      <c r="C15" s="451"/>
      <c r="D15" s="172" t="s">
        <v>173</v>
      </c>
      <c r="E15" s="173">
        <v>35000</v>
      </c>
      <c r="F15" s="174">
        <f>+F14</f>
        <v>10</v>
      </c>
      <c r="G15" s="175">
        <f>+F15*E15</f>
        <v>350000</v>
      </c>
      <c r="H15" s="165"/>
    </row>
    <row r="16" spans="1:8">
      <c r="A16" s="452"/>
      <c r="B16" s="452"/>
      <c r="C16" s="452"/>
      <c r="D16" s="176"/>
      <c r="E16" s="175"/>
      <c r="F16" s="174"/>
      <c r="G16" s="175"/>
      <c r="H16" s="165"/>
    </row>
    <row r="17" spans="1:8" ht="15.75" thickBot="1">
      <c r="A17" s="168"/>
      <c r="B17" s="168"/>
      <c r="C17" s="168"/>
      <c r="D17" s="168"/>
      <c r="E17" s="168"/>
      <c r="F17" s="178" t="s">
        <v>83</v>
      </c>
      <c r="G17" s="179">
        <f>SUM(G12:G16)</f>
        <v>1000000</v>
      </c>
    </row>
    <row r="18" spans="1:8" ht="15.75" thickBot="1">
      <c r="A18" s="167" t="s">
        <v>84</v>
      </c>
      <c r="B18" s="167"/>
      <c r="C18" s="168"/>
      <c r="D18" s="168"/>
      <c r="E18" s="168"/>
      <c r="F18" s="168"/>
      <c r="G18" s="168"/>
      <c r="H18" s="165"/>
    </row>
    <row r="19" spans="1:8">
      <c r="A19" s="447" t="s">
        <v>77</v>
      </c>
      <c r="B19" s="448"/>
      <c r="C19" s="449"/>
      <c r="D19" s="169" t="s">
        <v>85</v>
      </c>
      <c r="E19" s="169" t="s">
        <v>86</v>
      </c>
      <c r="F19" s="169" t="s">
        <v>87</v>
      </c>
      <c r="G19" s="171" t="s">
        <v>81</v>
      </c>
      <c r="H19" s="165"/>
    </row>
    <row r="20" spans="1:8">
      <c r="A20" s="453" t="s">
        <v>174</v>
      </c>
      <c r="B20" s="454"/>
      <c r="C20" s="455"/>
      <c r="D20" s="176" t="s">
        <v>179</v>
      </c>
      <c r="E20" s="180">
        <v>20000</v>
      </c>
      <c r="F20" s="199">
        <v>30</v>
      </c>
      <c r="G20" s="182">
        <f>E20*F20</f>
        <v>600000</v>
      </c>
      <c r="H20" s="165"/>
    </row>
    <row r="21" spans="1:8">
      <c r="A21" s="456" t="s">
        <v>175</v>
      </c>
      <c r="B21" s="457"/>
      <c r="C21" s="458"/>
      <c r="D21" s="176" t="s">
        <v>85</v>
      </c>
      <c r="E21" s="180">
        <v>15000</v>
      </c>
      <c r="F21" s="199">
        <v>15</v>
      </c>
      <c r="G21" s="182">
        <f t="shared" ref="G21:G29" si="0">E21*F21</f>
        <v>225000</v>
      </c>
      <c r="H21" s="165"/>
    </row>
    <row r="22" spans="1:8">
      <c r="A22" s="456" t="s">
        <v>176</v>
      </c>
      <c r="B22" s="457"/>
      <c r="C22" s="458"/>
      <c r="D22" s="176" t="s">
        <v>180</v>
      </c>
      <c r="E22" s="180">
        <v>115000</v>
      </c>
      <c r="F22" s="199">
        <v>7</v>
      </c>
      <c r="G22" s="182">
        <f t="shared" si="0"/>
        <v>805000</v>
      </c>
      <c r="H22" s="165"/>
    </row>
    <row r="23" spans="1:8">
      <c r="A23" s="456" t="s">
        <v>177</v>
      </c>
      <c r="B23" s="457"/>
      <c r="C23" s="458"/>
      <c r="D23" s="176" t="s">
        <v>180</v>
      </c>
      <c r="E23" s="180">
        <v>135000</v>
      </c>
      <c r="F23" s="199">
        <v>7</v>
      </c>
      <c r="G23" s="182">
        <f t="shared" si="0"/>
        <v>945000</v>
      </c>
      <c r="H23" s="165"/>
    </row>
    <row r="24" spans="1:8">
      <c r="A24" s="456" t="s">
        <v>181</v>
      </c>
      <c r="B24" s="457"/>
      <c r="C24" s="458"/>
      <c r="D24" s="176" t="s">
        <v>180</v>
      </c>
      <c r="E24" s="269">
        <v>75000</v>
      </c>
      <c r="F24" s="270">
        <f>+F23*2</f>
        <v>14</v>
      </c>
      <c r="G24" s="182">
        <f t="shared" si="0"/>
        <v>1050000</v>
      </c>
      <c r="H24" s="165"/>
    </row>
    <row r="25" spans="1:8">
      <c r="A25" s="456" t="s">
        <v>182</v>
      </c>
      <c r="B25" s="457"/>
      <c r="C25" s="458"/>
      <c r="D25" s="176" t="s">
        <v>85</v>
      </c>
      <c r="E25" s="269">
        <v>13000</v>
      </c>
      <c r="F25" s="270">
        <v>8</v>
      </c>
      <c r="G25" s="182">
        <f t="shared" si="0"/>
        <v>104000</v>
      </c>
      <c r="H25" s="165"/>
    </row>
    <row r="26" spans="1:8">
      <c r="A26" s="456" t="s">
        <v>185</v>
      </c>
      <c r="B26" s="457"/>
      <c r="C26" s="458"/>
      <c r="D26" s="183" t="s">
        <v>125</v>
      </c>
      <c r="E26" s="269">
        <v>56800</v>
      </c>
      <c r="F26" s="183">
        <v>11</v>
      </c>
      <c r="G26" s="182">
        <f t="shared" ref="G26:G28" si="1">E26*F26</f>
        <v>624800</v>
      </c>
      <c r="H26" s="165"/>
    </row>
    <row r="27" spans="1:8">
      <c r="A27" s="456" t="s">
        <v>189</v>
      </c>
      <c r="B27" s="457"/>
      <c r="C27" s="458"/>
      <c r="D27" s="183" t="s">
        <v>125</v>
      </c>
      <c r="E27" s="269">
        <v>142000</v>
      </c>
      <c r="F27" s="183">
        <v>11</v>
      </c>
      <c r="G27" s="182">
        <f t="shared" ref="G27" si="2">E27*F27</f>
        <v>1562000</v>
      </c>
      <c r="H27" s="165"/>
    </row>
    <row r="28" spans="1:8">
      <c r="A28" s="456" t="s">
        <v>186</v>
      </c>
      <c r="B28" s="457"/>
      <c r="C28" s="458"/>
      <c r="D28" s="183" t="s">
        <v>125</v>
      </c>
      <c r="E28" s="269">
        <v>42600</v>
      </c>
      <c r="F28" s="183">
        <v>11</v>
      </c>
      <c r="G28" s="182">
        <f t="shared" si="1"/>
        <v>468600</v>
      </c>
      <c r="H28" s="165"/>
    </row>
    <row r="29" spans="1:8">
      <c r="A29" s="456" t="s">
        <v>178</v>
      </c>
      <c r="B29" s="457"/>
      <c r="C29" s="458"/>
      <c r="D29" s="183" t="s">
        <v>125</v>
      </c>
      <c r="E29" s="269">
        <v>37500</v>
      </c>
      <c r="F29" s="183">
        <v>11</v>
      </c>
      <c r="G29" s="182">
        <f t="shared" si="0"/>
        <v>412500</v>
      </c>
      <c r="H29" s="165"/>
    </row>
    <row r="30" spans="1:8" ht="15" thickBot="1">
      <c r="A30" s="460"/>
      <c r="B30" s="461"/>
      <c r="C30" s="462"/>
      <c r="D30" s="187"/>
      <c r="E30" s="188"/>
      <c r="F30" s="189"/>
      <c r="G30" s="190"/>
      <c r="H30" s="165"/>
    </row>
    <row r="31" spans="1:8" ht="15.75" thickBot="1">
      <c r="A31" s="168"/>
      <c r="B31" s="168"/>
      <c r="C31" s="168"/>
      <c r="D31" s="168"/>
      <c r="E31" s="168"/>
      <c r="F31" s="178" t="s">
        <v>83</v>
      </c>
      <c r="G31" s="191">
        <f>+SUM(G20:G30)</f>
        <v>6796900</v>
      </c>
    </row>
    <row r="32" spans="1:8" ht="15.75" thickBot="1">
      <c r="A32" s="192" t="s">
        <v>95</v>
      </c>
      <c r="B32" s="192"/>
      <c r="C32" s="193"/>
      <c r="D32" s="168"/>
      <c r="E32" s="168"/>
      <c r="F32" s="168"/>
      <c r="G32" s="168"/>
      <c r="H32" s="165"/>
    </row>
    <row r="33" spans="1:9">
      <c r="A33" s="194" t="s">
        <v>96</v>
      </c>
      <c r="B33" s="195"/>
      <c r="C33" s="205" t="s">
        <v>97</v>
      </c>
      <c r="D33" s="169" t="s">
        <v>98</v>
      </c>
      <c r="E33" s="169" t="s">
        <v>187</v>
      </c>
      <c r="F33" s="169" t="s">
        <v>100</v>
      </c>
      <c r="G33" s="171" t="s">
        <v>81</v>
      </c>
      <c r="H33" s="165"/>
    </row>
    <row r="34" spans="1:9">
      <c r="A34" s="456" t="s">
        <v>183</v>
      </c>
      <c r="B34" s="458"/>
      <c r="C34" s="275">
        <v>4.5</v>
      </c>
      <c r="D34" s="198">
        <v>5</v>
      </c>
      <c r="E34" s="198">
        <v>1000</v>
      </c>
      <c r="F34" s="199">
        <f>1750</f>
        <v>1750</v>
      </c>
      <c r="G34" s="182">
        <f>F34*E34</f>
        <v>1750000</v>
      </c>
      <c r="H34" s="200"/>
    </row>
    <row r="35" spans="1:9">
      <c r="A35" s="445"/>
      <c r="B35" s="446"/>
      <c r="C35" s="201"/>
      <c r="D35" s="176"/>
      <c r="E35" s="202"/>
      <c r="F35" s="181"/>
      <c r="G35" s="182"/>
      <c r="H35" s="200"/>
    </row>
    <row r="36" spans="1:9" ht="15" thickBot="1">
      <c r="A36" s="460"/>
      <c r="B36" s="462"/>
      <c r="C36" s="187"/>
      <c r="D36" s="188"/>
      <c r="E36" s="189"/>
      <c r="F36" s="203"/>
      <c r="G36" s="204"/>
      <c r="H36" s="165"/>
    </row>
    <row r="37" spans="1:9" ht="15.75" thickBot="1">
      <c r="A37" s="168"/>
      <c r="B37" s="168"/>
      <c r="C37" s="168"/>
      <c r="D37" s="168"/>
      <c r="E37" s="168"/>
      <c r="F37" s="178" t="s">
        <v>83</v>
      </c>
      <c r="G37" s="191">
        <f>+SUM(G34:G36)</f>
        <v>1750000</v>
      </c>
    </row>
    <row r="38" spans="1:9" ht="15.75" thickBot="1">
      <c r="A38" s="192" t="s">
        <v>102</v>
      </c>
      <c r="B38" s="192"/>
      <c r="C38" s="168"/>
      <c r="D38" s="168"/>
      <c r="E38" s="168"/>
      <c r="F38" s="168"/>
      <c r="G38" s="168"/>
      <c r="H38" s="165"/>
      <c r="I38" s="256"/>
    </row>
    <row r="39" spans="1:9">
      <c r="A39" s="465" t="s">
        <v>103</v>
      </c>
      <c r="B39" s="466"/>
      <c r="C39" s="205" t="s">
        <v>104</v>
      </c>
      <c r="D39" s="169" t="s">
        <v>105</v>
      </c>
      <c r="E39" s="170" t="s">
        <v>106</v>
      </c>
      <c r="F39" s="205" t="s">
        <v>80</v>
      </c>
      <c r="G39" s="171" t="s">
        <v>81</v>
      </c>
      <c r="H39" s="165"/>
    </row>
    <row r="40" spans="1:9">
      <c r="A40" s="467" t="s">
        <v>107</v>
      </c>
      <c r="B40" s="468"/>
      <c r="C40" s="206">
        <v>99172</v>
      </c>
      <c r="D40" s="264">
        <v>1.931</v>
      </c>
      <c r="E40" s="181">
        <f>+D40*C40</f>
        <v>191501.13200000001</v>
      </c>
      <c r="F40" s="198">
        <v>0.3</v>
      </c>
      <c r="G40" s="209">
        <f>+E40/F40</f>
        <v>638337.10666666669</v>
      </c>
      <c r="H40" s="165"/>
    </row>
    <row r="41" spans="1:9">
      <c r="A41" s="467" t="s">
        <v>108</v>
      </c>
      <c r="B41" s="468"/>
      <c r="C41" s="206">
        <f>+C40*8</f>
        <v>793376</v>
      </c>
      <c r="D41" s="264">
        <v>2.0392000000000001</v>
      </c>
      <c r="E41" s="181">
        <f>+D41*C41</f>
        <v>1617852.3392</v>
      </c>
      <c r="F41" s="198">
        <f>F40</f>
        <v>0.3</v>
      </c>
      <c r="G41" s="209">
        <f>+E41/F41</f>
        <v>5392841.1306666667</v>
      </c>
      <c r="H41" s="165"/>
    </row>
    <row r="42" spans="1:9">
      <c r="A42" s="456"/>
      <c r="B42" s="458"/>
      <c r="C42" s="206"/>
      <c r="D42" s="207"/>
      <c r="E42" s="208"/>
      <c r="F42" s="181"/>
      <c r="G42" s="182"/>
      <c r="H42" s="165"/>
    </row>
    <row r="43" spans="1:9">
      <c r="A43" s="456"/>
      <c r="B43" s="458"/>
      <c r="C43" s="208"/>
      <c r="D43" s="176"/>
      <c r="E43" s="208"/>
      <c r="F43" s="181"/>
      <c r="G43" s="182"/>
      <c r="H43" s="165"/>
    </row>
    <row r="44" spans="1:9">
      <c r="A44" s="456"/>
      <c r="B44" s="458"/>
      <c r="C44" s="208"/>
      <c r="D44" s="176"/>
      <c r="E44" s="208"/>
      <c r="F44" s="181"/>
      <c r="G44" s="182"/>
      <c r="H44" s="165"/>
      <c r="I44" s="256"/>
    </row>
    <row r="45" spans="1:9" ht="15" thickBot="1">
      <c r="A45" s="463"/>
      <c r="B45" s="464"/>
      <c r="C45" s="188"/>
      <c r="D45" s="210"/>
      <c r="E45" s="210"/>
      <c r="F45" s="210"/>
      <c r="G45" s="211"/>
      <c r="H45" s="165"/>
    </row>
    <row r="46" spans="1:9" ht="15.75" thickBot="1">
      <c r="A46" s="168"/>
      <c r="B46" s="168"/>
      <c r="C46" s="168"/>
      <c r="D46" s="168"/>
      <c r="E46" s="168"/>
      <c r="F46" s="178" t="s">
        <v>83</v>
      </c>
      <c r="G46" s="191">
        <f>SUM(G40:G45)</f>
        <v>6031178.2373333331</v>
      </c>
    </row>
    <row r="47" spans="1:9" ht="15" thickBot="1">
      <c r="A47" s="168"/>
      <c r="B47" s="168"/>
      <c r="C47" s="168"/>
      <c r="D47" s="168"/>
      <c r="E47" s="168"/>
      <c r="F47" s="168"/>
      <c r="G47" s="212"/>
      <c r="H47" s="165"/>
    </row>
    <row r="48" spans="1:9" ht="15.75" thickBot="1">
      <c r="A48" s="168"/>
      <c r="B48" s="168"/>
      <c r="C48" s="168"/>
      <c r="D48" s="213" t="s">
        <v>109</v>
      </c>
      <c r="E48" s="214"/>
      <c r="F48" s="214"/>
      <c r="G48" s="191">
        <f>ROUNDUP(G46+G37+G31+G17,0)</f>
        <v>15578079</v>
      </c>
      <c r="H48" s="238"/>
    </row>
    <row r="49" spans="1:8">
      <c r="A49" s="215"/>
      <c r="B49" s="215"/>
      <c r="C49" s="215"/>
      <c r="D49" s="216"/>
      <c r="E49" s="217"/>
      <c r="F49" s="218"/>
      <c r="G49" s="217"/>
      <c r="H49" s="219"/>
    </row>
    <row r="50" spans="1:8">
      <c r="A50" s="215"/>
      <c r="B50" s="215"/>
      <c r="C50" s="215"/>
      <c r="D50" s="220"/>
      <c r="E50" s="217"/>
      <c r="F50" s="221"/>
      <c r="G50" s="217"/>
      <c r="H50" s="219"/>
    </row>
    <row r="53" spans="1:8" ht="15">
      <c r="A53" s="33"/>
      <c r="B53" s="33"/>
    </row>
  </sheetData>
  <mergeCells count="34">
    <mergeCell ref="A45:B45"/>
    <mergeCell ref="A26:C26"/>
    <mergeCell ref="A28:C28"/>
    <mergeCell ref="A27:C27"/>
    <mergeCell ref="A39:B39"/>
    <mergeCell ref="A40:B40"/>
    <mergeCell ref="A41:B41"/>
    <mergeCell ref="A42:B42"/>
    <mergeCell ref="A43:B43"/>
    <mergeCell ref="A44:B44"/>
    <mergeCell ref="A36:B36"/>
    <mergeCell ref="A25:C25"/>
    <mergeCell ref="A29:C29"/>
    <mergeCell ref="A30:C30"/>
    <mergeCell ref="A34:B34"/>
    <mergeCell ref="A35:B35"/>
    <mergeCell ref="A24:C24"/>
    <mergeCell ref="A11:C11"/>
    <mergeCell ref="A12:C12"/>
    <mergeCell ref="A13:C13"/>
    <mergeCell ref="A14:C14"/>
    <mergeCell ref="A15:C15"/>
    <mergeCell ref="A16:C16"/>
    <mergeCell ref="A19:C19"/>
    <mergeCell ref="A20:C20"/>
    <mergeCell ref="A21:C21"/>
    <mergeCell ref="A22:C22"/>
    <mergeCell ref="A23:C23"/>
    <mergeCell ref="A8:G8"/>
    <mergeCell ref="A1:G1"/>
    <mergeCell ref="A3:G5"/>
    <mergeCell ref="A6:G6"/>
    <mergeCell ref="B7:E7"/>
    <mergeCell ref="F7:G7"/>
  </mergeCells>
  <pageMargins left="0.7" right="0.7" top="0.75" bottom="0.75" header="0.3" footer="0.3"/>
  <pageSetup scale="6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view="pageBreakPreview" zoomScale="60" zoomScaleNormal="100" workbookViewId="0">
      <selection activeCell="K27" sqref="K27"/>
    </sheetView>
  </sheetViews>
  <sheetFormatPr baseColWidth="10" defaultColWidth="11.88671875" defaultRowHeight="14.25"/>
  <cols>
    <col min="1" max="1" width="11.88671875" style="284"/>
    <col min="2" max="2" width="15.109375" style="284" customWidth="1"/>
    <col min="3" max="3" width="16.33203125" style="284" bestFit="1" customWidth="1"/>
    <col min="4" max="4" width="13.6640625" style="284" customWidth="1"/>
    <col min="5" max="5" width="14.5546875" style="284" customWidth="1"/>
    <col min="6" max="6" width="14.88671875" style="284" customWidth="1"/>
    <col min="7" max="7" width="15.109375" style="284" customWidth="1"/>
    <col min="8" max="8" width="15.77734375" style="284" bestFit="1" customWidth="1"/>
    <col min="9" max="16384" width="11.88671875" style="284"/>
  </cols>
  <sheetData>
    <row r="1" spans="1:8" ht="15.75" thickBot="1">
      <c r="A1" s="476"/>
      <c r="B1" s="477"/>
      <c r="C1" s="477"/>
      <c r="D1" s="477"/>
      <c r="E1" s="477"/>
      <c r="F1" s="477"/>
      <c r="G1" s="478"/>
    </row>
    <row r="2" spans="1:8" ht="15">
      <c r="A2" s="285"/>
      <c r="B2" s="286"/>
      <c r="C2" s="286"/>
      <c r="D2" s="286"/>
      <c r="E2" s="286"/>
      <c r="F2" s="286"/>
      <c r="G2" s="287"/>
      <c r="H2" s="288"/>
    </row>
    <row r="3" spans="1:8" ht="15" customHeight="1">
      <c r="A3" s="479" t="e">
        <f>+#REF!</f>
        <v>#REF!</v>
      </c>
      <c r="B3" s="480"/>
      <c r="C3" s="480"/>
      <c r="D3" s="480"/>
      <c r="E3" s="480"/>
      <c r="F3" s="480"/>
      <c r="G3" s="481"/>
      <c r="H3" s="288"/>
    </row>
    <row r="4" spans="1:8">
      <c r="A4" s="482"/>
      <c r="B4" s="483"/>
      <c r="C4" s="483"/>
      <c r="D4" s="483"/>
      <c r="E4" s="483"/>
      <c r="F4" s="483"/>
      <c r="G4" s="484"/>
      <c r="H4" s="165"/>
    </row>
    <row r="5" spans="1:8">
      <c r="A5" s="485"/>
      <c r="B5" s="486"/>
      <c r="C5" s="486"/>
      <c r="D5" s="486"/>
      <c r="E5" s="486"/>
      <c r="F5" s="486"/>
      <c r="G5" s="487"/>
      <c r="H5" s="165"/>
    </row>
    <row r="6" spans="1:8" ht="15">
      <c r="A6" s="488"/>
      <c r="B6" s="489"/>
      <c r="C6" s="489"/>
      <c r="D6" s="489"/>
      <c r="E6" s="489"/>
      <c r="F6" s="489"/>
      <c r="G6" s="490"/>
      <c r="H6" s="165"/>
    </row>
    <row r="7" spans="1:8" ht="44.1" customHeight="1">
      <c r="A7" s="289" t="s">
        <v>194</v>
      </c>
      <c r="B7" s="491" t="e">
        <f>+#REF!</f>
        <v>#REF!</v>
      </c>
      <c r="C7" s="492"/>
      <c r="D7" s="492"/>
      <c r="E7" s="493"/>
      <c r="F7" s="494" t="s">
        <v>191</v>
      </c>
      <c r="G7" s="495"/>
      <c r="H7" s="165"/>
    </row>
    <row r="8" spans="1:8" ht="15" customHeight="1" thickBot="1">
      <c r="A8" s="473"/>
      <c r="B8" s="474"/>
      <c r="C8" s="474"/>
      <c r="D8" s="474"/>
      <c r="E8" s="474"/>
      <c r="F8" s="474"/>
      <c r="G8" s="475"/>
      <c r="H8" s="165"/>
    </row>
    <row r="9" spans="1:8" ht="15">
      <c r="A9" s="167"/>
      <c r="B9" s="167"/>
      <c r="C9" s="168"/>
      <c r="D9" s="167"/>
      <c r="E9" s="167"/>
      <c r="F9" s="167"/>
      <c r="G9" s="167"/>
      <c r="H9" s="165"/>
    </row>
    <row r="10" spans="1:8" ht="15.75" thickBot="1">
      <c r="A10" s="167" t="s">
        <v>76</v>
      </c>
      <c r="B10" s="167"/>
      <c r="C10" s="168"/>
      <c r="D10" s="168"/>
      <c r="E10" s="168"/>
      <c r="F10" s="168"/>
      <c r="G10" s="168"/>
      <c r="H10" s="165"/>
    </row>
    <row r="11" spans="1:8">
      <c r="A11" s="447" t="s">
        <v>77</v>
      </c>
      <c r="B11" s="448"/>
      <c r="C11" s="449"/>
      <c r="D11" s="169" t="s">
        <v>78</v>
      </c>
      <c r="E11" s="170" t="s">
        <v>79</v>
      </c>
      <c r="F11" s="169" t="s">
        <v>80</v>
      </c>
      <c r="G11" s="171" t="s">
        <v>81</v>
      </c>
      <c r="H11" s="165"/>
    </row>
    <row r="12" spans="1:8">
      <c r="A12" s="496" t="str">
        <f>+[292]EQUIPO!E43</f>
        <v>Motosierra, 4.5 HP - 7.1 HP, longitud de espada 45-90 cm</v>
      </c>
      <c r="B12" s="451"/>
      <c r="C12" s="451"/>
      <c r="D12" s="172" t="s">
        <v>153</v>
      </c>
      <c r="E12" s="290">
        <v>7500</v>
      </c>
      <c r="F12" s="291">
        <v>1</v>
      </c>
      <c r="G12" s="299">
        <f>+E12/F12</f>
        <v>7500</v>
      </c>
      <c r="H12" s="165"/>
    </row>
    <row r="13" spans="1:8" ht="15" thickBot="1">
      <c r="A13" s="497" t="s">
        <v>192</v>
      </c>
      <c r="B13" s="498"/>
      <c r="C13" s="498"/>
      <c r="D13" s="187" t="s">
        <v>193</v>
      </c>
      <c r="E13" s="300">
        <v>247471.58728869853</v>
      </c>
      <c r="F13" s="301">
        <v>10</v>
      </c>
      <c r="G13" s="302">
        <f>10%*E13</f>
        <v>24747.158728869854</v>
      </c>
      <c r="H13" s="165"/>
    </row>
    <row r="14" spans="1:8" ht="15.75" thickBot="1">
      <c r="A14" s="168"/>
      <c r="B14" s="168"/>
      <c r="C14" s="168"/>
      <c r="D14" s="168"/>
      <c r="E14" s="168"/>
      <c r="F14" s="178" t="s">
        <v>83</v>
      </c>
      <c r="G14" s="179">
        <f>SUM(G12:G13)</f>
        <v>32247.158728869854</v>
      </c>
    </row>
    <row r="15" spans="1:8" ht="15.75" thickBot="1">
      <c r="A15" s="167" t="s">
        <v>84</v>
      </c>
      <c r="B15" s="167"/>
      <c r="C15" s="168"/>
      <c r="D15" s="168"/>
      <c r="E15" s="168"/>
      <c r="F15" s="168"/>
      <c r="G15" s="168"/>
      <c r="H15" s="165"/>
    </row>
    <row r="16" spans="1:8">
      <c r="A16" s="447" t="s">
        <v>77</v>
      </c>
      <c r="B16" s="448"/>
      <c r="C16" s="449"/>
      <c r="D16" s="169" t="s">
        <v>85</v>
      </c>
      <c r="E16" s="169" t="s">
        <v>86</v>
      </c>
      <c r="F16" s="169" t="s">
        <v>87</v>
      </c>
      <c r="G16" s="171" t="s">
        <v>81</v>
      </c>
      <c r="H16" s="165"/>
    </row>
    <row r="17" spans="1:8">
      <c r="A17" s="453"/>
      <c r="B17" s="454"/>
      <c r="C17" s="455"/>
      <c r="D17" s="176"/>
      <c r="E17" s="292"/>
      <c r="F17" s="199"/>
      <c r="G17" s="182"/>
      <c r="H17" s="165"/>
    </row>
    <row r="18" spans="1:8">
      <c r="A18" s="456"/>
      <c r="B18" s="457"/>
      <c r="C18" s="458"/>
      <c r="D18" s="176"/>
      <c r="E18" s="292"/>
      <c r="F18" s="181"/>
      <c r="G18" s="182"/>
      <c r="H18" s="165"/>
    </row>
    <row r="19" spans="1:8">
      <c r="A19" s="456"/>
      <c r="B19" s="457"/>
      <c r="C19" s="458"/>
      <c r="D19" s="176"/>
      <c r="E19" s="292"/>
      <c r="F19" s="181"/>
      <c r="G19" s="182"/>
      <c r="H19" s="165"/>
    </row>
    <row r="20" spans="1:8">
      <c r="A20" s="456"/>
      <c r="B20" s="457"/>
      <c r="C20" s="458"/>
      <c r="D20" s="176"/>
      <c r="E20" s="292"/>
      <c r="F20" s="181"/>
      <c r="G20" s="182"/>
      <c r="H20" s="165"/>
    </row>
    <row r="21" spans="1:8">
      <c r="A21" s="445"/>
      <c r="B21" s="459"/>
      <c r="C21" s="446"/>
      <c r="D21" s="183"/>
      <c r="E21" s="184"/>
      <c r="F21" s="185"/>
      <c r="G21" s="186"/>
      <c r="H21" s="165"/>
    </row>
    <row r="22" spans="1:8" ht="15" thickBot="1">
      <c r="A22" s="460"/>
      <c r="B22" s="461"/>
      <c r="C22" s="462"/>
      <c r="D22" s="187"/>
      <c r="E22" s="188"/>
      <c r="F22" s="189"/>
      <c r="G22" s="190"/>
      <c r="H22" s="165"/>
    </row>
    <row r="23" spans="1:8" ht="15.75" thickBot="1">
      <c r="A23" s="168"/>
      <c r="B23" s="168"/>
      <c r="C23" s="168"/>
      <c r="D23" s="168"/>
      <c r="E23" s="168"/>
      <c r="F23" s="178" t="s">
        <v>83</v>
      </c>
      <c r="G23" s="191">
        <f>+SUM(G17:G22)</f>
        <v>0</v>
      </c>
    </row>
    <row r="24" spans="1:8" ht="15.75" thickBot="1">
      <c r="A24" s="192" t="s">
        <v>95</v>
      </c>
      <c r="B24" s="192"/>
      <c r="C24" s="193"/>
      <c r="D24" s="168"/>
      <c r="E24" s="168"/>
      <c r="F24" s="168"/>
      <c r="G24" s="168"/>
      <c r="H24" s="165"/>
    </row>
    <row r="25" spans="1:8">
      <c r="A25" s="194" t="s">
        <v>96</v>
      </c>
      <c r="B25" s="195"/>
      <c r="C25" s="196" t="s">
        <v>97</v>
      </c>
      <c r="D25" s="169" t="s">
        <v>98</v>
      </c>
      <c r="E25" s="169" t="s">
        <v>99</v>
      </c>
      <c r="F25" s="169" t="s">
        <v>100</v>
      </c>
      <c r="G25" s="171" t="s">
        <v>81</v>
      </c>
      <c r="H25" s="165"/>
    </row>
    <row r="26" spans="1:8">
      <c r="A26" s="456" t="s">
        <v>183</v>
      </c>
      <c r="B26" s="458"/>
      <c r="C26" s="275">
        <v>30</v>
      </c>
      <c r="D26" s="198">
        <v>5</v>
      </c>
      <c r="E26" s="198">
        <v>30</v>
      </c>
      <c r="F26" s="199">
        <f>1750</f>
        <v>1750</v>
      </c>
      <c r="G26" s="182">
        <f>F26*E26</f>
        <v>52500</v>
      </c>
      <c r="H26" s="200"/>
    </row>
    <row r="27" spans="1:8">
      <c r="A27" s="445"/>
      <c r="B27" s="446"/>
      <c r="C27" s="201"/>
      <c r="D27" s="176"/>
      <c r="E27" s="202"/>
      <c r="F27" s="181"/>
      <c r="G27" s="182"/>
      <c r="H27" s="200"/>
    </row>
    <row r="28" spans="1:8" ht="15" thickBot="1">
      <c r="A28" s="460"/>
      <c r="B28" s="462"/>
      <c r="C28" s="187"/>
      <c r="D28" s="188"/>
      <c r="E28" s="189"/>
      <c r="F28" s="203"/>
      <c r="G28" s="204"/>
      <c r="H28" s="165"/>
    </row>
    <row r="29" spans="1:8" ht="15.75" thickBot="1">
      <c r="A29" s="168"/>
      <c r="B29" s="168"/>
      <c r="C29" s="168"/>
      <c r="D29" s="168"/>
      <c r="E29" s="168"/>
      <c r="F29" s="178" t="s">
        <v>83</v>
      </c>
      <c r="G29" s="191">
        <f>+SUM(G26:G28)</f>
        <v>52500</v>
      </c>
    </row>
    <row r="30" spans="1:8" ht="15.75" thickBot="1">
      <c r="A30" s="192" t="s">
        <v>102</v>
      </c>
      <c r="B30" s="192"/>
      <c r="C30" s="168"/>
      <c r="D30" s="168"/>
      <c r="E30" s="168"/>
      <c r="F30" s="168"/>
      <c r="G30" s="168"/>
      <c r="H30" s="165"/>
    </row>
    <row r="31" spans="1:8">
      <c r="A31" s="465" t="s">
        <v>103</v>
      </c>
      <c r="B31" s="466"/>
      <c r="C31" s="205" t="s">
        <v>104</v>
      </c>
      <c r="D31" s="169" t="s">
        <v>105</v>
      </c>
      <c r="E31" s="170" t="s">
        <v>106</v>
      </c>
      <c r="F31" s="205" t="s">
        <v>80</v>
      </c>
      <c r="G31" s="171" t="s">
        <v>81</v>
      </c>
      <c r="H31" s="165"/>
    </row>
    <row r="32" spans="1:8">
      <c r="A32" s="467" t="str">
        <f>+'[292]MANO DE OBRA'!D13</f>
        <v>Obrero (2)</v>
      </c>
      <c r="B32" s="468"/>
      <c r="C32" s="206">
        <f>+'[292]MANO DE OBRA'!E13/30</f>
        <v>116673</v>
      </c>
      <c r="D32" s="251">
        <f>+'[292]MANO DE OBRA'!G13</f>
        <v>2.0391888861759413</v>
      </c>
      <c r="E32" s="181">
        <f>+D32*C32</f>
        <v>237918.2849168056</v>
      </c>
      <c r="F32" s="199">
        <v>1</v>
      </c>
      <c r="G32" s="293">
        <f>+E32/F32</f>
        <v>237918.2849168056</v>
      </c>
      <c r="H32" s="165"/>
    </row>
    <row r="33" spans="1:8">
      <c r="A33" s="467"/>
      <c r="B33" s="468"/>
      <c r="C33" s="206"/>
      <c r="D33" s="251"/>
      <c r="E33" s="181"/>
      <c r="F33" s="208"/>
      <c r="G33" s="293"/>
      <c r="H33" s="165"/>
    </row>
    <row r="34" spans="1:8">
      <c r="A34" s="456"/>
      <c r="B34" s="458"/>
      <c r="C34" s="206"/>
      <c r="D34" s="207"/>
      <c r="E34" s="208"/>
      <c r="F34" s="181"/>
      <c r="G34" s="182"/>
      <c r="H34" s="165"/>
    </row>
    <row r="35" spans="1:8">
      <c r="A35" s="456"/>
      <c r="B35" s="458"/>
      <c r="C35" s="208"/>
      <c r="D35" s="176"/>
      <c r="E35" s="208"/>
      <c r="F35" s="181"/>
      <c r="G35" s="182"/>
      <c r="H35" s="165"/>
    </row>
    <row r="36" spans="1:8">
      <c r="A36" s="456"/>
      <c r="B36" s="458"/>
      <c r="C36" s="208"/>
      <c r="D36" s="176"/>
      <c r="E36" s="208"/>
      <c r="F36" s="181"/>
      <c r="G36" s="182"/>
      <c r="H36" s="165"/>
    </row>
    <row r="37" spans="1:8" ht="15" thickBot="1">
      <c r="A37" s="463"/>
      <c r="B37" s="464"/>
      <c r="C37" s="188"/>
      <c r="D37" s="210"/>
      <c r="E37" s="210"/>
      <c r="F37" s="210"/>
      <c r="G37" s="211"/>
      <c r="H37" s="165"/>
    </row>
    <row r="38" spans="1:8" ht="15.75" thickBot="1">
      <c r="A38" s="168"/>
      <c r="B38" s="168"/>
      <c r="C38" s="168"/>
      <c r="D38" s="168"/>
      <c r="E38" s="168"/>
      <c r="F38" s="178" t="s">
        <v>83</v>
      </c>
      <c r="G38" s="191">
        <f>SUM(G32:G37)</f>
        <v>237918.2849168056</v>
      </c>
    </row>
    <row r="39" spans="1:8" ht="15" thickBot="1">
      <c r="A39" s="168"/>
      <c r="B39" s="168"/>
      <c r="C39" s="168"/>
      <c r="D39" s="168"/>
      <c r="E39" s="168"/>
      <c r="F39" s="168"/>
      <c r="G39" s="212"/>
      <c r="H39" s="165"/>
    </row>
    <row r="40" spans="1:8" ht="15.75" thickBot="1">
      <c r="A40" s="168"/>
      <c r="B40" s="168"/>
      <c r="C40" s="168"/>
      <c r="D40" s="213" t="s">
        <v>109</v>
      </c>
      <c r="E40" s="214"/>
      <c r="F40" s="214"/>
      <c r="G40" s="191">
        <f>(G38+G29+G23+G14)</f>
        <v>322665.44364567543</v>
      </c>
    </row>
    <row r="41" spans="1:8">
      <c r="A41" s="294"/>
      <c r="B41" s="294"/>
      <c r="C41" s="294"/>
      <c r="D41" s="295"/>
      <c r="E41" s="296"/>
      <c r="F41" s="297"/>
      <c r="G41" s="296"/>
      <c r="H41" s="298"/>
    </row>
  </sheetData>
  <mergeCells count="26">
    <mergeCell ref="A36:B36"/>
    <mergeCell ref="A37:B37"/>
    <mergeCell ref="A28:B28"/>
    <mergeCell ref="A31:B31"/>
    <mergeCell ref="A32:B32"/>
    <mergeCell ref="A33:B33"/>
    <mergeCell ref="A34:B34"/>
    <mergeCell ref="A35:B35"/>
    <mergeCell ref="A27:B27"/>
    <mergeCell ref="A11:C11"/>
    <mergeCell ref="A12:C12"/>
    <mergeCell ref="A13:C13"/>
    <mergeCell ref="A16:C16"/>
    <mergeCell ref="A17:C17"/>
    <mergeCell ref="A18:C18"/>
    <mergeCell ref="A19:C19"/>
    <mergeCell ref="A20:C20"/>
    <mergeCell ref="A21:C21"/>
    <mergeCell ref="A22:C22"/>
    <mergeCell ref="A26:B26"/>
    <mergeCell ref="A8:G8"/>
    <mergeCell ref="A1:G1"/>
    <mergeCell ref="A3:G5"/>
    <mergeCell ref="A6:G6"/>
    <mergeCell ref="B7:E7"/>
    <mergeCell ref="F7:G7"/>
  </mergeCells>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13</vt:i4>
      </vt:variant>
    </vt:vector>
  </HeadingPairs>
  <TitlesOfParts>
    <vt:vector size="33" baseType="lpstr">
      <vt:lpstr>Acta Parcial No. 1</vt:lpstr>
      <vt:lpstr>OBRA</vt:lpstr>
      <vt:lpstr>cant 1.1</vt:lpstr>
      <vt:lpstr>cant 2.1</vt:lpstr>
      <vt:lpstr>cant 2.2</vt:lpstr>
      <vt:lpstr>cant 3.1</vt:lpstr>
      <vt:lpstr>cant 3.2</vt:lpstr>
      <vt:lpstr>cant 4.1</vt:lpstr>
      <vt:lpstr>cant Muro 4,2 y 4,3</vt:lpstr>
      <vt:lpstr>APU 1,1</vt:lpstr>
      <vt:lpstr>APU 2,1</vt:lpstr>
      <vt:lpstr>APU 2,2</vt:lpstr>
      <vt:lpstr>APU 3,1</vt:lpstr>
      <vt:lpstr>APU 3.2</vt:lpstr>
      <vt:lpstr>APU 3.3</vt:lpstr>
      <vt:lpstr>APU 4.1</vt:lpstr>
      <vt:lpstr>APU 4.2</vt:lpstr>
      <vt:lpstr>APU 4.3</vt:lpstr>
      <vt:lpstr>APU 4.4</vt:lpstr>
      <vt:lpstr>APU 5.1</vt:lpstr>
      <vt:lpstr>'Acta Parcial No. 1'!Área_de_impresión</vt:lpstr>
      <vt:lpstr>'APU 2,1'!Área_de_impresión</vt:lpstr>
      <vt:lpstr>'APU 2,2'!Área_de_impresión</vt:lpstr>
      <vt:lpstr>'APU 3,1'!Área_de_impresión</vt:lpstr>
      <vt:lpstr>'APU 3.2'!Área_de_impresión</vt:lpstr>
      <vt:lpstr>'APU 4.1'!Área_de_impresión</vt:lpstr>
      <vt:lpstr>'cant 1.1'!Área_de_impresión</vt:lpstr>
      <vt:lpstr>'cant 2.1'!Área_de_impresión</vt:lpstr>
      <vt:lpstr>'cant 2.2'!Área_de_impresión</vt:lpstr>
      <vt:lpstr>'cant 3.1'!Área_de_impresión</vt:lpstr>
      <vt:lpstr>'cant 3.2'!Área_de_impresión</vt:lpstr>
      <vt:lpstr>'cant 4.1'!Área_de_impresión</vt:lpstr>
      <vt:lpstr>'cant Muro 4,2 y 4,3'!Área_de_impresión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ALBERTO CUENTAS MORALES</dc:creator>
  <cp:lastModifiedBy>HP</cp:lastModifiedBy>
  <cp:lastPrinted>2026-03-23T20:58:27Z</cp:lastPrinted>
  <dcterms:created xsi:type="dcterms:W3CDTF">2025-09-30T14:54:50Z</dcterms:created>
  <dcterms:modified xsi:type="dcterms:W3CDTF">2026-08-26T22:55:43Z</dcterms:modified>
</cp:coreProperties>
</file>