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D:\Daniela\UAESP\LICITACIÓN VIGILANCIA\PUBLICAR PROYECTO DE PLIEGOS\"/>
    </mc:Choice>
  </mc:AlternateContent>
  <xr:revisionPtr revIDLastSave="0" documentId="13_ncr:1_{B9F4C995-A3F5-4989-A06E-1DE0EABFBDFD}" xr6:coauthVersionLast="47" xr6:coauthVersionMax="47" xr10:uidLastSave="{00000000-0000-0000-0000-000000000000}"/>
  <bookViews>
    <workbookView xWindow="-120" yWindow="-120" windowWidth="20730" windowHeight="11160" tabRatio="500" xr2:uid="{00000000-000D-0000-FFFF-FFFF00000000}"/>
  </bookViews>
  <sheets>
    <sheet name="F COTIZACION SERV VG UAESP" sheetId="1" r:id="rId1"/>
  </sheets>
  <definedNames>
    <definedName name="_xlnm.Print_Area" localSheetId="0">'F COTIZACION SERV VG UAESP'!$B$1:$Q$68</definedName>
    <definedName name="_xlnm.Print_Titles" localSheetId="0">'F COTIZACION SERV VG UAESP'!$1:$2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M51" i="1" l="1"/>
  <c r="N51" i="1" s="1"/>
  <c r="O51" i="1" s="1"/>
  <c r="I40" i="1"/>
  <c r="O37" i="1"/>
  <c r="P37" i="1" s="1"/>
  <c r="Q37" i="1" s="1"/>
  <c r="M37" i="1"/>
  <c r="M36" i="1"/>
  <c r="O36" i="1" s="1"/>
  <c r="P36" i="1" s="1"/>
  <c r="Q36" i="1" s="1"/>
  <c r="M35" i="1"/>
  <c r="O35" i="1" s="1"/>
  <c r="P35" i="1" s="1"/>
  <c r="Q35" i="1" s="1"/>
  <c r="M34" i="1"/>
  <c r="O34" i="1" s="1"/>
  <c r="P34" i="1" s="1"/>
  <c r="Q34" i="1" s="1"/>
  <c r="M33" i="1"/>
  <c r="O33" i="1" s="1"/>
  <c r="P33" i="1" s="1"/>
  <c r="Q33" i="1" s="1"/>
  <c r="M32" i="1"/>
  <c r="M31" i="1"/>
  <c r="O31" i="1" s="1"/>
  <c r="P31" i="1" s="1"/>
  <c r="Q31" i="1" s="1"/>
  <c r="M30" i="1"/>
  <c r="M29" i="1"/>
  <c r="O29" i="1" s="1"/>
  <c r="P29" i="1" s="1"/>
  <c r="Q29" i="1" s="1"/>
  <c r="M28" i="1"/>
  <c r="M27" i="1"/>
  <c r="O27" i="1" s="1"/>
  <c r="P27" i="1" s="1"/>
  <c r="Q27" i="1" s="1"/>
  <c r="O26" i="1"/>
  <c r="P26" i="1" s="1"/>
  <c r="Q26" i="1" s="1"/>
  <c r="M26" i="1"/>
  <c r="M25" i="1"/>
  <c r="O25" i="1" s="1"/>
  <c r="P25" i="1" s="1"/>
  <c r="Q25" i="1" s="1"/>
  <c r="M24" i="1"/>
  <c r="O24" i="1" s="1"/>
  <c r="M21" i="1"/>
  <c r="N21" i="1" s="1"/>
  <c r="O21" i="1" s="1"/>
  <c r="M20" i="1"/>
  <c r="M19" i="1"/>
  <c r="N19" i="1" s="1"/>
  <c r="O19" i="1" s="1"/>
  <c r="M18" i="1"/>
  <c r="M17" i="1"/>
  <c r="N17" i="1" s="1"/>
  <c r="M16" i="1"/>
  <c r="M15" i="1"/>
  <c r="M14" i="1"/>
  <c r="N14" i="1" s="1"/>
  <c r="M13" i="1"/>
  <c r="M12" i="1"/>
  <c r="M11" i="1"/>
  <c r="N11" i="1" s="1"/>
  <c r="M10" i="1"/>
  <c r="M9" i="1"/>
  <c r="N9" i="1" s="1"/>
  <c r="M8" i="1"/>
  <c r="N8" i="1" s="1"/>
  <c r="O8" i="1" s="1"/>
  <c r="M7" i="1"/>
  <c r="M6" i="1"/>
  <c r="N6" i="1" s="1"/>
  <c r="M5" i="1"/>
  <c r="P51" i="1" l="1"/>
  <c r="Q51" i="1" s="1"/>
  <c r="P24" i="1"/>
  <c r="Q24" i="1" s="1"/>
  <c r="O28" i="1"/>
  <c r="P28" i="1" s="1"/>
  <c r="Q28" i="1" s="1"/>
  <c r="O32" i="1"/>
  <c r="P32" i="1" s="1"/>
  <c r="Q32" i="1" s="1"/>
  <c r="O30" i="1"/>
  <c r="P30" i="1" s="1"/>
  <c r="Q30" i="1" s="1"/>
  <c r="O14" i="1"/>
  <c r="P14" i="1" s="1"/>
  <c r="Q14" i="1" s="1"/>
  <c r="O9" i="1"/>
  <c r="P9" i="1" s="1"/>
  <c r="Q9" i="1" s="1"/>
  <c r="O6" i="1"/>
  <c r="P6" i="1" s="1"/>
  <c r="Q6" i="1" s="1"/>
  <c r="O17" i="1"/>
  <c r="P17" i="1" s="1"/>
  <c r="Q17" i="1" s="1"/>
  <c r="N16" i="1"/>
  <c r="O16" i="1" s="1"/>
  <c r="N5" i="1"/>
  <c r="O5" i="1" s="1"/>
  <c r="N13" i="1"/>
  <c r="O13" i="1" s="1"/>
  <c r="P19" i="1"/>
  <c r="Q19" i="1" s="1"/>
  <c r="P8" i="1"/>
  <c r="Q8" i="1" s="1"/>
  <c r="N10" i="1"/>
  <c r="O10" i="1" s="1"/>
  <c r="N18" i="1"/>
  <c r="O18" i="1" s="1"/>
  <c r="N7" i="1"/>
  <c r="O7" i="1" s="1"/>
  <c r="N15" i="1"/>
  <c r="O15" i="1" s="1"/>
  <c r="P21" i="1"/>
  <c r="Q21" i="1" s="1"/>
  <c r="N12" i="1"/>
  <c r="O12" i="1" s="1"/>
  <c r="N20" i="1"/>
  <c r="O20" i="1" s="1"/>
  <c r="O11" i="1"/>
  <c r="P11" i="1" s="1"/>
  <c r="Q11" i="1" s="1"/>
  <c r="P10" i="1" l="1"/>
  <c r="Q10" i="1" s="1"/>
  <c r="P18" i="1"/>
  <c r="Q18" i="1" s="1"/>
  <c r="P16" i="1"/>
  <c r="Q16" i="1" s="1"/>
  <c r="P7" i="1"/>
  <c r="Q7" i="1" s="1"/>
  <c r="P15" i="1"/>
  <c r="Q15" i="1" s="1"/>
  <c r="P13" i="1"/>
  <c r="Q13" i="1" s="1"/>
  <c r="P12" i="1"/>
  <c r="Q12" i="1" s="1"/>
  <c r="P5" i="1"/>
  <c r="P40" i="1" s="1"/>
  <c r="P20" i="1"/>
  <c r="Q20" i="1" s="1"/>
  <c r="Q5" i="1" l="1"/>
  <c r="Q40" i="1" s="1"/>
</calcChain>
</file>

<file path=xl/sharedStrings.xml><?xml version="1.0" encoding="utf-8"?>
<sst xmlns="http://schemas.openxmlformats.org/spreadsheetml/2006/main" count="220" uniqueCount="98">
  <si>
    <t>OBJETO: PRESTAR EL SERVICIO DE VIGILANCIA Y SEGURIDAD PRIVADA, CON MEDIOS TECNOLÓGICOS Y CONTROL DE INGRESO, PARA LAS SEDES, PREDIOS E INSTALACIONES A CARGO DE LA UNIDAD ADMINISTRATIVA ESPECIAL DE SERVICIOS PÚBLICOS - UAESP. APLICAR LAS TARIFAS EMITIDAS POR LA SUPERINTENDENCIA DE VIGILANCIA Y SEGURIDAD PRIVADA CORRESPONDIENTES AL AÑO 2026.</t>
  </si>
  <si>
    <t>ITEM</t>
  </si>
  <si>
    <t>SEDE / PREDIO</t>
  </si>
  <si>
    <t>DIRECCIÓN</t>
  </si>
  <si>
    <t>DESCRIPCIÓN DEL SERVICIO</t>
  </si>
  <si>
    <t>No. DÍAS</t>
  </si>
  <si>
    <t>No. PUESTOS</t>
  </si>
  <si>
    <t>VALOR MENSUAL UNITARIO</t>
  </si>
  <si>
    <t>VALOR PRIMA SEGURO DE VIDA POR SERVICIO MENSUAL UNITARIO</t>
  </si>
  <si>
    <t>A y S (11% - 10% - 8%) MENSUAL UNITARIO</t>
  </si>
  <si>
    <t>SUB TOTAL ANTES DE AIU</t>
  </si>
  <si>
    <t>AIU (10%)</t>
  </si>
  <si>
    <t>% DE IVA (19%)</t>
  </si>
  <si>
    <t>VALOR TOTAL DEL SERVICIO MENSUAL 2026</t>
  </si>
  <si>
    <t>VALOR TOTAL VIGENCIA 2026 (1 ENERO - 31 DICIEMBRE)</t>
  </si>
  <si>
    <t>VIGILANCIA Y SEGURIDAD PRIVADA UAESP 2026</t>
  </si>
  <si>
    <t>SUBDIRECCIÓN DE APROVECHAMIENTO</t>
  </si>
  <si>
    <t>CENTRO DE RECICLAJE ALQUERÍA</t>
  </si>
  <si>
    <t>CARRERA 68 A # 39F - 50 SUR</t>
  </si>
  <si>
    <t>SERVICIO DE VIGILANCIA FÍSICA 24 HORAS PERMANENTES SIN ARMA</t>
  </si>
  <si>
    <t>CTA MÁRTIRES 1</t>
  </si>
  <si>
    <t>CALLE 20 # 15 - 46</t>
  </si>
  <si>
    <t>CTA USAQUÉN</t>
  </si>
  <si>
    <t>CALLE 163A # 19A - 85</t>
  </si>
  <si>
    <t>CTA MARÍA PAZ</t>
  </si>
  <si>
    <t>DIAGONAL 38 SUR # 81G - 66 - LOCALIDAD KENNEDY</t>
  </si>
  <si>
    <t>CTA MÁRTIRES 2</t>
  </si>
  <si>
    <t>CALLE 21 # 18 A - 59</t>
  </si>
  <si>
    <t>LOCALIDAD SUBA</t>
  </si>
  <si>
    <t>CALLE 131 # 46 - 20</t>
  </si>
  <si>
    <t>LOCALIDAD USAQUÉN</t>
  </si>
  <si>
    <t>BAJO PUENTES</t>
  </si>
  <si>
    <t>AV. CARRERA 68 CON CALLE 72</t>
  </si>
  <si>
    <t>TERCER MILENIO BICENTENARIO</t>
  </si>
  <si>
    <t>NO INDICADA EN EL ANEXO 1A</t>
  </si>
  <si>
    <t>SUBDIRECCIÓN DE SERVICIOS FUNERARIOS</t>
  </si>
  <si>
    <t>PREDIOS ALEDAÑOS CEMENTERIO DEL NORTE</t>
  </si>
  <si>
    <t>CALLE 73 # 29B - 20</t>
  </si>
  <si>
    <t>SUBDIRECCIÓN DE DISPOSICIÓN FINAL</t>
  </si>
  <si>
    <t>MANZANA DEL CUIDADO MOCHUELO BAJO</t>
  </si>
  <si>
    <t>CARRERA 18 H # 91 B - 51 SUR</t>
  </si>
  <si>
    <t>MULTIPROPÓSITO MOCHUELO ALTO</t>
  </si>
  <si>
    <t>KM 15 VÍA PASQUILLA</t>
  </si>
  <si>
    <t>PREDIO AVIANCA MOCHUELO BAJO</t>
  </si>
  <si>
    <t>SUBDIRECCIÓN ADMINISTRATIVA</t>
  </si>
  <si>
    <t>SEDE ADMINISTRATIVA</t>
  </si>
  <si>
    <t>AV. CARACAS # 53 - 80 CASITAS</t>
  </si>
  <si>
    <t>SEDE ADMINISTRATIVA - ATENCIÓN AL CIUDADANO</t>
  </si>
  <si>
    <t>CALLE 17 CARRERA 10 - LOCAL ATENCIÓN AL CIUDADANO</t>
  </si>
  <si>
    <t>SERVICIO DE VIGILANCIA FÍSICA 10 HORAS LUNES A VIERNES SIN FESTIVOS SIN ARMA DE 7:00 A.M. A 5:00 P.M.</t>
  </si>
  <si>
    <t>ARCHIVO CENTRAL - GESTIÓN DOCUMENTAL</t>
  </si>
  <si>
    <t>CALLE 16 # 36 - 34</t>
  </si>
  <si>
    <t>SUPERVISORES RECORRIDOS SEDES</t>
  </si>
  <si>
    <t>RECORRIDOS A PREDIOS, CTAS Y SEDES</t>
  </si>
  <si>
    <t>SERVICIO DE VIGILANCIA FÍSICA 24 HORAS PERMANENTES SIN ARMA MOTORIZADOS (RECORRIDOS A PREDIOS, CTAS Y SEDES)</t>
  </si>
  <si>
    <t>SEDE / UBICACIÓN</t>
  </si>
  <si>
    <t>ELEMENTO / DESCRIPCIÓN DEL SERVICIO</t>
  </si>
  <si>
    <t>CANTIDAD</t>
  </si>
  <si>
    <t>NO APLICA</t>
  </si>
  <si>
    <t>SUB TOTAL MENSUAL ANTES DE IVA</t>
  </si>
  <si>
    <t>MEDIOS TECNOLÓGICOS Y CONTROL DE INGRESO</t>
  </si>
  <si>
    <t>MEDIOS TECNOLÓGICOS</t>
  </si>
  <si>
    <t>CÁMARAS FIJAS IP</t>
  </si>
  <si>
    <t>UPZ (CÁMARA TIPO PTZ - VERIFICAR CON LA ENTIDAD)</t>
  </si>
  <si>
    <t>MONITOR</t>
  </si>
  <si>
    <t>DVR</t>
  </si>
  <si>
    <t>CONTROL DE INGRESO</t>
  </si>
  <si>
    <t>CÁMARA WEB</t>
  </si>
  <si>
    <t>IMPRESORA TÉRMICA</t>
  </si>
  <si>
    <t>SOFTWARE</t>
  </si>
  <si>
    <t>TOTAL PUESTOS</t>
  </si>
  <si>
    <t>VALOR TOTAL MENSUAL</t>
  </si>
  <si>
    <t>VALOR TOTAL VIGENCIA 2026</t>
  </si>
  <si>
    <t>TOTAL DEL PROYECTO</t>
  </si>
  <si>
    <t>PARÁMETROS DE LIQUIDACIÓN  (celdas amarillas: diligenciar / verificar)</t>
  </si>
  <si>
    <t>CONVENCIONES</t>
  </si>
  <si>
    <t>CONCEPTO</t>
  </si>
  <si>
    <t>VALOR</t>
  </si>
  <si>
    <t xml:space="preserve">  </t>
  </si>
  <si>
    <t>Celda de diligenciamiento del proponente (fondo amarillo, texto azul): valores unitarios y parámetros.</t>
  </si>
  <si>
    <t>PLAZO DE EJECUCIÓN DE LA VIGENCIA (MESES)</t>
  </si>
  <si>
    <t>Celda blanca con texto negro: cálculo automático. NO modificar (contiene fórmula).</t>
  </si>
  <si>
    <t>PORCENTAJE A.I.U.</t>
  </si>
  <si>
    <t>Celda gris "NO APLICA": el concepto no aplica a ese bloque del formato.</t>
  </si>
  <si>
    <t>PORCENTAJE DE IVA</t>
  </si>
  <si>
    <t>Celda gris oscura: encabezado o total. NO modificar.</t>
  </si>
  <si>
    <t>FUENTE DE TARIFAS: Resolución de tarifas mínimas de la Superintendencia de Vigilancia y Seguridad Privada vigente para 2026 (Anexo 1A, encabezado).</t>
  </si>
  <si>
    <t>EJEMPLO DE DILIGENCIAMIENTO (ilustrativo, NO hace parte de la oferta ni de los totales — cifras de referencia)</t>
  </si>
  <si>
    <t>NOTAS
Nota 1. El valor debe diligenciarse por costo unitario del servicio, de acuerdo con la resolución de tarifas expedida por la Superintendencia de Vigilancia y Seguridad Privada vigente para la anualidad 2026.
Nota 2. El valor ofertado no podrá superar el presupuesto oficial establecido por la entidad para la vigencia comprendida en este proyecto.
Nota 3. Para el servicio de vigilancia, el IVA (19%) se liquida sobre el A.I.U. (10%), conforme al artículo 462-1 del Estatuto Tributario. Para los medios tecnológicos y el control de ingreso, el IVA se liquida sobre el valor total del servicio.
Nota 4. El valor total ofertado deberá incluir todos los impuestos, tasas, contribuciones y gravámenes, así como la totalidad de los elementos mínimos exigidos en las especificaciones técnicas del proceso.
Nota 5. En caso de que alguna de las sedes o predios relacionados sea entregada, restituida o retirada del servicio, se disminuirá el costo correspondiente, previo aviso de la entidad al contratista.
Nota 6. El ítem 15 corresponde a un puesto de 10 horas de lunes a viernes sin festivos; su tarifa unitaria difiere del puesto de 24 horas permanentes y debe cotizarse conforme a la tarifa que le resulte aplicable.
Nota 7. La columna "A y S (11% - 10% - 8%)" se diligencia manualmente porque el porcentaje de administración y supervisión varía según la modalidad del servicio cotizado.
Nota 8. La denominación "UPZ" se transcribe del Anexo 1A original; se sugiere verificar con la entidad si corresponde a cámara tipo PTZ antes de presentar la oferta.
Nota 9. Los ítems 9 y 13 no registran dirección en el Anexo 1A original; debe solicitarse su precisión a la entidad.
Nota 10. El objeto contractual y el plazo de 12 meses son supuestos construidos a partir del Anexo 1A (que solo indica "vigencia 2026"); deben ajustarse al pliego de condiciones definitivo modificando la celda F44.</t>
  </si>
  <si>
    <t>FIRMA REPRESENTANTE LEGAL</t>
  </si>
  <si>
    <t>Nombre</t>
  </si>
  <si>
    <t>NIT</t>
  </si>
  <si>
    <t>Dirección</t>
  </si>
  <si>
    <t>Teléfonos, Fax</t>
  </si>
  <si>
    <t>Dirección Correo Electrónico</t>
  </si>
  <si>
    <t>Número Celular</t>
  </si>
  <si>
    <t>Ciudad</t>
  </si>
  <si>
    <t>UNIDAD ADMINISTRATIVA ESPECIAL DE SERVICIOS PÚBLICOS - UAESP
OFERTA ECONOMICA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</si>
</sst>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 &quot;* #,##0_-;&quot;-$ &quot;* #,##0_-;_-&quot;$ &quot;* \-_-;_-@_-"/>
  </numFmts>
  <fonts count="21" x14ac:knownFonts="1">
    <font>
      <sz val="11"/>
      <color theme="1"/>
      <name val="Calibri"/>
      <family val="2"/>
      <charset val="1"/>
    </font>
    <font>
      <b/>
      <sz val="9"/>
      <color rgb="FF808080"/>
      <name val="Calibri"/>
      <charset val="1"/>
    </font>
    <font>
      <b/>
      <sz val="14"/>
      <name val="Calibri"/>
      <charset val="1"/>
    </font>
    <font>
      <b/>
      <sz val="11"/>
      <name val="Calibri"/>
      <charset val="1"/>
    </font>
    <font>
      <b/>
      <sz val="10"/>
      <name val="Calibri"/>
      <charset val="1"/>
    </font>
    <font>
      <b/>
      <sz val="10"/>
      <name val="Century Gothic"/>
      <charset val="1"/>
    </font>
    <font>
      <b/>
      <sz val="12"/>
      <name val="Calibri"/>
      <charset val="1"/>
    </font>
    <font>
      <b/>
      <sz val="8"/>
      <name val="Century Schoolbook"/>
      <charset val="1"/>
    </font>
    <font>
      <sz val="8"/>
      <name val="Century Schoolbook"/>
      <charset val="1"/>
    </font>
    <font>
      <sz val="8"/>
      <color rgb="FF0000FF"/>
      <name val="Century Schoolbook"/>
      <charset val="1"/>
    </font>
    <font>
      <sz val="7"/>
      <color rgb="FF808080"/>
      <name val="Century Schoolbook"/>
      <charset val="1"/>
    </font>
    <font>
      <b/>
      <sz val="11"/>
      <name val="Century Gothic"/>
      <charset val="1"/>
    </font>
    <font>
      <sz val="9"/>
      <color rgb="FF0000FF"/>
      <name val="Calibri"/>
      <charset val="1"/>
    </font>
    <font>
      <sz val="11"/>
      <name val="Calibri"/>
      <charset val="1"/>
    </font>
    <font>
      <b/>
      <sz val="11"/>
      <color rgb="FF0000FF"/>
      <name val="Calibri"/>
      <charset val="1"/>
    </font>
    <font>
      <sz val="9"/>
      <color rgb="FF000000"/>
      <name val="Calibri"/>
      <charset val="1"/>
    </font>
    <font>
      <sz val="9"/>
      <color rgb="FF808080"/>
      <name val="Calibri"/>
      <charset val="1"/>
    </font>
    <font>
      <i/>
      <sz val="9"/>
      <name val="Calibri"/>
      <charset val="1"/>
    </font>
    <font>
      <b/>
      <sz val="8"/>
      <name val="Century Gothic"/>
      <charset val="1"/>
    </font>
    <font>
      <sz val="9"/>
      <name val="Calibri"/>
      <charset val="1"/>
    </font>
    <font>
      <b/>
      <sz val="10"/>
      <name val="Arial"/>
      <charset val="1"/>
    </font>
  </fonts>
  <fills count="8">
    <fill>
      <patternFill patternType="none"/>
    </fill>
    <fill>
      <patternFill patternType="gray125"/>
    </fill>
    <fill>
      <patternFill patternType="solid">
        <fgColor rgb="FFD9D9D9"/>
        <bgColor rgb="FFE6E6E6"/>
      </patternFill>
    </fill>
    <fill>
      <patternFill patternType="solid">
        <fgColor rgb="FFBFBFBF"/>
        <bgColor rgb="FFD9D9D9"/>
      </patternFill>
    </fill>
    <fill>
      <patternFill patternType="solid">
        <fgColor rgb="FFF2F2F2"/>
        <bgColor rgb="FFE6E6E6"/>
      </patternFill>
    </fill>
    <fill>
      <patternFill patternType="solid">
        <fgColor rgb="FFFFFF00"/>
        <bgColor rgb="FFFFFF00"/>
      </patternFill>
    </fill>
    <fill>
      <patternFill patternType="solid">
        <fgColor rgb="FFE6E6E6"/>
        <bgColor rgb="FFF2F2F2"/>
      </patternFill>
    </fill>
    <fill>
      <patternFill patternType="solid">
        <fgColor rgb="FFFFFFFF"/>
        <bgColor rgb="FFF2F2F2"/>
      </patternFill>
    </fill>
  </fills>
  <borders count="10">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cellStyleXfs>
  <cellXfs count="56">
    <xf numFmtId="0" fontId="0" fillId="0" borderId="0" xfId="0"/>
    <xf numFmtId="0" fontId="4" fillId="4"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8" fillId="0" borderId="1" xfId="0" applyFont="1" applyBorder="1" applyAlignment="1">
      <alignment horizontal="left" vertical="center" wrapText="1"/>
    </xf>
    <xf numFmtId="0" fontId="8" fillId="0" borderId="1" xfId="0" applyFont="1" applyBorder="1" applyAlignment="1">
      <alignment horizontal="center" vertical="center" wrapText="1"/>
    </xf>
    <xf numFmtId="164" fontId="9" fillId="5" borderId="1" xfId="0" applyNumberFormat="1" applyFont="1" applyFill="1" applyBorder="1" applyAlignment="1">
      <alignment horizontal="center" vertical="center" wrapText="1"/>
    </xf>
    <xf numFmtId="164" fontId="8" fillId="0" borderId="1" xfId="0" applyNumberFormat="1" applyFont="1" applyBorder="1" applyAlignment="1">
      <alignment horizontal="center" vertical="center" wrapText="1"/>
    </xf>
    <xf numFmtId="164" fontId="7" fillId="0" borderId="1" xfId="0" applyNumberFormat="1" applyFont="1" applyBorder="1" applyAlignment="1">
      <alignment horizontal="center" vertical="center" wrapText="1"/>
    </xf>
    <xf numFmtId="0" fontId="5" fillId="6" borderId="1" xfId="0" applyFont="1" applyFill="1" applyBorder="1" applyAlignment="1">
      <alignment horizontal="center" vertical="center" wrapText="1"/>
    </xf>
    <xf numFmtId="0" fontId="10" fillId="6" borderId="1"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0" fillId="2" borderId="1" xfId="0" applyFill="1" applyBorder="1" applyAlignment="1">
      <alignment horizontal="center" vertical="center" wrapText="1"/>
    </xf>
    <xf numFmtId="164" fontId="11" fillId="2" borderId="1" xfId="0" applyNumberFormat="1" applyFont="1" applyFill="1" applyBorder="1" applyAlignment="1">
      <alignment horizontal="center" vertical="center" wrapText="1"/>
    </xf>
    <xf numFmtId="0" fontId="0" fillId="5" borderId="1" xfId="0" applyFill="1" applyBorder="1"/>
    <xf numFmtId="3" fontId="14" fillId="5" borderId="1" xfId="0" applyNumberFormat="1" applyFont="1" applyFill="1" applyBorder="1" applyAlignment="1">
      <alignment horizontal="center" vertical="center" wrapText="1"/>
    </xf>
    <xf numFmtId="0" fontId="0" fillId="7" borderId="1" xfId="0" applyFill="1" applyBorder="1"/>
    <xf numFmtId="10" fontId="14" fillId="5" borderId="1" xfId="0" applyNumberFormat="1" applyFont="1" applyFill="1" applyBorder="1" applyAlignment="1">
      <alignment horizontal="center" vertical="center" wrapText="1"/>
    </xf>
    <xf numFmtId="0" fontId="0" fillId="6" borderId="1" xfId="0" applyFill="1" applyBorder="1"/>
    <xf numFmtId="0" fontId="0" fillId="2" borderId="1" xfId="0" applyFill="1" applyBorder="1"/>
    <xf numFmtId="0" fontId="18" fillId="2" borderId="1" xfId="0" applyFont="1" applyFill="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6" fillId="3" borderId="1" xfId="0" applyFont="1" applyFill="1" applyBorder="1" applyAlignment="1">
      <alignment horizontal="center" vertical="center" textRotation="90" wrapText="1"/>
    </xf>
    <xf numFmtId="0" fontId="4" fillId="4" borderId="1" xfId="0" applyFont="1" applyFill="1" applyBorder="1" applyAlignment="1">
      <alignment horizontal="center" vertical="center" wrapText="1"/>
    </xf>
    <xf numFmtId="0" fontId="13" fillId="0" borderId="7" xfId="0" applyFont="1" applyBorder="1" applyAlignment="1">
      <alignment horizontal="left" vertical="center" wrapText="1"/>
    </xf>
    <xf numFmtId="0" fontId="13" fillId="0" borderId="9" xfId="0" applyFont="1" applyBorder="1" applyAlignment="1">
      <alignment horizontal="left" vertical="center" wrapText="1"/>
    </xf>
    <xf numFmtId="0" fontId="16" fillId="0" borderId="7" xfId="0" applyFont="1" applyBorder="1" applyAlignment="1">
      <alignment horizontal="left" vertical="center" wrapText="1"/>
    </xf>
    <xf numFmtId="0" fontId="16" fillId="0" borderId="8" xfId="0" applyFont="1" applyBorder="1" applyAlignment="1">
      <alignment horizontal="left" vertical="center" wrapText="1"/>
    </xf>
    <xf numFmtId="0" fontId="16" fillId="0" borderId="9" xfId="0" applyFont="1" applyBorder="1" applyAlignment="1">
      <alignment horizontal="left" vertical="center" wrapText="1"/>
    </xf>
    <xf numFmtId="0" fontId="3" fillId="2" borderId="1" xfId="0" applyFont="1" applyFill="1" applyBorder="1" applyAlignment="1">
      <alignment horizontal="right" vertical="center" wrapText="1"/>
    </xf>
    <xf numFmtId="0" fontId="3" fillId="2" borderId="7" xfId="0" applyFont="1" applyFill="1" applyBorder="1" applyAlignment="1">
      <alignment horizontal="left" vertical="center" wrapText="1"/>
    </xf>
    <xf numFmtId="0" fontId="3" fillId="2" borderId="8" xfId="0" applyFont="1" applyFill="1" applyBorder="1" applyAlignment="1">
      <alignment horizontal="left" vertical="center" wrapText="1"/>
    </xf>
    <xf numFmtId="0" fontId="3" fillId="2" borderId="9" xfId="0" applyFont="1" applyFill="1" applyBorder="1" applyAlignment="1">
      <alignment horizontal="left" vertical="center" wrapText="1"/>
    </xf>
    <xf numFmtId="0" fontId="5" fillId="2" borderId="7"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12" fillId="0" borderId="7" xfId="0" applyFont="1" applyBorder="1" applyAlignment="1">
      <alignment horizontal="left" vertical="center" wrapText="1"/>
    </xf>
    <xf numFmtId="0" fontId="12" fillId="0" borderId="8" xfId="0" applyFont="1" applyBorder="1" applyAlignment="1">
      <alignment horizontal="left" vertical="center" wrapText="1"/>
    </xf>
    <xf numFmtId="0" fontId="12" fillId="0" borderId="9" xfId="0" applyFont="1" applyBorder="1" applyAlignment="1">
      <alignment horizontal="left" vertical="center" wrapText="1"/>
    </xf>
    <xf numFmtId="0" fontId="15" fillId="0" borderId="7" xfId="0" applyFont="1" applyBorder="1" applyAlignment="1">
      <alignment horizontal="left" vertical="center" wrapText="1"/>
    </xf>
    <xf numFmtId="0" fontId="15" fillId="0" borderId="8" xfId="0" applyFont="1" applyBorder="1" applyAlignment="1">
      <alignment horizontal="left" vertical="center" wrapText="1"/>
    </xf>
    <xf numFmtId="0" fontId="15" fillId="0" borderId="9" xfId="0" applyFont="1" applyBorder="1" applyAlignment="1">
      <alignment horizontal="left" vertical="center" wrapText="1"/>
    </xf>
    <xf numFmtId="0" fontId="0" fillId="0" borderId="2" xfId="0" applyBorder="1"/>
    <xf numFmtId="0" fontId="17" fillId="0" borderId="7" xfId="0" applyFont="1" applyBorder="1" applyAlignment="1">
      <alignment horizontal="left" vertical="center" wrapText="1"/>
    </xf>
    <xf numFmtId="0" fontId="17" fillId="0" borderId="8" xfId="0" applyFont="1" applyBorder="1" applyAlignment="1">
      <alignment horizontal="left" vertical="center" wrapText="1"/>
    </xf>
    <xf numFmtId="0" fontId="17" fillId="0" borderId="9" xfId="0" applyFont="1" applyBorder="1" applyAlignment="1">
      <alignment horizontal="left" vertical="center" wrapText="1"/>
    </xf>
    <xf numFmtId="0" fontId="3" fillId="4" borderId="7" xfId="0" applyFont="1" applyFill="1" applyBorder="1" applyAlignment="1">
      <alignment horizontal="left" vertical="center" wrapText="1"/>
    </xf>
    <xf numFmtId="0" fontId="3" fillId="4" borderId="8" xfId="0" applyFont="1" applyFill="1" applyBorder="1" applyAlignment="1">
      <alignment horizontal="left" vertical="center" wrapText="1"/>
    </xf>
    <xf numFmtId="0" fontId="3" fillId="4" borderId="9" xfId="0" applyFont="1" applyFill="1" applyBorder="1" applyAlignment="1">
      <alignment horizontal="left" vertical="center" wrapText="1"/>
    </xf>
    <xf numFmtId="0" fontId="19" fillId="0" borderId="1" xfId="0" applyFont="1" applyBorder="1" applyAlignment="1">
      <alignment horizontal="left" vertical="center" wrapText="1"/>
    </xf>
    <xf numFmtId="0" fontId="20" fillId="4" borderId="0" xfId="0" applyFont="1" applyFill="1" applyAlignment="1">
      <alignment horizontal="right" vertical="center" wrapText="1"/>
    </xf>
  </cellXfs>
  <cellStyles count="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FBFBF"/>
      <rgbColor rgb="FF808080"/>
      <rgbColor rgb="FF9999FF"/>
      <rgbColor rgb="FF993366"/>
      <rgbColor rgb="FFF2F2F2"/>
      <rgbColor rgb="FFE6E6E6"/>
      <rgbColor rgb="FF660066"/>
      <rgbColor rgb="FFFF8080"/>
      <rgbColor rgb="FF0066CC"/>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Q68"/>
  <sheetViews>
    <sheetView showGridLines="0" tabSelected="1" zoomScaleNormal="100" workbookViewId="0">
      <pane ySplit="1" topLeftCell="A2" activePane="bottomLeft" state="frozen"/>
      <selection pane="bottomLeft" activeCell="F7" sqref="F7"/>
    </sheetView>
  </sheetViews>
  <sheetFormatPr baseColWidth="10" defaultColWidth="8.7109375" defaultRowHeight="15" x14ac:dyDescent="0.25"/>
  <cols>
    <col min="1" max="1" width="2.7109375" customWidth="1"/>
    <col min="2" max="2" width="11.5703125" customWidth="1"/>
    <col min="3" max="3" width="18.28515625" customWidth="1"/>
    <col min="4" max="4" width="6.5703125" customWidth="1"/>
    <col min="5" max="5" width="30" customWidth="1"/>
    <col min="6" max="6" width="32" customWidth="1"/>
    <col min="7" max="7" width="44" customWidth="1"/>
    <col min="8" max="8" width="8.42578125" customWidth="1"/>
    <col min="9" max="9" width="11.42578125" customWidth="1"/>
    <col min="10" max="10" width="22" customWidth="1"/>
    <col min="11" max="11" width="23.42578125" customWidth="1"/>
    <col min="12" max="12" width="20.5703125" customWidth="1"/>
    <col min="13" max="13" width="21.42578125" customWidth="1"/>
    <col min="14" max="15" width="18" customWidth="1"/>
    <col min="16" max="16" width="24" customWidth="1"/>
    <col min="17" max="17" width="26" customWidth="1"/>
    <col min="18" max="18" width="3" customWidth="1"/>
  </cols>
  <sheetData>
    <row r="1" spans="2:17" ht="39.75" customHeight="1" x14ac:dyDescent="0.25">
      <c r="B1" s="21"/>
      <c r="C1" s="22"/>
      <c r="D1" s="25" t="s">
        <v>97</v>
      </c>
      <c r="E1" s="25"/>
      <c r="F1" s="25"/>
      <c r="G1" s="25"/>
      <c r="H1" s="25"/>
      <c r="I1" s="25"/>
      <c r="J1" s="25"/>
      <c r="K1" s="25"/>
      <c r="L1" s="25"/>
      <c r="M1" s="25"/>
      <c r="N1" s="26"/>
      <c r="O1" s="26"/>
      <c r="P1" s="26"/>
      <c r="Q1" s="26"/>
    </row>
    <row r="2" spans="2:17" ht="39.75" customHeight="1" x14ac:dyDescent="0.25">
      <c r="B2" s="23"/>
      <c r="C2" s="24"/>
      <c r="D2" s="27" t="s">
        <v>0</v>
      </c>
      <c r="E2" s="27"/>
      <c r="F2" s="27"/>
      <c r="G2" s="27"/>
      <c r="H2" s="27"/>
      <c r="I2" s="27"/>
      <c r="J2" s="27"/>
      <c r="K2" s="27"/>
      <c r="L2" s="27"/>
      <c r="M2" s="27"/>
      <c r="N2" s="27"/>
      <c r="O2" s="27"/>
      <c r="P2" s="27"/>
      <c r="Q2" s="27"/>
    </row>
    <row r="3" spans="2:17" ht="57.75" customHeight="1" x14ac:dyDescent="0.25">
      <c r="D3" s="2" t="s">
        <v>1</v>
      </c>
      <c r="E3" s="2" t="s">
        <v>2</v>
      </c>
      <c r="F3" s="2" t="s">
        <v>3</v>
      </c>
      <c r="G3" s="2" t="s">
        <v>4</v>
      </c>
      <c r="H3" s="2" t="s">
        <v>5</v>
      </c>
      <c r="I3" s="2" t="s">
        <v>6</v>
      </c>
      <c r="J3" s="2" t="s">
        <v>7</v>
      </c>
      <c r="K3" s="2" t="s">
        <v>8</v>
      </c>
      <c r="L3" s="2" t="s">
        <v>9</v>
      </c>
      <c r="M3" s="2" t="s">
        <v>10</v>
      </c>
      <c r="N3" s="2" t="s">
        <v>11</v>
      </c>
      <c r="O3" s="2" t="s">
        <v>12</v>
      </c>
      <c r="P3" s="2" t="s">
        <v>13</v>
      </c>
      <c r="Q3" s="2" t="s">
        <v>14</v>
      </c>
    </row>
    <row r="4" spans="2:17" ht="6" customHeight="1" x14ac:dyDescent="0.25"/>
    <row r="5" spans="2:17" ht="37.5" customHeight="1" x14ac:dyDescent="0.25">
      <c r="B5" s="28" t="s">
        <v>15</v>
      </c>
      <c r="C5" s="29" t="s">
        <v>16</v>
      </c>
      <c r="D5" s="3">
        <v>1</v>
      </c>
      <c r="E5" s="4" t="s">
        <v>17</v>
      </c>
      <c r="F5" s="4" t="s">
        <v>18</v>
      </c>
      <c r="G5" s="4" t="s">
        <v>19</v>
      </c>
      <c r="H5" s="5">
        <v>30</v>
      </c>
      <c r="I5" s="3">
        <v>2</v>
      </c>
      <c r="J5" s="6"/>
      <c r="K5" s="6"/>
      <c r="L5" s="6"/>
      <c r="M5" s="7">
        <f t="shared" ref="M5:M21" si="0">SUM(J5:L5)</f>
        <v>0</v>
      </c>
      <c r="N5" s="7">
        <f t="shared" ref="N5:N21" si="1">M5*$F$45</f>
        <v>0</v>
      </c>
      <c r="O5" s="7">
        <f t="shared" ref="O5:O21" si="2">N5*$F$46</f>
        <v>0</v>
      </c>
      <c r="P5" s="8">
        <f t="shared" ref="P5:P21" si="3">(M5+N5+O5)*I5</f>
        <v>0</v>
      </c>
      <c r="Q5" s="8">
        <f t="shared" ref="Q5:Q21" si="4">P5*$F$44</f>
        <v>0</v>
      </c>
    </row>
    <row r="6" spans="2:17" ht="37.5" customHeight="1" x14ac:dyDescent="0.25">
      <c r="B6" s="28"/>
      <c r="C6" s="28"/>
      <c r="D6" s="3">
        <v>2</v>
      </c>
      <c r="E6" s="4" t="s">
        <v>20</v>
      </c>
      <c r="F6" s="4" t="s">
        <v>21</v>
      </c>
      <c r="G6" s="4" t="s">
        <v>19</v>
      </c>
      <c r="H6" s="5">
        <v>30</v>
      </c>
      <c r="I6" s="3">
        <v>1</v>
      </c>
      <c r="J6" s="6"/>
      <c r="K6" s="6"/>
      <c r="L6" s="6"/>
      <c r="M6" s="7">
        <f t="shared" si="0"/>
        <v>0</v>
      </c>
      <c r="N6" s="7">
        <f t="shared" si="1"/>
        <v>0</v>
      </c>
      <c r="O6" s="7">
        <f t="shared" si="2"/>
        <v>0</v>
      </c>
      <c r="P6" s="8">
        <f t="shared" si="3"/>
        <v>0</v>
      </c>
      <c r="Q6" s="8">
        <f t="shared" si="4"/>
        <v>0</v>
      </c>
    </row>
    <row r="7" spans="2:17" ht="37.5" customHeight="1" x14ac:dyDescent="0.25">
      <c r="B7" s="28"/>
      <c r="C7" s="28"/>
      <c r="D7" s="3">
        <v>3</v>
      </c>
      <c r="E7" s="4" t="s">
        <v>22</v>
      </c>
      <c r="F7" s="4" t="s">
        <v>23</v>
      </c>
      <c r="G7" s="4" t="s">
        <v>19</v>
      </c>
      <c r="H7" s="5">
        <v>30</v>
      </c>
      <c r="I7" s="3">
        <v>1</v>
      </c>
      <c r="J7" s="6"/>
      <c r="K7" s="6"/>
      <c r="L7" s="6"/>
      <c r="M7" s="7">
        <f t="shared" si="0"/>
        <v>0</v>
      </c>
      <c r="N7" s="7">
        <f t="shared" si="1"/>
        <v>0</v>
      </c>
      <c r="O7" s="7">
        <f t="shared" si="2"/>
        <v>0</v>
      </c>
      <c r="P7" s="8">
        <f t="shared" si="3"/>
        <v>0</v>
      </c>
      <c r="Q7" s="8">
        <f t="shared" si="4"/>
        <v>0</v>
      </c>
    </row>
    <row r="8" spans="2:17" ht="37.5" customHeight="1" x14ac:dyDescent="0.25">
      <c r="B8" s="28"/>
      <c r="C8" s="28"/>
      <c r="D8" s="3">
        <v>4</v>
      </c>
      <c r="E8" s="4" t="s">
        <v>24</v>
      </c>
      <c r="F8" s="4" t="s">
        <v>25</v>
      </c>
      <c r="G8" s="4" t="s">
        <v>19</v>
      </c>
      <c r="H8" s="5">
        <v>30</v>
      </c>
      <c r="I8" s="3">
        <v>2</v>
      </c>
      <c r="J8" s="6"/>
      <c r="K8" s="6"/>
      <c r="L8" s="6"/>
      <c r="M8" s="7">
        <f t="shared" si="0"/>
        <v>0</v>
      </c>
      <c r="N8" s="7">
        <f t="shared" si="1"/>
        <v>0</v>
      </c>
      <c r="O8" s="7">
        <f t="shared" si="2"/>
        <v>0</v>
      </c>
      <c r="P8" s="8">
        <f t="shared" si="3"/>
        <v>0</v>
      </c>
      <c r="Q8" s="8">
        <f t="shared" si="4"/>
        <v>0</v>
      </c>
    </row>
    <row r="9" spans="2:17" ht="37.5" customHeight="1" x14ac:dyDescent="0.25">
      <c r="B9" s="28"/>
      <c r="C9" s="28"/>
      <c r="D9" s="3">
        <v>5</v>
      </c>
      <c r="E9" s="4" t="s">
        <v>26</v>
      </c>
      <c r="F9" s="4" t="s">
        <v>27</v>
      </c>
      <c r="G9" s="4" t="s">
        <v>19</v>
      </c>
      <c r="H9" s="5">
        <v>30</v>
      </c>
      <c r="I9" s="3">
        <v>1</v>
      </c>
      <c r="J9" s="6"/>
      <c r="K9" s="6"/>
      <c r="L9" s="6"/>
      <c r="M9" s="7">
        <f t="shared" si="0"/>
        <v>0</v>
      </c>
      <c r="N9" s="7">
        <f t="shared" si="1"/>
        <v>0</v>
      </c>
      <c r="O9" s="7">
        <f t="shared" si="2"/>
        <v>0</v>
      </c>
      <c r="P9" s="8">
        <f t="shared" si="3"/>
        <v>0</v>
      </c>
      <c r="Q9" s="8">
        <f t="shared" si="4"/>
        <v>0</v>
      </c>
    </row>
    <row r="10" spans="2:17" ht="37.5" customHeight="1" x14ac:dyDescent="0.25">
      <c r="B10" s="28"/>
      <c r="C10" s="28"/>
      <c r="D10" s="3">
        <v>6</v>
      </c>
      <c r="E10" s="4" t="s">
        <v>28</v>
      </c>
      <c r="F10" s="4" t="s">
        <v>29</v>
      </c>
      <c r="G10" s="4" t="s">
        <v>19</v>
      </c>
      <c r="H10" s="5">
        <v>30</v>
      </c>
      <c r="I10" s="3">
        <v>1</v>
      </c>
      <c r="J10" s="6"/>
      <c r="K10" s="6"/>
      <c r="L10" s="6"/>
      <c r="M10" s="7">
        <f t="shared" si="0"/>
        <v>0</v>
      </c>
      <c r="N10" s="7">
        <f t="shared" si="1"/>
        <v>0</v>
      </c>
      <c r="O10" s="7">
        <f t="shared" si="2"/>
        <v>0</v>
      </c>
      <c r="P10" s="8">
        <f t="shared" si="3"/>
        <v>0</v>
      </c>
      <c r="Q10" s="8">
        <f t="shared" si="4"/>
        <v>0</v>
      </c>
    </row>
    <row r="11" spans="2:17" ht="37.5" customHeight="1" x14ac:dyDescent="0.25">
      <c r="B11" s="28"/>
      <c r="C11" s="28"/>
      <c r="D11" s="3">
        <v>7</v>
      </c>
      <c r="E11" s="4" t="s">
        <v>30</v>
      </c>
      <c r="F11" s="4" t="s">
        <v>23</v>
      </c>
      <c r="G11" s="4" t="s">
        <v>19</v>
      </c>
      <c r="H11" s="5">
        <v>30</v>
      </c>
      <c r="I11" s="3">
        <v>1</v>
      </c>
      <c r="J11" s="6"/>
      <c r="K11" s="6"/>
      <c r="L11" s="6"/>
      <c r="M11" s="7">
        <f t="shared" si="0"/>
        <v>0</v>
      </c>
      <c r="N11" s="7">
        <f t="shared" si="1"/>
        <v>0</v>
      </c>
      <c r="O11" s="7">
        <f t="shared" si="2"/>
        <v>0</v>
      </c>
      <c r="P11" s="8">
        <f t="shared" si="3"/>
        <v>0</v>
      </c>
      <c r="Q11" s="8">
        <f t="shared" si="4"/>
        <v>0</v>
      </c>
    </row>
    <row r="12" spans="2:17" ht="37.5" customHeight="1" x14ac:dyDescent="0.25">
      <c r="B12" s="28"/>
      <c r="C12" s="28"/>
      <c r="D12" s="3">
        <v>8</v>
      </c>
      <c r="E12" s="4" t="s">
        <v>31</v>
      </c>
      <c r="F12" s="4" t="s">
        <v>32</v>
      </c>
      <c r="G12" s="4" t="s">
        <v>19</v>
      </c>
      <c r="H12" s="5">
        <v>30</v>
      </c>
      <c r="I12" s="3">
        <v>2</v>
      </c>
      <c r="J12" s="6"/>
      <c r="K12" s="6"/>
      <c r="L12" s="6"/>
      <c r="M12" s="7">
        <f t="shared" si="0"/>
        <v>0</v>
      </c>
      <c r="N12" s="7">
        <f t="shared" si="1"/>
        <v>0</v>
      </c>
      <c r="O12" s="7">
        <f t="shared" si="2"/>
        <v>0</v>
      </c>
      <c r="P12" s="8">
        <f t="shared" si="3"/>
        <v>0</v>
      </c>
      <c r="Q12" s="8">
        <f t="shared" si="4"/>
        <v>0</v>
      </c>
    </row>
    <row r="13" spans="2:17" ht="37.5" customHeight="1" x14ac:dyDescent="0.25">
      <c r="B13" s="28"/>
      <c r="C13" s="28"/>
      <c r="D13" s="3">
        <v>9</v>
      </c>
      <c r="E13" s="4" t="s">
        <v>33</v>
      </c>
      <c r="F13" s="4" t="s">
        <v>34</v>
      </c>
      <c r="G13" s="4" t="s">
        <v>19</v>
      </c>
      <c r="H13" s="5">
        <v>30</v>
      </c>
      <c r="I13" s="3">
        <v>1</v>
      </c>
      <c r="J13" s="6"/>
      <c r="K13" s="6"/>
      <c r="L13" s="6"/>
      <c r="M13" s="7">
        <f t="shared" si="0"/>
        <v>0</v>
      </c>
      <c r="N13" s="7">
        <f t="shared" si="1"/>
        <v>0</v>
      </c>
      <c r="O13" s="7">
        <f t="shared" si="2"/>
        <v>0</v>
      </c>
      <c r="P13" s="8">
        <f t="shared" si="3"/>
        <v>0</v>
      </c>
      <c r="Q13" s="8">
        <f t="shared" si="4"/>
        <v>0</v>
      </c>
    </row>
    <row r="14" spans="2:17" ht="37.5" customHeight="1" x14ac:dyDescent="0.25">
      <c r="B14" s="28"/>
      <c r="C14" s="1" t="s">
        <v>35</v>
      </c>
      <c r="D14" s="3">
        <v>10</v>
      </c>
      <c r="E14" s="4" t="s">
        <v>36</v>
      </c>
      <c r="F14" s="4" t="s">
        <v>37</v>
      </c>
      <c r="G14" s="4" t="s">
        <v>19</v>
      </c>
      <c r="H14" s="5">
        <v>30</v>
      </c>
      <c r="I14" s="3">
        <v>1</v>
      </c>
      <c r="J14" s="6"/>
      <c r="K14" s="6"/>
      <c r="L14" s="6"/>
      <c r="M14" s="7">
        <f t="shared" si="0"/>
        <v>0</v>
      </c>
      <c r="N14" s="7">
        <f t="shared" si="1"/>
        <v>0</v>
      </c>
      <c r="O14" s="7">
        <f t="shared" si="2"/>
        <v>0</v>
      </c>
      <c r="P14" s="8">
        <f t="shared" si="3"/>
        <v>0</v>
      </c>
      <c r="Q14" s="8">
        <f t="shared" si="4"/>
        <v>0</v>
      </c>
    </row>
    <row r="15" spans="2:17" ht="37.5" customHeight="1" x14ac:dyDescent="0.25">
      <c r="B15" s="28"/>
      <c r="C15" s="29" t="s">
        <v>38</v>
      </c>
      <c r="D15" s="3">
        <v>11</v>
      </c>
      <c r="E15" s="4" t="s">
        <v>39</v>
      </c>
      <c r="F15" s="4" t="s">
        <v>40</v>
      </c>
      <c r="G15" s="4" t="s">
        <v>19</v>
      </c>
      <c r="H15" s="5">
        <v>30</v>
      </c>
      <c r="I15" s="3">
        <v>1</v>
      </c>
      <c r="J15" s="6"/>
      <c r="K15" s="6"/>
      <c r="L15" s="6"/>
      <c r="M15" s="7">
        <f t="shared" si="0"/>
        <v>0</v>
      </c>
      <c r="N15" s="7">
        <f t="shared" si="1"/>
        <v>0</v>
      </c>
      <c r="O15" s="7">
        <f t="shared" si="2"/>
        <v>0</v>
      </c>
      <c r="P15" s="8">
        <f t="shared" si="3"/>
        <v>0</v>
      </c>
      <c r="Q15" s="8">
        <f t="shared" si="4"/>
        <v>0</v>
      </c>
    </row>
    <row r="16" spans="2:17" ht="37.5" customHeight="1" x14ac:dyDescent="0.25">
      <c r="B16" s="28"/>
      <c r="C16" s="28"/>
      <c r="D16" s="3">
        <v>12</v>
      </c>
      <c r="E16" s="4" t="s">
        <v>41</v>
      </c>
      <c r="F16" s="4" t="s">
        <v>42</v>
      </c>
      <c r="G16" s="4" t="s">
        <v>19</v>
      </c>
      <c r="H16" s="5">
        <v>30</v>
      </c>
      <c r="I16" s="3">
        <v>1</v>
      </c>
      <c r="J16" s="6"/>
      <c r="K16" s="6"/>
      <c r="L16" s="6"/>
      <c r="M16" s="7">
        <f t="shared" si="0"/>
        <v>0</v>
      </c>
      <c r="N16" s="7">
        <f t="shared" si="1"/>
        <v>0</v>
      </c>
      <c r="O16" s="7">
        <f t="shared" si="2"/>
        <v>0</v>
      </c>
      <c r="P16" s="8">
        <f t="shared" si="3"/>
        <v>0</v>
      </c>
      <c r="Q16" s="8">
        <f t="shared" si="4"/>
        <v>0</v>
      </c>
    </row>
    <row r="17" spans="2:17" ht="37.5" customHeight="1" x14ac:dyDescent="0.25">
      <c r="B17" s="28"/>
      <c r="C17" s="28"/>
      <c r="D17" s="3">
        <v>13</v>
      </c>
      <c r="E17" s="4" t="s">
        <v>43</v>
      </c>
      <c r="F17" s="4" t="s">
        <v>34</v>
      </c>
      <c r="G17" s="4" t="s">
        <v>19</v>
      </c>
      <c r="H17" s="5">
        <v>30</v>
      </c>
      <c r="I17" s="3">
        <v>1</v>
      </c>
      <c r="J17" s="6"/>
      <c r="K17" s="6"/>
      <c r="L17" s="6"/>
      <c r="M17" s="7">
        <f t="shared" si="0"/>
        <v>0</v>
      </c>
      <c r="N17" s="7">
        <f t="shared" si="1"/>
        <v>0</v>
      </c>
      <c r="O17" s="7">
        <f t="shared" si="2"/>
        <v>0</v>
      </c>
      <c r="P17" s="8">
        <f t="shared" si="3"/>
        <v>0</v>
      </c>
      <c r="Q17" s="8">
        <f t="shared" si="4"/>
        <v>0</v>
      </c>
    </row>
    <row r="18" spans="2:17" ht="37.5" customHeight="1" x14ac:dyDescent="0.25">
      <c r="B18" s="28"/>
      <c r="C18" s="29" t="s">
        <v>44</v>
      </c>
      <c r="D18" s="3">
        <v>14</v>
      </c>
      <c r="E18" s="4" t="s">
        <v>45</v>
      </c>
      <c r="F18" s="4" t="s">
        <v>46</v>
      </c>
      <c r="G18" s="4" t="s">
        <v>19</v>
      </c>
      <c r="H18" s="5">
        <v>30</v>
      </c>
      <c r="I18" s="3">
        <v>1</v>
      </c>
      <c r="J18" s="6"/>
      <c r="K18" s="6"/>
      <c r="L18" s="6"/>
      <c r="M18" s="7">
        <f t="shared" si="0"/>
        <v>0</v>
      </c>
      <c r="N18" s="7">
        <f t="shared" si="1"/>
        <v>0</v>
      </c>
      <c r="O18" s="7">
        <f t="shared" si="2"/>
        <v>0</v>
      </c>
      <c r="P18" s="8">
        <f t="shared" si="3"/>
        <v>0</v>
      </c>
      <c r="Q18" s="8">
        <f t="shared" si="4"/>
        <v>0</v>
      </c>
    </row>
    <row r="19" spans="2:17" ht="37.5" customHeight="1" x14ac:dyDescent="0.25">
      <c r="B19" s="28"/>
      <c r="C19" s="28"/>
      <c r="D19" s="3">
        <v>15</v>
      </c>
      <c r="E19" s="4" t="s">
        <v>47</v>
      </c>
      <c r="F19" s="4" t="s">
        <v>48</v>
      </c>
      <c r="G19" s="4" t="s">
        <v>49</v>
      </c>
      <c r="H19" s="5">
        <v>20</v>
      </c>
      <c r="I19" s="3">
        <v>1</v>
      </c>
      <c r="J19" s="6"/>
      <c r="K19" s="6"/>
      <c r="L19" s="6"/>
      <c r="M19" s="7">
        <f t="shared" si="0"/>
        <v>0</v>
      </c>
      <c r="N19" s="7">
        <f t="shared" si="1"/>
        <v>0</v>
      </c>
      <c r="O19" s="7">
        <f t="shared" si="2"/>
        <v>0</v>
      </c>
      <c r="P19" s="8">
        <f t="shared" si="3"/>
        <v>0</v>
      </c>
      <c r="Q19" s="8">
        <f t="shared" si="4"/>
        <v>0</v>
      </c>
    </row>
    <row r="20" spans="2:17" ht="37.5" customHeight="1" x14ac:dyDescent="0.25">
      <c r="B20" s="28"/>
      <c r="C20" s="28"/>
      <c r="D20" s="3">
        <v>16</v>
      </c>
      <c r="E20" s="4" t="s">
        <v>50</v>
      </c>
      <c r="F20" s="4" t="s">
        <v>51</v>
      </c>
      <c r="G20" s="4" t="s">
        <v>19</v>
      </c>
      <c r="H20" s="5">
        <v>30</v>
      </c>
      <c r="I20" s="3">
        <v>1</v>
      </c>
      <c r="J20" s="6"/>
      <c r="K20" s="6"/>
      <c r="L20" s="6"/>
      <c r="M20" s="7">
        <f t="shared" si="0"/>
        <v>0</v>
      </c>
      <c r="N20" s="7">
        <f t="shared" si="1"/>
        <v>0</v>
      </c>
      <c r="O20" s="7">
        <f t="shared" si="2"/>
        <v>0</v>
      </c>
      <c r="P20" s="8">
        <f t="shared" si="3"/>
        <v>0</v>
      </c>
      <c r="Q20" s="8">
        <f t="shared" si="4"/>
        <v>0</v>
      </c>
    </row>
    <row r="21" spans="2:17" ht="37.5" customHeight="1" x14ac:dyDescent="0.25">
      <c r="B21" s="28"/>
      <c r="C21" s="28"/>
      <c r="D21" s="3">
        <v>17</v>
      </c>
      <c r="E21" s="4" t="s">
        <v>52</v>
      </c>
      <c r="F21" s="4" t="s">
        <v>53</v>
      </c>
      <c r="G21" s="4" t="s">
        <v>54</v>
      </c>
      <c r="H21" s="5">
        <v>30</v>
      </c>
      <c r="I21" s="3">
        <v>1</v>
      </c>
      <c r="J21" s="6"/>
      <c r="K21" s="6"/>
      <c r="L21" s="6"/>
      <c r="M21" s="7">
        <f t="shared" si="0"/>
        <v>0</v>
      </c>
      <c r="N21" s="7">
        <f t="shared" si="1"/>
        <v>0</v>
      </c>
      <c r="O21" s="7">
        <f t="shared" si="2"/>
        <v>0</v>
      </c>
      <c r="P21" s="8">
        <f t="shared" si="3"/>
        <v>0</v>
      </c>
      <c r="Q21" s="8">
        <f t="shared" si="4"/>
        <v>0</v>
      </c>
    </row>
    <row r="22" spans="2:17" ht="9.75" customHeight="1" x14ac:dyDescent="0.25"/>
    <row r="23" spans="2:17" ht="57.75" customHeight="1" x14ac:dyDescent="0.25">
      <c r="D23" s="2" t="s">
        <v>1</v>
      </c>
      <c r="E23" s="2" t="s">
        <v>55</v>
      </c>
      <c r="F23" s="2" t="s">
        <v>3</v>
      </c>
      <c r="G23" s="2" t="s">
        <v>56</v>
      </c>
      <c r="H23" s="2" t="s">
        <v>5</v>
      </c>
      <c r="I23" s="2" t="s">
        <v>57</v>
      </c>
      <c r="J23" s="2" t="s">
        <v>7</v>
      </c>
      <c r="K23" s="9" t="s">
        <v>58</v>
      </c>
      <c r="L23" s="9" t="s">
        <v>58</v>
      </c>
      <c r="M23" s="2" t="s">
        <v>59</v>
      </c>
      <c r="N23" s="9" t="s">
        <v>58</v>
      </c>
      <c r="O23" s="2" t="s">
        <v>12</v>
      </c>
      <c r="P23" s="2" t="s">
        <v>13</v>
      </c>
      <c r="Q23" s="2" t="s">
        <v>14</v>
      </c>
    </row>
    <row r="24" spans="2:17" ht="25.5" customHeight="1" x14ac:dyDescent="0.25">
      <c r="B24" s="28" t="s">
        <v>60</v>
      </c>
      <c r="C24" s="29" t="s">
        <v>61</v>
      </c>
      <c r="D24" s="3">
        <v>1</v>
      </c>
      <c r="E24" s="4" t="s">
        <v>45</v>
      </c>
      <c r="F24" s="4" t="s">
        <v>46</v>
      </c>
      <c r="G24" s="4" t="s">
        <v>62</v>
      </c>
      <c r="H24" s="5">
        <v>30</v>
      </c>
      <c r="I24" s="3">
        <v>20</v>
      </c>
      <c r="J24" s="6"/>
      <c r="K24" s="10" t="s">
        <v>58</v>
      </c>
      <c r="L24" s="10" t="s">
        <v>58</v>
      </c>
      <c r="M24" s="7">
        <f t="shared" ref="M24:M37" si="5">J24*I24</f>
        <v>0</v>
      </c>
      <c r="N24" s="10" t="s">
        <v>58</v>
      </c>
      <c r="O24" s="7">
        <f t="shared" ref="O24:O37" si="6">M24*$F$46</f>
        <v>0</v>
      </c>
      <c r="P24" s="8">
        <f t="shared" ref="P24:P37" si="7">M24+O24</f>
        <v>0</v>
      </c>
      <c r="Q24" s="8">
        <f t="shared" ref="Q24:Q37" si="8">P24*$F$44</f>
        <v>0</v>
      </c>
    </row>
    <row r="25" spans="2:17" ht="25.5" customHeight="1" x14ac:dyDescent="0.25">
      <c r="B25" s="28"/>
      <c r="C25" s="28"/>
      <c r="D25" s="3">
        <v>2</v>
      </c>
      <c r="E25" s="4" t="s">
        <v>50</v>
      </c>
      <c r="F25" s="4" t="s">
        <v>51</v>
      </c>
      <c r="G25" s="4" t="s">
        <v>62</v>
      </c>
      <c r="H25" s="5">
        <v>30</v>
      </c>
      <c r="I25" s="3">
        <v>21</v>
      </c>
      <c r="J25" s="6"/>
      <c r="K25" s="10" t="s">
        <v>58</v>
      </c>
      <c r="L25" s="10" t="s">
        <v>58</v>
      </c>
      <c r="M25" s="7">
        <f t="shared" si="5"/>
        <v>0</v>
      </c>
      <c r="N25" s="10" t="s">
        <v>58</v>
      </c>
      <c r="O25" s="7">
        <f t="shared" si="6"/>
        <v>0</v>
      </c>
      <c r="P25" s="8">
        <f t="shared" si="7"/>
        <v>0</v>
      </c>
      <c r="Q25" s="8">
        <f t="shared" si="8"/>
        <v>0</v>
      </c>
    </row>
    <row r="26" spans="2:17" ht="25.5" customHeight="1" x14ac:dyDescent="0.25">
      <c r="B26" s="28"/>
      <c r="C26" s="28"/>
      <c r="D26" s="3">
        <v>3</v>
      </c>
      <c r="E26" s="4" t="s">
        <v>45</v>
      </c>
      <c r="F26" s="4" t="s">
        <v>46</v>
      </c>
      <c r="G26" s="4" t="s">
        <v>63</v>
      </c>
      <c r="H26" s="5">
        <v>30</v>
      </c>
      <c r="I26" s="3">
        <v>1</v>
      </c>
      <c r="J26" s="6"/>
      <c r="K26" s="10" t="s">
        <v>58</v>
      </c>
      <c r="L26" s="10" t="s">
        <v>58</v>
      </c>
      <c r="M26" s="7">
        <f t="shared" si="5"/>
        <v>0</v>
      </c>
      <c r="N26" s="10" t="s">
        <v>58</v>
      </c>
      <c r="O26" s="7">
        <f t="shared" si="6"/>
        <v>0</v>
      </c>
      <c r="P26" s="8">
        <f t="shared" si="7"/>
        <v>0</v>
      </c>
      <c r="Q26" s="8">
        <f t="shared" si="8"/>
        <v>0</v>
      </c>
    </row>
    <row r="27" spans="2:17" ht="25.5" customHeight="1" x14ac:dyDescent="0.25">
      <c r="B27" s="28"/>
      <c r="C27" s="28"/>
      <c r="D27" s="3">
        <v>4</v>
      </c>
      <c r="E27" s="4" t="s">
        <v>50</v>
      </c>
      <c r="F27" s="4" t="s">
        <v>51</v>
      </c>
      <c r="G27" s="4" t="s">
        <v>63</v>
      </c>
      <c r="H27" s="5">
        <v>30</v>
      </c>
      <c r="I27" s="3">
        <v>1</v>
      </c>
      <c r="J27" s="6"/>
      <c r="K27" s="10" t="s">
        <v>58</v>
      </c>
      <c r="L27" s="10" t="s">
        <v>58</v>
      </c>
      <c r="M27" s="7">
        <f t="shared" si="5"/>
        <v>0</v>
      </c>
      <c r="N27" s="10" t="s">
        <v>58</v>
      </c>
      <c r="O27" s="7">
        <f t="shared" si="6"/>
        <v>0</v>
      </c>
      <c r="P27" s="8">
        <f t="shared" si="7"/>
        <v>0</v>
      </c>
      <c r="Q27" s="8">
        <f t="shared" si="8"/>
        <v>0</v>
      </c>
    </row>
    <row r="28" spans="2:17" ht="25.5" customHeight="1" x14ac:dyDescent="0.25">
      <c r="B28" s="28"/>
      <c r="C28" s="28"/>
      <c r="D28" s="3">
        <v>5</v>
      </c>
      <c r="E28" s="4" t="s">
        <v>45</v>
      </c>
      <c r="F28" s="4" t="s">
        <v>46</v>
      </c>
      <c r="G28" s="4" t="s">
        <v>64</v>
      </c>
      <c r="H28" s="5">
        <v>30</v>
      </c>
      <c r="I28" s="3">
        <v>1</v>
      </c>
      <c r="J28" s="6"/>
      <c r="K28" s="10" t="s">
        <v>58</v>
      </c>
      <c r="L28" s="10" t="s">
        <v>58</v>
      </c>
      <c r="M28" s="7">
        <f t="shared" si="5"/>
        <v>0</v>
      </c>
      <c r="N28" s="10" t="s">
        <v>58</v>
      </c>
      <c r="O28" s="7">
        <f t="shared" si="6"/>
        <v>0</v>
      </c>
      <c r="P28" s="8">
        <f t="shared" si="7"/>
        <v>0</v>
      </c>
      <c r="Q28" s="8">
        <f t="shared" si="8"/>
        <v>0</v>
      </c>
    </row>
    <row r="29" spans="2:17" ht="25.5" customHeight="1" x14ac:dyDescent="0.25">
      <c r="B29" s="28"/>
      <c r="C29" s="28"/>
      <c r="D29" s="3">
        <v>6</v>
      </c>
      <c r="E29" s="4" t="s">
        <v>50</v>
      </c>
      <c r="F29" s="4" t="s">
        <v>51</v>
      </c>
      <c r="G29" s="4" t="s">
        <v>64</v>
      </c>
      <c r="H29" s="5">
        <v>30</v>
      </c>
      <c r="I29" s="3">
        <v>1</v>
      </c>
      <c r="J29" s="6"/>
      <c r="K29" s="10" t="s">
        <v>58</v>
      </c>
      <c r="L29" s="10" t="s">
        <v>58</v>
      </c>
      <c r="M29" s="7">
        <f t="shared" si="5"/>
        <v>0</v>
      </c>
      <c r="N29" s="10" t="s">
        <v>58</v>
      </c>
      <c r="O29" s="7">
        <f t="shared" si="6"/>
        <v>0</v>
      </c>
      <c r="P29" s="8">
        <f t="shared" si="7"/>
        <v>0</v>
      </c>
      <c r="Q29" s="8">
        <f t="shared" si="8"/>
        <v>0</v>
      </c>
    </row>
    <row r="30" spans="2:17" ht="25.5" customHeight="1" x14ac:dyDescent="0.25">
      <c r="B30" s="28"/>
      <c r="C30" s="28"/>
      <c r="D30" s="3">
        <v>7</v>
      </c>
      <c r="E30" s="4" t="s">
        <v>45</v>
      </c>
      <c r="F30" s="4" t="s">
        <v>46</v>
      </c>
      <c r="G30" s="4" t="s">
        <v>65</v>
      </c>
      <c r="H30" s="5">
        <v>30</v>
      </c>
      <c r="I30" s="3">
        <v>1</v>
      </c>
      <c r="J30" s="6"/>
      <c r="K30" s="10" t="s">
        <v>58</v>
      </c>
      <c r="L30" s="10" t="s">
        <v>58</v>
      </c>
      <c r="M30" s="7">
        <f t="shared" si="5"/>
        <v>0</v>
      </c>
      <c r="N30" s="10" t="s">
        <v>58</v>
      </c>
      <c r="O30" s="7">
        <f t="shared" si="6"/>
        <v>0</v>
      </c>
      <c r="P30" s="8">
        <f t="shared" si="7"/>
        <v>0</v>
      </c>
      <c r="Q30" s="8">
        <f t="shared" si="8"/>
        <v>0</v>
      </c>
    </row>
    <row r="31" spans="2:17" ht="25.5" customHeight="1" x14ac:dyDescent="0.25">
      <c r="B31" s="28"/>
      <c r="C31" s="28"/>
      <c r="D31" s="3">
        <v>8</v>
      </c>
      <c r="E31" s="4" t="s">
        <v>50</v>
      </c>
      <c r="F31" s="4" t="s">
        <v>51</v>
      </c>
      <c r="G31" s="4" t="s">
        <v>65</v>
      </c>
      <c r="H31" s="5">
        <v>30</v>
      </c>
      <c r="I31" s="3">
        <v>1</v>
      </c>
      <c r="J31" s="6"/>
      <c r="K31" s="10" t="s">
        <v>58</v>
      </c>
      <c r="L31" s="10" t="s">
        <v>58</v>
      </c>
      <c r="M31" s="7">
        <f t="shared" si="5"/>
        <v>0</v>
      </c>
      <c r="N31" s="10" t="s">
        <v>58</v>
      </c>
      <c r="O31" s="7">
        <f t="shared" si="6"/>
        <v>0</v>
      </c>
      <c r="P31" s="8">
        <f t="shared" si="7"/>
        <v>0</v>
      </c>
      <c r="Q31" s="8">
        <f t="shared" si="8"/>
        <v>0</v>
      </c>
    </row>
    <row r="32" spans="2:17" ht="25.5" customHeight="1" x14ac:dyDescent="0.25">
      <c r="B32" s="28"/>
      <c r="C32" s="29" t="s">
        <v>66</v>
      </c>
      <c r="D32" s="3">
        <v>9</v>
      </c>
      <c r="E32" s="4" t="s">
        <v>45</v>
      </c>
      <c r="F32" s="4" t="s">
        <v>46</v>
      </c>
      <c r="G32" s="4" t="s">
        <v>67</v>
      </c>
      <c r="H32" s="5">
        <v>30</v>
      </c>
      <c r="I32" s="3">
        <v>1</v>
      </c>
      <c r="J32" s="6"/>
      <c r="K32" s="10" t="s">
        <v>58</v>
      </c>
      <c r="L32" s="10" t="s">
        <v>58</v>
      </c>
      <c r="M32" s="7">
        <f t="shared" si="5"/>
        <v>0</v>
      </c>
      <c r="N32" s="10" t="s">
        <v>58</v>
      </c>
      <c r="O32" s="7">
        <f t="shared" si="6"/>
        <v>0</v>
      </c>
      <c r="P32" s="8">
        <f t="shared" si="7"/>
        <v>0</v>
      </c>
      <c r="Q32" s="8">
        <f t="shared" si="8"/>
        <v>0</v>
      </c>
    </row>
    <row r="33" spans="2:17" ht="25.5" customHeight="1" x14ac:dyDescent="0.25">
      <c r="B33" s="28"/>
      <c r="C33" s="28"/>
      <c r="D33" s="3">
        <v>10</v>
      </c>
      <c r="E33" s="4" t="s">
        <v>50</v>
      </c>
      <c r="F33" s="4" t="s">
        <v>51</v>
      </c>
      <c r="G33" s="4" t="s">
        <v>67</v>
      </c>
      <c r="H33" s="5">
        <v>30</v>
      </c>
      <c r="I33" s="3">
        <v>1</v>
      </c>
      <c r="J33" s="6"/>
      <c r="K33" s="10" t="s">
        <v>58</v>
      </c>
      <c r="L33" s="10" t="s">
        <v>58</v>
      </c>
      <c r="M33" s="7">
        <f t="shared" si="5"/>
        <v>0</v>
      </c>
      <c r="N33" s="10" t="s">
        <v>58</v>
      </c>
      <c r="O33" s="7">
        <f t="shared" si="6"/>
        <v>0</v>
      </c>
      <c r="P33" s="8">
        <f t="shared" si="7"/>
        <v>0</v>
      </c>
      <c r="Q33" s="8">
        <f t="shared" si="8"/>
        <v>0</v>
      </c>
    </row>
    <row r="34" spans="2:17" ht="25.5" customHeight="1" x14ac:dyDescent="0.25">
      <c r="B34" s="28"/>
      <c r="C34" s="28"/>
      <c r="D34" s="3">
        <v>11</v>
      </c>
      <c r="E34" s="4" t="s">
        <v>45</v>
      </c>
      <c r="F34" s="4" t="s">
        <v>46</v>
      </c>
      <c r="G34" s="4" t="s">
        <v>68</v>
      </c>
      <c r="H34" s="5">
        <v>30</v>
      </c>
      <c r="I34" s="3">
        <v>1</v>
      </c>
      <c r="J34" s="6"/>
      <c r="K34" s="10" t="s">
        <v>58</v>
      </c>
      <c r="L34" s="10" t="s">
        <v>58</v>
      </c>
      <c r="M34" s="7">
        <f t="shared" si="5"/>
        <v>0</v>
      </c>
      <c r="N34" s="10" t="s">
        <v>58</v>
      </c>
      <c r="O34" s="7">
        <f t="shared" si="6"/>
        <v>0</v>
      </c>
      <c r="P34" s="8">
        <f t="shared" si="7"/>
        <v>0</v>
      </c>
      <c r="Q34" s="8">
        <f t="shared" si="8"/>
        <v>0</v>
      </c>
    </row>
    <row r="35" spans="2:17" ht="25.5" customHeight="1" x14ac:dyDescent="0.25">
      <c r="B35" s="28"/>
      <c r="C35" s="28"/>
      <c r="D35" s="3">
        <v>12</v>
      </c>
      <c r="E35" s="4" t="s">
        <v>50</v>
      </c>
      <c r="F35" s="4" t="s">
        <v>51</v>
      </c>
      <c r="G35" s="4" t="s">
        <v>68</v>
      </c>
      <c r="H35" s="5">
        <v>30</v>
      </c>
      <c r="I35" s="3">
        <v>1</v>
      </c>
      <c r="J35" s="6"/>
      <c r="K35" s="10" t="s">
        <v>58</v>
      </c>
      <c r="L35" s="10" t="s">
        <v>58</v>
      </c>
      <c r="M35" s="7">
        <f t="shared" si="5"/>
        <v>0</v>
      </c>
      <c r="N35" s="10" t="s">
        <v>58</v>
      </c>
      <c r="O35" s="7">
        <f t="shared" si="6"/>
        <v>0</v>
      </c>
      <c r="P35" s="8">
        <f t="shared" si="7"/>
        <v>0</v>
      </c>
      <c r="Q35" s="8">
        <f t="shared" si="8"/>
        <v>0</v>
      </c>
    </row>
    <row r="36" spans="2:17" ht="25.5" customHeight="1" x14ac:dyDescent="0.25">
      <c r="B36" s="28"/>
      <c r="C36" s="28"/>
      <c r="D36" s="3">
        <v>13</v>
      </c>
      <c r="E36" s="4" t="s">
        <v>45</v>
      </c>
      <c r="F36" s="4" t="s">
        <v>46</v>
      </c>
      <c r="G36" s="4" t="s">
        <v>69</v>
      </c>
      <c r="H36" s="5">
        <v>30</v>
      </c>
      <c r="I36" s="3">
        <v>1</v>
      </c>
      <c r="J36" s="6"/>
      <c r="K36" s="10" t="s">
        <v>58</v>
      </c>
      <c r="L36" s="10" t="s">
        <v>58</v>
      </c>
      <c r="M36" s="7">
        <f t="shared" si="5"/>
        <v>0</v>
      </c>
      <c r="N36" s="10" t="s">
        <v>58</v>
      </c>
      <c r="O36" s="7">
        <f t="shared" si="6"/>
        <v>0</v>
      </c>
      <c r="P36" s="8">
        <f t="shared" si="7"/>
        <v>0</v>
      </c>
      <c r="Q36" s="8">
        <f t="shared" si="8"/>
        <v>0</v>
      </c>
    </row>
    <row r="37" spans="2:17" ht="25.5" customHeight="1" x14ac:dyDescent="0.25">
      <c r="B37" s="28"/>
      <c r="C37" s="28"/>
      <c r="D37" s="3">
        <v>14</v>
      </c>
      <c r="E37" s="4" t="s">
        <v>50</v>
      </c>
      <c r="F37" s="4" t="s">
        <v>51</v>
      </c>
      <c r="G37" s="4" t="s">
        <v>69</v>
      </c>
      <c r="H37" s="5">
        <v>30</v>
      </c>
      <c r="I37" s="3">
        <v>1</v>
      </c>
      <c r="J37" s="6"/>
      <c r="K37" s="10" t="s">
        <v>58</v>
      </c>
      <c r="L37" s="10" t="s">
        <v>58</v>
      </c>
      <c r="M37" s="7">
        <f t="shared" si="5"/>
        <v>0</v>
      </c>
      <c r="N37" s="10" t="s">
        <v>58</v>
      </c>
      <c r="O37" s="7">
        <f t="shared" si="6"/>
        <v>0</v>
      </c>
      <c r="P37" s="8">
        <f t="shared" si="7"/>
        <v>0</v>
      </c>
      <c r="Q37" s="8">
        <f t="shared" si="8"/>
        <v>0</v>
      </c>
    </row>
    <row r="38" spans="2:17" ht="9.75" customHeight="1" x14ac:dyDescent="0.25"/>
    <row r="39" spans="2:17" ht="30" customHeight="1" x14ac:dyDescent="0.25">
      <c r="I39" s="2" t="s">
        <v>70</v>
      </c>
      <c r="P39" s="2" t="s">
        <v>71</v>
      </c>
      <c r="Q39" s="2" t="s">
        <v>72</v>
      </c>
    </row>
    <row r="40" spans="2:17" ht="25.5" customHeight="1" x14ac:dyDescent="0.25">
      <c r="D40" s="35" t="s">
        <v>73</v>
      </c>
      <c r="E40" s="35"/>
      <c r="F40" s="35"/>
      <c r="G40" s="35"/>
      <c r="H40" s="35"/>
      <c r="I40" s="11">
        <f>SUM(I5:I21)</f>
        <v>20</v>
      </c>
      <c r="J40" s="12"/>
      <c r="K40" s="12"/>
      <c r="L40" s="12"/>
      <c r="M40" s="12"/>
      <c r="N40" s="12"/>
      <c r="O40" s="12"/>
      <c r="P40" s="13">
        <f>SUM(P5:P21)+SUM(P24:P37)</f>
        <v>0</v>
      </c>
      <c r="Q40" s="13">
        <f>SUM(Q5:Q21)+SUM(Q24:Q37)</f>
        <v>0</v>
      </c>
    </row>
    <row r="41" spans="2:17" ht="12" hidden="1" customHeight="1" x14ac:dyDescent="0.25"/>
    <row r="42" spans="2:17" ht="15" hidden="1" customHeight="1" x14ac:dyDescent="0.25">
      <c r="D42" s="36" t="s">
        <v>74</v>
      </c>
      <c r="E42" s="37"/>
      <c r="F42" s="38"/>
      <c r="H42" s="36" t="s">
        <v>75</v>
      </c>
      <c r="I42" s="37"/>
      <c r="J42" s="37"/>
      <c r="K42" s="37"/>
      <c r="L42" s="37"/>
      <c r="M42" s="38"/>
    </row>
    <row r="43" spans="2:17" ht="27.75" hidden="1" customHeight="1" x14ac:dyDescent="0.25">
      <c r="D43" s="39" t="s">
        <v>76</v>
      </c>
      <c r="E43" s="40"/>
      <c r="F43" s="2" t="s">
        <v>77</v>
      </c>
      <c r="H43" s="14" t="s">
        <v>78</v>
      </c>
      <c r="I43" s="41" t="s">
        <v>79</v>
      </c>
      <c r="J43" s="42"/>
      <c r="K43" s="42"/>
      <c r="L43" s="42"/>
      <c r="M43" s="43"/>
    </row>
    <row r="44" spans="2:17" ht="25.5" hidden="1" customHeight="1" x14ac:dyDescent="0.25">
      <c r="D44" s="30" t="s">
        <v>80</v>
      </c>
      <c r="E44" s="31"/>
      <c r="F44" s="15">
        <v>7</v>
      </c>
      <c r="H44" s="16" t="s">
        <v>78</v>
      </c>
      <c r="I44" s="44" t="s">
        <v>81</v>
      </c>
      <c r="J44" s="45"/>
      <c r="K44" s="45"/>
      <c r="L44" s="45"/>
      <c r="M44" s="46"/>
    </row>
    <row r="45" spans="2:17" ht="25.5" hidden="1" customHeight="1" x14ac:dyDescent="0.25">
      <c r="D45" s="30" t="s">
        <v>82</v>
      </c>
      <c r="E45" s="31"/>
      <c r="F45" s="17">
        <v>0.1</v>
      </c>
      <c r="H45" s="18" t="s">
        <v>78</v>
      </c>
      <c r="I45" s="32" t="s">
        <v>83</v>
      </c>
      <c r="J45" s="33"/>
      <c r="K45" s="33"/>
      <c r="L45" s="33"/>
      <c r="M45" s="34"/>
    </row>
    <row r="46" spans="2:17" ht="25.5" hidden="1" customHeight="1" x14ac:dyDescent="0.25">
      <c r="D46" s="30" t="s">
        <v>84</v>
      </c>
      <c r="E46" s="31"/>
      <c r="F46" s="17">
        <v>0.19</v>
      </c>
      <c r="H46" s="19" t="s">
        <v>78</v>
      </c>
      <c r="I46" s="44" t="s">
        <v>85</v>
      </c>
      <c r="J46" s="45"/>
      <c r="K46" s="45"/>
      <c r="L46" s="45"/>
      <c r="M46" s="46"/>
    </row>
    <row r="47" spans="2:17" ht="27.75" hidden="1" customHeight="1" x14ac:dyDescent="0.25">
      <c r="D47" s="48" t="s">
        <v>86</v>
      </c>
      <c r="E47" s="49"/>
      <c r="F47" s="50"/>
    </row>
    <row r="48" spans="2:17" ht="12" hidden="1" customHeight="1" x14ac:dyDescent="0.25"/>
    <row r="49" spans="2:17" ht="15" hidden="1" customHeight="1" x14ac:dyDescent="0.25">
      <c r="D49" s="51" t="s">
        <v>87</v>
      </c>
      <c r="E49" s="52"/>
      <c r="F49" s="52"/>
      <c r="G49" s="52"/>
      <c r="H49" s="52"/>
      <c r="I49" s="52"/>
      <c r="J49" s="52"/>
      <c r="K49" s="52"/>
      <c r="L49" s="52"/>
      <c r="M49" s="52"/>
      <c r="N49" s="52"/>
      <c r="O49" s="52"/>
      <c r="P49" s="52"/>
      <c r="Q49" s="53"/>
    </row>
    <row r="50" spans="2:17" ht="45.75" hidden="1" customHeight="1" x14ac:dyDescent="0.25">
      <c r="D50" s="20" t="s">
        <v>1</v>
      </c>
      <c r="E50" s="20" t="s">
        <v>2</v>
      </c>
      <c r="F50" s="20" t="s">
        <v>3</v>
      </c>
      <c r="G50" s="20" t="s">
        <v>4</v>
      </c>
      <c r="H50" s="20" t="s">
        <v>5</v>
      </c>
      <c r="I50" s="20" t="s">
        <v>6</v>
      </c>
      <c r="J50" s="20" t="s">
        <v>7</v>
      </c>
      <c r="K50" s="20" t="s">
        <v>8</v>
      </c>
      <c r="L50" s="20" t="s">
        <v>9</v>
      </c>
      <c r="M50" s="20" t="s">
        <v>10</v>
      </c>
      <c r="N50" s="20" t="s">
        <v>11</v>
      </c>
      <c r="O50" s="20" t="s">
        <v>12</v>
      </c>
      <c r="P50" s="20" t="s">
        <v>13</v>
      </c>
      <c r="Q50" s="20" t="s">
        <v>14</v>
      </c>
    </row>
    <row r="51" spans="2:17" ht="33.75" hidden="1" customHeight="1" x14ac:dyDescent="0.25">
      <c r="D51" s="5">
        <v>1</v>
      </c>
      <c r="E51" s="4" t="s">
        <v>17</v>
      </c>
      <c r="F51" s="4" t="s">
        <v>18</v>
      </c>
      <c r="G51" s="4" t="s">
        <v>19</v>
      </c>
      <c r="H51" s="5">
        <v>30</v>
      </c>
      <c r="I51" s="5">
        <v>2</v>
      </c>
      <c r="J51" s="6">
        <v>13500000</v>
      </c>
      <c r="K51" s="6">
        <v>30000</v>
      </c>
      <c r="L51" s="6">
        <v>1485000</v>
      </c>
      <c r="M51" s="7">
        <f>SUM(J51:L51)</f>
        <v>15015000</v>
      </c>
      <c r="N51" s="7">
        <f>M51*$F$45</f>
        <v>1501500</v>
      </c>
      <c r="O51" s="7">
        <f>N51*$F$46</f>
        <v>285285</v>
      </c>
      <c r="P51" s="7">
        <f>(M51+N51+O51)*I51</f>
        <v>33603570</v>
      </c>
      <c r="Q51" s="7">
        <f>P51*$F$44</f>
        <v>235224990</v>
      </c>
    </row>
    <row r="52" spans="2:17" ht="12" customHeight="1" x14ac:dyDescent="0.25"/>
    <row r="53" spans="2:17" ht="24" customHeight="1" x14ac:dyDescent="0.25">
      <c r="B53" s="54" t="s">
        <v>88</v>
      </c>
      <c r="C53" s="54"/>
      <c r="D53" s="54"/>
      <c r="E53" s="54"/>
      <c r="F53" s="54"/>
      <c r="G53" s="54"/>
      <c r="H53" s="54"/>
      <c r="I53" s="54"/>
      <c r="J53" s="54"/>
      <c r="K53" s="54"/>
      <c r="L53" s="54"/>
      <c r="M53" s="54"/>
      <c r="N53" s="54"/>
      <c r="O53" s="54"/>
      <c r="P53" s="54"/>
      <c r="Q53" s="54"/>
    </row>
    <row r="54" spans="2:17" ht="24" customHeight="1" x14ac:dyDescent="0.25">
      <c r="B54" s="54"/>
      <c r="C54" s="54"/>
      <c r="D54" s="54"/>
      <c r="E54" s="54"/>
      <c r="F54" s="54"/>
      <c r="G54" s="54"/>
      <c r="H54" s="54"/>
      <c r="I54" s="54"/>
      <c r="J54" s="54"/>
      <c r="K54" s="54"/>
      <c r="L54" s="54"/>
      <c r="M54" s="54"/>
      <c r="N54" s="54"/>
      <c r="O54" s="54"/>
      <c r="P54" s="54"/>
      <c r="Q54" s="54"/>
    </row>
    <row r="55" spans="2:17" ht="24" customHeight="1" x14ac:dyDescent="0.25">
      <c r="B55" s="54"/>
      <c r="C55" s="54"/>
      <c r="D55" s="54"/>
      <c r="E55" s="54"/>
      <c r="F55" s="54"/>
      <c r="G55" s="54"/>
      <c r="H55" s="54"/>
      <c r="I55" s="54"/>
      <c r="J55" s="54"/>
      <c r="K55" s="54"/>
      <c r="L55" s="54"/>
      <c r="M55" s="54"/>
      <c r="N55" s="54"/>
      <c r="O55" s="54"/>
      <c r="P55" s="54"/>
      <c r="Q55" s="54"/>
    </row>
    <row r="56" spans="2:17" ht="24" customHeight="1" x14ac:dyDescent="0.25">
      <c r="B56" s="54"/>
      <c r="C56" s="54"/>
      <c r="D56" s="54"/>
      <c r="E56" s="54"/>
      <c r="F56" s="54"/>
      <c r="G56" s="54"/>
      <c r="H56" s="54"/>
      <c r="I56" s="54"/>
      <c r="J56" s="54"/>
      <c r="K56" s="54"/>
      <c r="L56" s="54"/>
      <c r="M56" s="54"/>
      <c r="N56" s="54"/>
      <c r="O56" s="54"/>
      <c r="P56" s="54"/>
      <c r="Q56" s="54"/>
    </row>
    <row r="57" spans="2:17" ht="24" customHeight="1" x14ac:dyDescent="0.25">
      <c r="B57" s="54"/>
      <c r="C57" s="54"/>
      <c r="D57" s="54"/>
      <c r="E57" s="54"/>
      <c r="F57" s="54"/>
      <c r="G57" s="54"/>
      <c r="H57" s="54"/>
      <c r="I57" s="54"/>
      <c r="J57" s="54"/>
      <c r="K57" s="54"/>
      <c r="L57" s="54"/>
      <c r="M57" s="54"/>
      <c r="N57" s="54"/>
      <c r="O57" s="54"/>
      <c r="P57" s="54"/>
      <c r="Q57" s="54"/>
    </row>
    <row r="58" spans="2:17" ht="24" customHeight="1" x14ac:dyDescent="0.25">
      <c r="B58" s="54"/>
      <c r="C58" s="54"/>
      <c r="D58" s="54"/>
      <c r="E58" s="54"/>
      <c r="F58" s="54"/>
      <c r="G58" s="54"/>
      <c r="H58" s="54"/>
      <c r="I58" s="54"/>
      <c r="J58" s="54"/>
      <c r="K58" s="54"/>
      <c r="L58" s="54"/>
      <c r="M58" s="54"/>
      <c r="N58" s="54"/>
      <c r="O58" s="54"/>
      <c r="P58" s="54"/>
      <c r="Q58" s="54"/>
    </row>
    <row r="59" spans="2:17" ht="24" customHeight="1" x14ac:dyDescent="0.25">
      <c r="B59" s="54"/>
      <c r="C59" s="54"/>
      <c r="D59" s="54"/>
      <c r="E59" s="54"/>
      <c r="F59" s="54"/>
      <c r="G59" s="54"/>
      <c r="H59" s="54"/>
      <c r="I59" s="54"/>
      <c r="J59" s="54"/>
      <c r="K59" s="54"/>
      <c r="L59" s="54"/>
      <c r="M59" s="54"/>
      <c r="N59" s="54"/>
      <c r="O59" s="54"/>
      <c r="P59" s="54"/>
      <c r="Q59" s="54"/>
    </row>
    <row r="61" spans="2:17" ht="18.75" customHeight="1" x14ac:dyDescent="0.25">
      <c r="L61" s="55" t="s">
        <v>89</v>
      </c>
      <c r="M61" s="55"/>
      <c r="N61" s="47"/>
      <c r="O61" s="47"/>
      <c r="P61" s="47"/>
      <c r="Q61" s="47"/>
    </row>
    <row r="62" spans="2:17" ht="18.75" customHeight="1" x14ac:dyDescent="0.25">
      <c r="L62" s="55" t="s">
        <v>90</v>
      </c>
      <c r="M62" s="55"/>
      <c r="N62" s="47"/>
      <c r="O62" s="47"/>
      <c r="P62" s="47"/>
      <c r="Q62" s="47"/>
    </row>
    <row r="63" spans="2:17" ht="18.75" customHeight="1" x14ac:dyDescent="0.25">
      <c r="L63" s="55" t="s">
        <v>91</v>
      </c>
      <c r="M63" s="55"/>
      <c r="N63" s="47"/>
      <c r="O63" s="47"/>
      <c r="P63" s="47"/>
      <c r="Q63" s="47"/>
    </row>
    <row r="64" spans="2:17" ht="18.75" customHeight="1" x14ac:dyDescent="0.25">
      <c r="L64" s="55" t="s">
        <v>92</v>
      </c>
      <c r="M64" s="55"/>
      <c r="N64" s="47"/>
      <c r="O64" s="47"/>
      <c r="P64" s="47"/>
      <c r="Q64" s="47"/>
    </row>
    <row r="65" spans="12:17" ht="18.75" customHeight="1" x14ac:dyDescent="0.25">
      <c r="L65" s="55" t="s">
        <v>93</v>
      </c>
      <c r="M65" s="55"/>
      <c r="N65" s="47"/>
      <c r="O65" s="47"/>
      <c r="P65" s="47"/>
      <c r="Q65" s="47"/>
    </row>
    <row r="66" spans="12:17" ht="18.75" customHeight="1" x14ac:dyDescent="0.25">
      <c r="L66" s="55" t="s">
        <v>94</v>
      </c>
      <c r="M66" s="55"/>
      <c r="N66" s="47"/>
      <c r="O66" s="47"/>
      <c r="P66" s="47"/>
      <c r="Q66" s="47"/>
    </row>
    <row r="67" spans="12:17" ht="18.75" customHeight="1" x14ac:dyDescent="0.25">
      <c r="L67" s="55" t="s">
        <v>95</v>
      </c>
      <c r="M67" s="55"/>
      <c r="N67" s="47"/>
      <c r="O67" s="47"/>
      <c r="P67" s="47"/>
      <c r="Q67" s="47"/>
    </row>
    <row r="68" spans="12:17" ht="18.75" customHeight="1" x14ac:dyDescent="0.25">
      <c r="L68" s="55" t="s">
        <v>96</v>
      </c>
      <c r="M68" s="55"/>
      <c r="N68" s="47"/>
      <c r="O68" s="47"/>
      <c r="P68" s="47"/>
      <c r="Q68" s="47"/>
    </row>
  </sheetData>
  <mergeCells count="40">
    <mergeCell ref="L67:M67"/>
    <mergeCell ref="N67:Q67"/>
    <mergeCell ref="L68:M68"/>
    <mergeCell ref="N68:Q68"/>
    <mergeCell ref="H42:M42"/>
    <mergeCell ref="L64:M64"/>
    <mergeCell ref="N64:Q64"/>
    <mergeCell ref="L65:M65"/>
    <mergeCell ref="N65:Q65"/>
    <mergeCell ref="L66:M66"/>
    <mergeCell ref="N66:Q66"/>
    <mergeCell ref="L61:M61"/>
    <mergeCell ref="N61:Q61"/>
    <mergeCell ref="L62:M62"/>
    <mergeCell ref="N62:Q62"/>
    <mergeCell ref="L63:M63"/>
    <mergeCell ref="N63:Q63"/>
    <mergeCell ref="D46:E46"/>
    <mergeCell ref="I46:M46"/>
    <mergeCell ref="D47:F47"/>
    <mergeCell ref="D49:Q49"/>
    <mergeCell ref="B53:Q59"/>
    <mergeCell ref="D45:E45"/>
    <mergeCell ref="I45:M45"/>
    <mergeCell ref="B24:B37"/>
    <mergeCell ref="C24:C31"/>
    <mergeCell ref="C32:C37"/>
    <mergeCell ref="D40:H40"/>
    <mergeCell ref="D42:F42"/>
    <mergeCell ref="D43:E43"/>
    <mergeCell ref="I43:M43"/>
    <mergeCell ref="D44:E44"/>
    <mergeCell ref="I44:M44"/>
    <mergeCell ref="D1:M1"/>
    <mergeCell ref="N1:Q1"/>
    <mergeCell ref="D2:Q2"/>
    <mergeCell ref="B5:B21"/>
    <mergeCell ref="C5:C13"/>
    <mergeCell ref="C15:C17"/>
    <mergeCell ref="C18:C21"/>
  </mergeCells>
  <pageMargins left="0.75" right="0.75" top="1" bottom="1" header="0.511811023622047" footer="0.511811023622047"/>
  <pageSetup paperSize="5" fitToHeight="0" orientation="landscape" horizontalDpi="300" verticalDpi="300"/>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 COTIZACION SERV VG UAESP</vt:lpstr>
      <vt:lpstr>'F COTIZACION SERV VG UAESP'!Área_de_impresión</vt:lpstr>
      <vt:lpstr>'F COTIZACION SERV VG UAESP'!Títulos_a_imprimir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openpyxl</dc:creator>
  <dc:description/>
  <cp:lastModifiedBy>Daniela Henao Taborda</cp:lastModifiedBy>
  <cp:revision>0</cp:revision>
  <dcterms:created xsi:type="dcterms:W3CDTF">2026-08-13T04:13:12Z</dcterms:created>
  <dcterms:modified xsi:type="dcterms:W3CDTF">2026-08-27T17:30:11Z</dcterms:modified>
  <dc:language>en-US</dc:language>
</cp:coreProperties>
</file>