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SUARIO\Documents\JOSE DAVID 2024\COROZAL 2024\2026\SAMC-012 Estufas ecologicas\"/>
    </mc:Choice>
  </mc:AlternateContent>
  <xr:revisionPtr revIDLastSave="0" documentId="13_ncr:1_{7C06C276-675F-422C-AE3C-3776D5026901}" xr6:coauthVersionLast="47" xr6:coauthVersionMax="47" xr10:uidLastSave="{00000000-0000-0000-0000-000000000000}"/>
  <bookViews>
    <workbookView xWindow="-120" yWindow="-120" windowWidth="20730" windowHeight="11160" xr2:uid="{D52F11CF-808F-49E0-B2A0-E84339643511}"/>
  </bookViews>
  <sheets>
    <sheet name="PPTO GNRAL " sheetId="12" r:id="rId1"/>
    <sheet name="APU SEGUIMIENTO Y MONITOREO" sheetId="11" r:id="rId2"/>
    <sheet name="ANALISIS DE COSTO ESTUFAS" sheetId="7" r:id="rId3"/>
    <sheet name="APU ESTUFAS" sheetId="2" r:id="rId4"/>
    <sheet name="APU BASICOS" sheetId="14" r:id="rId5"/>
    <sheet name="ANALISIS DE COSTO PLANTAS" sheetId="8" r:id="rId6"/>
    <sheet name="Hoja1" sheetId="18" r:id="rId7"/>
    <sheet name="Hoja2" sheetId="19" r:id="rId8"/>
    <sheet name="CALCULO MANO DE OBRA " sheetId="15" r:id="rId9"/>
    <sheet name="Analisis de riesgo" sheetId="13" r:id="rId10"/>
    <sheet name="CRONOGRAMA" sheetId="17" r:id="rId1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4" i="14" l="1"/>
  <c r="E5" i="14"/>
  <c r="E4" i="14"/>
  <c r="E3" i="14"/>
  <c r="E6" i="14"/>
  <c r="G28" i="7"/>
  <c r="D27" i="7"/>
  <c r="E27" i="7"/>
  <c r="G9" i="7"/>
  <c r="G10" i="7"/>
  <c r="G11" i="7"/>
  <c r="G12" i="7"/>
  <c r="G13" i="7"/>
  <c r="G14" i="7"/>
  <c r="G15" i="7"/>
  <c r="G16" i="7"/>
  <c r="G17" i="7"/>
  <c r="G18" i="7"/>
  <c r="G19" i="7"/>
  <c r="G20" i="7"/>
  <c r="G21" i="7"/>
  <c r="G22" i="7"/>
  <c r="G23" i="7"/>
  <c r="G24" i="7"/>
  <c r="G25" i="7"/>
  <c r="G26" i="7"/>
  <c r="G8" i="7"/>
  <c r="F13" i="2"/>
  <c r="F14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12" i="2"/>
  <c r="F31" i="2" l="1"/>
  <c r="F33" i="2" s="1"/>
  <c r="F9" i="11"/>
  <c r="F11" i="11" s="1"/>
  <c r="F8" i="11"/>
  <c r="H8" i="8"/>
  <c r="F9" i="8"/>
  <c r="E9" i="8"/>
  <c r="D9" i="8"/>
</calcChain>
</file>

<file path=xl/sharedStrings.xml><?xml version="1.0" encoding="utf-8"?>
<sst xmlns="http://schemas.openxmlformats.org/spreadsheetml/2006/main" count="331" uniqueCount="196">
  <si>
    <t>SISTEMA A IMPLEMENTAR</t>
  </si>
  <si>
    <t>CONSTRUIR COCINAS ECOLÓGICAS PARA FAMILIAS RURALES</t>
  </si>
  <si>
    <t>MUNICIPIO</t>
  </si>
  <si>
    <t>NOMBRE DEL PROYECTO:</t>
  </si>
  <si>
    <t>ITEM</t>
  </si>
  <si>
    <t>DESCRIPCIÓN</t>
  </si>
  <si>
    <t>UNIDAD</t>
  </si>
  <si>
    <t>CANTIDAD</t>
  </si>
  <si>
    <t>VALOR UNITARIO</t>
  </si>
  <si>
    <t>VALOR TOTAL</t>
  </si>
  <si>
    <t>1.</t>
  </si>
  <si>
    <t>PRELIMINARES</t>
  </si>
  <si>
    <t>1.1</t>
  </si>
  <si>
    <t>Localización y replanteo.</t>
  </si>
  <si>
    <t>Subtotal Preliminares</t>
  </si>
  <si>
    <t>construccion estufas</t>
  </si>
  <si>
    <t>unidades</t>
  </si>
  <si>
    <t>2.</t>
  </si>
  <si>
    <t>2.1</t>
  </si>
  <si>
    <t>2.2</t>
  </si>
  <si>
    <t>Adobes bocadillo 10x20x40 cm</t>
  </si>
  <si>
    <t>Adobes macizos 5x10x20 cm</t>
  </si>
  <si>
    <t>M2</t>
  </si>
  <si>
    <t>2.3</t>
  </si>
  <si>
    <t>Miel de purga</t>
  </si>
  <si>
    <t>Kg</t>
  </si>
  <si>
    <t>Arena de pega</t>
  </si>
  <si>
    <t>Transporte de materiales</t>
  </si>
  <si>
    <t>MANO DE OBRA</t>
  </si>
  <si>
    <t>TOTAL COSTOS DIRECTOS</t>
  </si>
  <si>
    <t>3.</t>
  </si>
  <si>
    <t>TALLER</t>
  </si>
  <si>
    <t>3.1</t>
  </si>
  <si>
    <t>ANALISIS DE PRECIOS UNITARIOS</t>
  </si>
  <si>
    <t>CONSTRUCCIÓN ESTUFAS ECOEFICIENTES</t>
  </si>
  <si>
    <t>unidad</t>
  </si>
  <si>
    <t>ACTIVIDAD</t>
  </si>
  <si>
    <t>MEDIDA</t>
  </si>
  <si>
    <t xml:space="preserve">CANTIDAD </t>
  </si>
  <si>
    <t>VALOR TOTAL ESTUFA</t>
  </si>
  <si>
    <t>COROZAL - SUCRE</t>
  </si>
  <si>
    <t>UNID</t>
  </si>
  <si>
    <t>1.2</t>
  </si>
  <si>
    <t>1.3</t>
  </si>
  <si>
    <t>1.4</t>
  </si>
  <si>
    <t>1.5</t>
  </si>
  <si>
    <t>1.6</t>
  </si>
  <si>
    <t>1.7</t>
  </si>
  <si>
    <t>1.8</t>
  </si>
  <si>
    <t>1.9</t>
  </si>
  <si>
    <t>1.10</t>
  </si>
  <si>
    <t>1.11</t>
  </si>
  <si>
    <t>1.12</t>
  </si>
  <si>
    <t>1.13</t>
  </si>
  <si>
    <t>1.14</t>
  </si>
  <si>
    <t>Vr / UNIT IVA INCLUIDO</t>
  </si>
  <si>
    <t>PROVEEDOR 1. ESTUFAS ECOEFICIENTES METALCOF SAS</t>
  </si>
  <si>
    <t xml:space="preserve">ESTADISTICA SELECIONADA </t>
  </si>
  <si>
    <t>PROMEDIO</t>
  </si>
  <si>
    <t>T O T A L</t>
  </si>
  <si>
    <t>DESCRIPCION</t>
  </si>
  <si>
    <t>1.15</t>
  </si>
  <si>
    <t>1.16</t>
  </si>
  <si>
    <t>CONSTRUIR COCINAS ECOEFICIENTES PARA FAMILIAS RURALES</t>
  </si>
  <si>
    <t>1.17</t>
  </si>
  <si>
    <t>1.18</t>
  </si>
  <si>
    <t>1.19</t>
  </si>
  <si>
    <t>COTIZACIONES</t>
  </si>
  <si>
    <t>PROVEEDOR 1. VIVERO LA FUENTE SAS</t>
  </si>
  <si>
    <t>PROVEEDOR 2. VIVERO SEMILLAS DE HEOVA</t>
  </si>
  <si>
    <t>PROVEEDOR 3. VIVERO OMAR TAPIAS</t>
  </si>
  <si>
    <t>Plantas nativas maderable (Cedro, campano, Roble, Ceiba, Carreto, Polvillo, Cañaguate, Ebano, Caoba) de 35cm de altura en adelante</t>
  </si>
  <si>
    <t>PLAZO (MESES)</t>
  </si>
  <si>
    <t>COSTO UNITARIO</t>
  </si>
  <si>
    <t>1. PERSONAL (M O calificada)</t>
  </si>
  <si>
    <t>Prof</t>
  </si>
  <si>
    <t xml:space="preserve">SUBTOTAL </t>
  </si>
  <si>
    <t>Tecnico
obras civiles</t>
  </si>
  <si>
    <t>“CONSTRUCCIÓN E INSTALACIÓN DE ESTUFAS ECOEFICIENTES FIJAS PARA FAMILIAS RURALES COMO MEDIDA DE CONSERVACIÓN AMBIENTAL EN EL MUNICIPIO DE COROZAL, DEPARTAMENTO DE SUCRE”</t>
  </si>
  <si>
    <t>TOTAL</t>
  </si>
  <si>
    <t>Plancha en fundición de hierro gris (Largo: 66 cm, Ancho: 56 cm)</t>
  </si>
  <si>
    <t>Separador de 10x56 cm</t>
  </si>
  <si>
    <t>Tubo de 3 mt con gorro chino</t>
  </si>
  <si>
    <t>Caldero de agua (Acero inoxidable calibre 18)</t>
  </si>
  <si>
    <t>Compuerta de leña (Hierro gris)</t>
  </si>
  <si>
    <t>Compuerta de aire</t>
  </si>
  <si>
    <t>Parrilla de leña</t>
  </si>
  <si>
    <t>Ceniceros</t>
  </si>
  <si>
    <t>Horno (Acero Inoxidable lamina calibre 18)</t>
  </si>
  <si>
    <t>Angulo protector de 110x110</t>
  </si>
  <si>
    <t>Adobes de 10 6x12x24 cm</t>
  </si>
  <si>
    <t>Vitrificado</t>
  </si>
  <si>
    <t>Cemento</t>
  </si>
  <si>
    <t>PROVEEDOR 2. INNSOLUTION S.A.S</t>
  </si>
  <si>
    <t>Ítem</t>
  </si>
  <si>
    <t>Componente / Descripción</t>
  </si>
  <si>
    <t>Unidad</t>
  </si>
  <si>
    <t>Cantidad</t>
  </si>
  <si>
    <t>V. Unitario (COP)</t>
  </si>
  <si>
    <t>Valor Total (COP)</t>
  </si>
  <si>
    <t>COSTOS DIRECTOS (CD)</t>
  </si>
  <si>
    <t>Construcción de Estufas Ecoeficientes (Costo Directo)</t>
  </si>
  <si>
    <t>Suministro de Plantas Nativas (Costo Directo)</t>
  </si>
  <si>
    <t>SUBTOTAL COSTOS DIRECTOS (CD)</t>
  </si>
  <si>
    <t>A.I.U. (30% sobre el Subtotal CD)</t>
  </si>
  <si>
    <t>Administración (15%)</t>
  </si>
  <si>
    <t>%</t>
  </si>
  <si>
    <t>Imprevistos (5%)</t>
  </si>
  <si>
    <t>Utilidad (10%)</t>
  </si>
  <si>
    <t>SUBTOTAL A.I.U.</t>
  </si>
  <si>
    <t>TOTAL COSTO DE OBRA Y SUMINISTRO (CD + AIU)</t>
  </si>
  <si>
    <t>COSTOS INDIRECTOS (Sin aplicación de AIU)</t>
  </si>
  <si>
    <t>Talleres de capacitación y socialización</t>
  </si>
  <si>
    <t>3.2</t>
  </si>
  <si>
    <t>Equipo Coordinador y Seguimiento del Proyecto</t>
  </si>
  <si>
    <t>SUBTOTAL COSTOS INDIRECTOS</t>
  </si>
  <si>
    <t>VALOR TOTAL DEL PROYECTO</t>
  </si>
  <si>
    <r>
      <rPr>
        <b/>
        <sz val="10"/>
        <color rgb="FF000000"/>
        <rFont val="Arial"/>
        <family val="2"/>
      </rPr>
      <t xml:space="preserve">Coordinador de Proyecto: </t>
    </r>
    <r>
      <rPr>
        <sz val="10"/>
        <color rgb="FF000000"/>
        <rFont val="Arial"/>
        <family val="2"/>
      </rPr>
      <t xml:space="preserve"> Profesional Universitario, especialista en gerencia de proyectos, con experiencia en formulación y ejecución de proyectos ambientales o sociales.</t>
    </r>
  </si>
  <si>
    <r>
      <rPr>
        <b/>
        <sz val="10"/>
        <color rgb="FF000000"/>
        <rFont val="Arial"/>
        <family val="2"/>
      </rPr>
      <t xml:space="preserve">Supervisor de Campo: </t>
    </r>
    <r>
      <rPr>
        <sz val="10"/>
        <color indexed="8"/>
        <rFont val="Arial"/>
        <family val="2"/>
      </rPr>
      <t>Técnico, tecnólogo o maestro de obra con experiencia específica en construcción civil o proyectos comunitarios.</t>
    </r>
  </si>
  <si>
    <t>Tipo de riesgo</t>
  </si>
  <si>
    <t>Descripción del riesgo</t>
  </si>
  <si>
    <t>Probabilidad e impacto</t>
  </si>
  <si>
    <t>Efectos</t>
  </si>
  <si>
    <t>Medidas de mitigación</t>
  </si>
  <si>
    <t>1-Propósito (Objetivo general)</t>
  </si>
  <si>
    <t>Naturales / Operacionales</t>
  </si>
  <si>
    <t>Posibilidad de que la ejecución global se vea afectada por condiciones climáticas adversas (temporadas de lluvias intensas o fenómenos hidrológicos) que impidan el acceso vial de vehículos pesados al corregimiento de Hato Nuevo.</t>
  </si>
  <si>
    <t>Retraso significativo en el cronograma, imposibilidad de instalar las 35 estufas en el plazo de 2 meses y mortandad de las 10.500 plántulas por demoras en la entrega en sitio.</t>
  </si>
  <si>
    <t>Pactar el inicio de la obra y el transporte de insumos en época de clima favorable; contar con un plan de contingencia logístico y de almacenamiento temporal para salvaguardar el material vegetal y de obra civil.</t>
  </si>
  <si>
    <t>2-Componente (Productos)</t>
  </si>
  <si>
    <t>Administrativos / Contractuales</t>
  </si>
  <si>
    <t>Riesgo de declaratoria del proceso contractual desierto o incumplimiento posterior por parte del contratista asignado para la construcción de las estufas y provisión de insumos.</t>
  </si>
  <si>
    <t>No entrega de los productos (estufas y huertos leñeros), incumplimiento de metas del plan de desarrollo, posible pérdida de recursos y afectación a la credibilidad institucional.</t>
  </si>
  <si>
    <t>Dar debido trámite a la etapa precontractual garantizando amplia publicidad; exigir pólizas de cumplimiento y Todo Riesgo en Obras Civiles; seguimiento estricto por parte de la supervisión e interventoría del proyecto.</t>
  </si>
  <si>
    <t>3-Actividad y/o Entregable</t>
  </si>
  <si>
    <t>Operacionales / Técnicos</t>
  </si>
  <si>
    <t>Posibilidad de uso de materiales de mampostería o herrajes de baja calidad en la construcción de las estufas, o recepción de plántulas con problemas fitosanitarios.</t>
  </si>
  <si>
    <t>Inestabilidad estructural y corta vida útil de las estufas, exposición continua a emisiones de humo, y baja tasa de supervivencia de los árboles en los huertos familiares.</t>
  </si>
  <si>
    <t>Verificación rigurosa de las especificaciones técnicas y de calidad por parte del Supervisor de campo antes de cada instalación; exigir certificación fitosanitaria del material vegetal y pólizas de estabilidad de obra al contratista.</t>
  </si>
  <si>
    <t>Probabilidad: Media/Impacto: Alto</t>
  </si>
  <si>
    <t>Probabilidad: Baja/Impacto: Muy Alto</t>
  </si>
  <si>
    <t>Probabilidad: Baja/Impacto: Medio</t>
  </si>
  <si>
    <t>UND</t>
  </si>
  <si>
    <t>VIAJE</t>
  </si>
  <si>
    <t>VIAJES</t>
  </si>
  <si>
    <t>Descripción</t>
  </si>
  <si>
    <t>Cantidad / Rendimiento</t>
  </si>
  <si>
    <t>Valor Unitario</t>
  </si>
  <si>
    <t>Valor Total</t>
  </si>
  <si>
    <t>MATERIALES</t>
  </si>
  <si>
    <t>Estacas de madera 2x2"</t>
  </si>
  <si>
    <t>Hilo para construcción</t>
  </si>
  <si>
    <t>Rollo</t>
  </si>
  <si>
    <t>Cal (para trazado)</t>
  </si>
  <si>
    <t>Subtotal Materiales</t>
  </si>
  <si>
    <t>Cuadrilla (1 Oficial + 1 Ayudante) con factor prestacional</t>
  </si>
  <si>
    <t>Día</t>
  </si>
  <si>
    <t>Subtotal Mano de Obra</t>
  </si>
  <si>
    <t>EQUIPOS</t>
  </si>
  <si>
    <t>Herramienta menor (5% de la Mano de Obra)</t>
  </si>
  <si>
    <t>Subtotal Equipos</t>
  </si>
  <si>
    <t>VALOR TOTAL APU (Para 1 unidad)</t>
  </si>
  <si>
    <t>Tipo de Mano de Obra</t>
  </si>
  <si>
    <t>Salario Básico Diario (A)</t>
  </si>
  <si>
    <t>Factor Prestacional (70%) (B)</t>
  </si>
  <si>
    <t>Jornal Total Diario (A + B)</t>
  </si>
  <si>
    <t>Oficial de Construcción (Maestro)</t>
  </si>
  <si>
    <t>Ayudante de Construcción</t>
  </si>
  <si>
    <t>Costo Total Cuadrilla por Día</t>
  </si>
  <si>
    <t>CANTIDAD (Rendimiento)</t>
  </si>
  <si>
    <t>UNIDAD (Jornal Diario)</t>
  </si>
  <si>
    <t>MANO DE OBRA (Desagregada)</t>
  </si>
  <si>
    <t>Oficial de Construcción (Incluye 70% de Prestaciones)</t>
  </si>
  <si>
    <t>Ayudante de Construcción (Incluye 70% de Prestaciones)</t>
  </si>
  <si>
    <t>TOTAL MANO DE OBRA</t>
  </si>
  <si>
    <t>Componente / Actividad MGA</t>
  </si>
  <si>
    <t>Sem 1</t>
  </si>
  <si>
    <t>Sem 2</t>
  </si>
  <si>
    <t>Sem 3</t>
  </si>
  <si>
    <t>Sem 4</t>
  </si>
  <si>
    <t>Sem 5</t>
  </si>
  <si>
    <t>Sem 6</t>
  </si>
  <si>
    <t>Sem 7</t>
  </si>
  <si>
    <t>Sem 8</t>
  </si>
  <si>
    <t>PRODUCTO 1: Estufas Ecoeficientes</t>
  </si>
  <si>
    <r>
      <t>1.1</t>
    </r>
    <r>
      <rPr>
        <sz val="11"/>
        <color rgb="FF1F1F1F"/>
        <rFont val="Arial"/>
        <family val="2"/>
      </rPr>
      <t xml:space="preserve"> Construcción e instalación in situ de estufas</t>
    </r>
  </si>
  <si>
    <r>
      <t>1.2</t>
    </r>
    <r>
      <rPr>
        <sz val="11"/>
        <color rgb="FF1F1F1F"/>
        <rFont val="Arial"/>
        <family val="2"/>
      </rPr>
      <t xml:space="preserve"> Gestión de Administración, Imprevistos y Utilidades (A.I.U.)</t>
    </r>
  </si>
  <si>
    <r>
      <t>1.3</t>
    </r>
    <r>
      <rPr>
        <sz val="11"/>
        <color rgb="FF1F1F1F"/>
        <rFont val="Arial"/>
        <family val="2"/>
      </rPr>
      <t xml:space="preserve"> Supervisión técnica de la infraestructura</t>
    </r>
  </si>
  <si>
    <t>PRODUCTO 2: Plántulas y Talleres</t>
  </si>
  <si>
    <r>
      <t>2.1</t>
    </r>
    <r>
      <rPr>
        <sz val="11"/>
        <color rgb="FF1F1F1F"/>
        <rFont val="Arial"/>
        <family val="2"/>
      </rPr>
      <t xml:space="preserve"> Suministro y entrega de plántulas maderables</t>
    </r>
  </si>
  <si>
    <r>
      <t>2.2</t>
    </r>
    <r>
      <rPr>
        <sz val="11"/>
        <color rgb="FF1F1F1F"/>
        <rFont val="Arial"/>
        <family val="2"/>
      </rPr>
      <t xml:space="preserve"> Desarrollo de talleres teórico-prácticos comunitarios</t>
    </r>
  </si>
  <si>
    <r>
      <t>2.3</t>
    </r>
    <r>
      <rPr>
        <sz val="11"/>
        <color rgb="FF1F1F1F"/>
        <rFont val="Arial"/>
        <family val="2"/>
      </rPr>
      <t xml:space="preserve"> Coordinación y seguimiento logístico ambiental</t>
    </r>
  </si>
  <si>
    <t>Hitos de Control</t>
  </si>
  <si>
    <t>Acta de Inicio y Socialización con las 35 familias</t>
  </si>
  <si>
    <t>Entrega y liquidación del proyecto</t>
  </si>
  <si>
    <t>PRESUPUESTO GENERAL DE OBRA PARA LA INSTALACIÓN DE 35 ESTUFAS ECOEFICIENTES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</si>
</sst>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6" formatCode="&quot;$&quot;\ #,##0;[Red]\-&quot;$&quot;\ #,##0"/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* #,##0_-;\-&quot;$&quot;* #,##0_-;_-&quot;$&quot;* &quot;-&quot;_-;_-@_-"/>
    <numFmt numFmtId="165" formatCode="_(* #,##0_);_(* \(#,##0\);_(* &quot;-&quot;??_);_(@_)"/>
    <numFmt numFmtId="166" formatCode="_(* #,##0.00_);_(* \(#,##0.00\);_(* &quot;-&quot;??_);_(@_)"/>
    <numFmt numFmtId="167" formatCode="_-&quot;$&quot;* #,##0.00_-;\-&quot;$&quot;* #,##0.00_-;_-&quot;$&quot;* &quot;-&quot;??_-;_-@_-"/>
    <numFmt numFmtId="168" formatCode="_-&quot;$&quot;\ * #,##0.00_-;\-&quot;$&quot;\ * #,##0.00_-;_-&quot;$&quot;\ * &quot;-&quot;_-;_-@_-"/>
    <numFmt numFmtId="169" formatCode="_-&quot;$&quot;\ * #,##0.0000000_-;\-&quot;$&quot;\ * #,##0.0000000_-;_-&quot;$&quot;\ * &quot;-&quot;_-;_-@_-"/>
    <numFmt numFmtId="170" formatCode="&quot;$&quot;\ #,##0"/>
    <numFmt numFmtId="171" formatCode="&quot;$&quot;\ #,##0.00"/>
  </numFmts>
  <fonts count="3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FFFFFF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10"/>
      <color theme="1"/>
      <name val="Arial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sz val="8"/>
      <color theme="1"/>
      <name val="Arial"/>
      <family val="2"/>
    </font>
    <font>
      <b/>
      <sz val="10"/>
      <name val="Calibri"/>
      <family val="2"/>
      <scheme val="minor"/>
    </font>
    <font>
      <b/>
      <sz val="11"/>
      <name val="Calibri"/>
      <family val="2"/>
      <scheme val="minor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sz val="9"/>
      <color theme="1"/>
      <name val="Times New Roman"/>
      <family val="1"/>
    </font>
    <font>
      <b/>
      <sz val="9"/>
      <color rgb="FF000000"/>
      <name val="Arial"/>
      <family val="2"/>
    </font>
    <font>
      <b/>
      <sz val="11"/>
      <name val="Arial"/>
      <family val="2"/>
    </font>
    <font>
      <b/>
      <sz val="9"/>
      <color indexed="8"/>
      <name val="Arial"/>
      <family val="2"/>
    </font>
    <font>
      <b/>
      <sz val="9"/>
      <name val="Arial"/>
      <family val="2"/>
    </font>
    <font>
      <sz val="9"/>
      <color rgb="FF000000"/>
      <name val="Arial"/>
      <family val="2"/>
    </font>
    <font>
      <sz val="9"/>
      <name val="Arial"/>
      <family val="2"/>
    </font>
    <font>
      <sz val="9"/>
      <color indexed="8"/>
      <name val="Arial"/>
      <family val="2"/>
    </font>
    <font>
      <b/>
      <sz val="11"/>
      <color rgb="FF1F1F1F"/>
      <name val="Arial"/>
      <family val="2"/>
    </font>
    <font>
      <sz val="11"/>
      <color rgb="FF1F1F1F"/>
      <name val="Arial"/>
      <family val="2"/>
    </font>
    <font>
      <b/>
      <sz val="10"/>
      <name val="Arial"/>
      <family val="2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b/>
      <sz val="10"/>
      <color rgb="FF1F1F1F"/>
      <name val="Calibri Light"/>
      <family val="2"/>
      <scheme val="major"/>
    </font>
    <font>
      <sz val="10"/>
      <color rgb="FF1F1F1F"/>
      <name val="Calibri Light"/>
      <family val="2"/>
      <scheme val="major"/>
    </font>
    <font>
      <i/>
      <sz val="11"/>
      <color rgb="FF1F1F1F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rgb="FF808080"/>
        <bgColor indexed="64"/>
      </patternFill>
    </fill>
    <fill>
      <patternFill patternType="solid">
        <fgColor rgb="FFDCE6F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</fills>
  <borders count="4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rgb="FF000000"/>
      </left>
      <right/>
      <top/>
      <bottom/>
      <diagonal/>
    </border>
    <border>
      <left/>
      <right style="thick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thick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ck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/>
      <right style="thick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 style="thick">
        <color rgb="FF000000"/>
      </left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 style="medium">
        <color rgb="FF000000"/>
      </right>
      <top/>
      <bottom style="medium">
        <color indexed="64"/>
      </bottom>
      <diagonal/>
    </border>
    <border>
      <left style="thick">
        <color rgb="FF000000"/>
      </left>
      <right style="medium">
        <color rgb="FF000000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  <border>
      <left style="medium">
        <color indexed="64"/>
      </left>
      <right/>
      <top style="medium">
        <color indexed="64"/>
      </top>
      <bottom style="medium">
        <color rgb="FF000000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 style="medium">
        <color indexed="64"/>
      </top>
      <bottom/>
      <diagonal/>
    </border>
    <border>
      <left style="medium">
        <color rgb="FF000000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ck">
        <color rgb="FF000000"/>
      </right>
      <top/>
      <bottom/>
      <diagonal/>
    </border>
    <border>
      <left style="medium">
        <color rgb="FFC4C7C5"/>
      </left>
      <right style="medium">
        <color rgb="FFC4C7C5"/>
      </right>
      <top style="medium">
        <color rgb="FFC4C7C5"/>
      </top>
      <bottom style="medium">
        <color rgb="FFC4C7C5"/>
      </bottom>
      <diagonal/>
    </border>
  </borders>
  <cellStyleXfs count="9">
    <xf numFmtId="0" fontId="0" fillId="0" borderId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9" fillId="0" borderId="0"/>
    <xf numFmtId="9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7" fontId="1" fillId="0" borderId="0" applyFont="0" applyFill="0" applyBorder="0" applyAlignment="0" applyProtection="0"/>
  </cellStyleXfs>
  <cellXfs count="234">
    <xf numFmtId="0" fontId="0" fillId="0" borderId="0" xfId="0"/>
    <xf numFmtId="0" fontId="7" fillId="0" borderId="6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6" fillId="5" borderId="1" xfId="0" applyFont="1" applyFill="1" applyBorder="1" applyAlignment="1">
      <alignment vertical="center"/>
    </xf>
    <xf numFmtId="0" fontId="7" fillId="0" borderId="1" xfId="0" applyFont="1" applyBorder="1" applyAlignment="1">
      <alignment vertical="center" wrapText="1"/>
    </xf>
    <xf numFmtId="41" fontId="0" fillId="0" borderId="0" xfId="2" applyFont="1"/>
    <xf numFmtId="42" fontId="0" fillId="0" borderId="0" xfId="0" applyNumberFormat="1"/>
    <xf numFmtId="164" fontId="0" fillId="0" borderId="0" xfId="0" applyNumberFormat="1"/>
    <xf numFmtId="0" fontId="4" fillId="0" borderId="0" xfId="0" applyFont="1"/>
    <xf numFmtId="0" fontId="10" fillId="0" borderId="0" xfId="0" applyFont="1" applyAlignment="1">
      <alignment vertical="center"/>
    </xf>
    <xf numFmtId="6" fontId="0" fillId="0" borderId="0" xfId="0" applyNumberFormat="1"/>
    <xf numFmtId="0" fontId="13" fillId="0" borderId="0" xfId="0" applyFont="1" applyAlignment="1">
      <alignment horizontal="left" vertical="center" wrapText="1" indent="9"/>
    </xf>
    <xf numFmtId="0" fontId="15" fillId="0" borderId="0" xfId="0" applyFont="1" applyAlignment="1">
      <alignment vertical="center" wrapText="1"/>
    </xf>
    <xf numFmtId="0" fontId="14" fillId="0" borderId="16" xfId="0" applyFont="1" applyBorder="1" applyAlignment="1">
      <alignment horizontal="center" vertical="center" wrapText="1"/>
    </xf>
    <xf numFmtId="0" fontId="14" fillId="0" borderId="17" xfId="0" applyFont="1" applyBorder="1" applyAlignment="1">
      <alignment horizontal="center" vertical="center" wrapText="1"/>
    </xf>
    <xf numFmtId="0" fontId="14" fillId="0" borderId="17" xfId="0" applyFont="1" applyBorder="1" applyAlignment="1">
      <alignment vertical="center" wrapText="1"/>
    </xf>
    <xf numFmtId="6" fontId="14" fillId="0" borderId="14" xfId="0" applyNumberFormat="1" applyFont="1" applyBorder="1" applyAlignment="1">
      <alignment horizontal="center" vertical="center" wrapText="1"/>
    </xf>
    <xf numFmtId="6" fontId="14" fillId="0" borderId="15" xfId="0" applyNumberFormat="1" applyFont="1" applyBorder="1" applyAlignment="1">
      <alignment horizontal="right" vertical="center" wrapText="1"/>
    </xf>
    <xf numFmtId="6" fontId="14" fillId="0" borderId="30" xfId="0" applyNumberFormat="1" applyFont="1" applyBorder="1" applyAlignment="1">
      <alignment horizontal="right" vertical="center" wrapText="1"/>
    </xf>
    <xf numFmtId="6" fontId="14" fillId="0" borderId="31" xfId="0" applyNumberFormat="1" applyFont="1" applyBorder="1" applyAlignment="1">
      <alignment horizontal="right" vertical="center" wrapText="1"/>
    </xf>
    <xf numFmtId="6" fontId="14" fillId="0" borderId="31" xfId="0" applyNumberFormat="1" applyFont="1" applyBorder="1" applyAlignment="1">
      <alignment horizontal="center" vertical="center" wrapText="1"/>
    </xf>
    <xf numFmtId="0" fontId="14" fillId="0" borderId="15" xfId="0" applyFont="1" applyBorder="1" applyAlignment="1">
      <alignment horizontal="center" vertical="center" wrapText="1"/>
    </xf>
    <xf numFmtId="6" fontId="14" fillId="0" borderId="15" xfId="0" applyNumberFormat="1" applyFont="1" applyBorder="1" applyAlignment="1">
      <alignment horizontal="center" vertical="center" wrapText="1"/>
    </xf>
    <xf numFmtId="6" fontId="14" fillId="0" borderId="37" xfId="0" applyNumberFormat="1" applyFont="1" applyBorder="1" applyAlignment="1">
      <alignment horizontal="right" vertical="center" wrapText="1"/>
    </xf>
    <xf numFmtId="0" fontId="13" fillId="0" borderId="13" xfId="0" applyFont="1" applyBorder="1" applyAlignment="1">
      <alignment vertical="center" wrapText="1"/>
    </xf>
    <xf numFmtId="0" fontId="16" fillId="7" borderId="23" xfId="0" applyFont="1" applyFill="1" applyBorder="1" applyAlignment="1">
      <alignment vertical="center" wrapText="1"/>
    </xf>
    <xf numFmtId="0" fontId="16" fillId="7" borderId="3" xfId="0" applyFont="1" applyFill="1" applyBorder="1" applyAlignment="1">
      <alignment vertical="top" wrapText="1"/>
    </xf>
    <xf numFmtId="0" fontId="16" fillId="7" borderId="23" xfId="0" applyFont="1" applyFill="1" applyBorder="1" applyAlignment="1">
      <alignment horizontal="left" vertical="center" wrapText="1" indent="1"/>
    </xf>
    <xf numFmtId="0" fontId="16" fillId="7" borderId="15" xfId="0" applyFont="1" applyFill="1" applyBorder="1" applyAlignment="1">
      <alignment horizontal="left" vertical="center" wrapText="1" indent="6"/>
    </xf>
    <xf numFmtId="6" fontId="16" fillId="7" borderId="14" xfId="0" applyNumberFormat="1" applyFont="1" applyFill="1" applyBorder="1" applyAlignment="1">
      <alignment horizontal="center" vertical="center" wrapText="1"/>
    </xf>
    <xf numFmtId="0" fontId="6" fillId="5" borderId="1" xfId="0" applyFont="1" applyFill="1" applyBorder="1" applyAlignment="1">
      <alignment horizontal="center" vertical="center"/>
    </xf>
    <xf numFmtId="0" fontId="18" fillId="9" borderId="1" xfId="0" applyFont="1" applyFill="1" applyBorder="1" applyAlignment="1">
      <alignment horizontal="center" vertical="center" wrapText="1"/>
    </xf>
    <xf numFmtId="1" fontId="18" fillId="9" borderId="1" xfId="0" applyNumberFormat="1" applyFont="1" applyFill="1" applyBorder="1" applyAlignment="1">
      <alignment horizontal="center" vertical="center" wrapText="1"/>
    </xf>
    <xf numFmtId="0" fontId="19" fillId="9" borderId="1" xfId="0" applyFont="1" applyFill="1" applyBorder="1" applyAlignment="1">
      <alignment horizontal="center" vertical="center" wrapText="1"/>
    </xf>
    <xf numFmtId="0" fontId="18" fillId="9" borderId="1" xfId="0" applyFont="1" applyFill="1" applyBorder="1" applyAlignment="1">
      <alignment vertical="center" wrapText="1"/>
    </xf>
    <xf numFmtId="0" fontId="18" fillId="0" borderId="1" xfId="0" applyFont="1" applyBorder="1" applyAlignment="1">
      <alignment vertical="center" wrapText="1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vertical="center" wrapText="1"/>
    </xf>
    <xf numFmtId="0" fontId="7" fillId="0" borderId="0" xfId="0" applyFont="1" applyAlignment="1">
      <alignment horizontal="center" vertical="center" wrapText="1"/>
    </xf>
    <xf numFmtId="0" fontId="6" fillId="4" borderId="0" xfId="0" applyFont="1" applyFill="1" applyAlignment="1">
      <alignment horizontal="center" vertical="center"/>
    </xf>
    <xf numFmtId="44" fontId="0" fillId="0" borderId="0" xfId="3" applyFont="1"/>
    <xf numFmtId="171" fontId="0" fillId="0" borderId="0" xfId="0" applyNumberFormat="1"/>
    <xf numFmtId="0" fontId="6" fillId="8" borderId="5" xfId="0" applyFont="1" applyFill="1" applyBorder="1" applyAlignment="1">
      <alignment horizontal="center" vertical="center"/>
    </xf>
    <xf numFmtId="0" fontId="6" fillId="8" borderId="9" xfId="0" applyFont="1" applyFill="1" applyBorder="1" applyAlignment="1">
      <alignment horizontal="center" vertical="center"/>
    </xf>
    <xf numFmtId="0" fontId="6" fillId="8" borderId="10" xfId="0" applyFont="1" applyFill="1" applyBorder="1" applyAlignment="1">
      <alignment horizontal="left" vertical="center" wrapText="1"/>
    </xf>
    <xf numFmtId="0" fontId="6" fillId="8" borderId="7" xfId="0" applyFont="1" applyFill="1" applyBorder="1" applyAlignment="1">
      <alignment horizontal="left" vertical="center" wrapText="1"/>
    </xf>
    <xf numFmtId="0" fontId="6" fillId="8" borderId="8" xfId="0" applyFont="1" applyFill="1" applyBorder="1" applyAlignment="1">
      <alignment horizontal="center" vertical="center" wrapText="1"/>
    </xf>
    <xf numFmtId="164" fontId="6" fillId="8" borderId="8" xfId="0" applyNumberFormat="1" applyFont="1" applyFill="1" applyBorder="1" applyAlignment="1">
      <alignment vertical="center"/>
    </xf>
    <xf numFmtId="0" fontId="7" fillId="0" borderId="11" xfId="0" applyFont="1" applyBorder="1" applyAlignment="1">
      <alignment horizontal="justify" vertical="center" wrapText="1"/>
    </xf>
    <xf numFmtId="0" fontId="7" fillId="0" borderId="11" xfId="0" applyFont="1" applyBorder="1" applyAlignment="1">
      <alignment horizontal="center" vertical="center" wrapText="1"/>
    </xf>
    <xf numFmtId="42" fontId="7" fillId="0" borderId="11" xfId="4" applyFont="1" applyBorder="1" applyAlignment="1">
      <alignment horizontal="right" vertical="center" wrapText="1"/>
    </xf>
    <xf numFmtId="0" fontId="6" fillId="8" borderId="10" xfId="0" applyFont="1" applyFill="1" applyBorder="1" applyAlignment="1">
      <alignment vertical="center" wrapText="1"/>
    </xf>
    <xf numFmtId="0" fontId="6" fillId="8" borderId="7" xfId="0" applyFont="1" applyFill="1" applyBorder="1" applyAlignment="1">
      <alignment vertical="center" wrapText="1"/>
    </xf>
    <xf numFmtId="0" fontId="6" fillId="8" borderId="8" xfId="0" applyFont="1" applyFill="1" applyBorder="1" applyAlignment="1">
      <alignment vertical="center" wrapText="1"/>
    </xf>
    <xf numFmtId="42" fontId="0" fillId="0" borderId="1" xfId="0" applyNumberFormat="1" applyBorder="1" applyAlignment="1">
      <alignment vertical="center"/>
    </xf>
    <xf numFmtId="42" fontId="7" fillId="0" borderId="1" xfId="4" applyFont="1" applyFill="1" applyBorder="1" applyAlignment="1">
      <alignment horizontal="right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164" fontId="6" fillId="0" borderId="8" xfId="0" applyNumberFormat="1" applyFont="1" applyBorder="1" applyAlignment="1">
      <alignment vertical="center"/>
    </xf>
    <xf numFmtId="0" fontId="0" fillId="0" borderId="1" xfId="0" applyBorder="1"/>
    <xf numFmtId="0" fontId="0" fillId="0" borderId="8" xfId="0" applyBorder="1"/>
    <xf numFmtId="169" fontId="0" fillId="0" borderId="8" xfId="0" applyNumberFormat="1" applyBorder="1"/>
    <xf numFmtId="6" fontId="0" fillId="0" borderId="8" xfId="0" applyNumberFormat="1" applyBorder="1"/>
    <xf numFmtId="42" fontId="0" fillId="0" borderId="8" xfId="0" applyNumberFormat="1" applyBorder="1"/>
    <xf numFmtId="0" fontId="0" fillId="0" borderId="11" xfId="0" applyBorder="1"/>
    <xf numFmtId="0" fontId="2" fillId="5" borderId="0" xfId="0" applyFont="1" applyFill="1" applyAlignment="1">
      <alignment vertical="center" wrapText="1"/>
    </xf>
    <xf numFmtId="0" fontId="0" fillId="5" borderId="0" xfId="0" applyFill="1"/>
    <xf numFmtId="0" fontId="3" fillId="5" borderId="0" xfId="0" applyFont="1" applyFill="1" applyAlignment="1">
      <alignment vertical="center" wrapText="1"/>
    </xf>
    <xf numFmtId="0" fontId="4" fillId="5" borderId="0" xfId="0" applyFont="1" applyFill="1" applyAlignment="1">
      <alignment vertical="top" wrapText="1"/>
    </xf>
    <xf numFmtId="42" fontId="0" fillId="5" borderId="0" xfId="0" applyNumberFormat="1" applyFill="1"/>
    <xf numFmtId="42" fontId="7" fillId="5" borderId="0" xfId="1" applyNumberFormat="1" applyFont="1" applyFill="1" applyBorder="1" applyAlignment="1">
      <alignment horizontal="right" vertical="center" wrapText="1"/>
    </xf>
    <xf numFmtId="168" fontId="0" fillId="5" borderId="0" xfId="0" applyNumberFormat="1" applyFill="1"/>
    <xf numFmtId="42" fontId="8" fillId="5" borderId="0" xfId="8" applyNumberFormat="1" applyFont="1" applyFill="1" applyBorder="1" applyAlignment="1">
      <alignment vertical="center"/>
    </xf>
    <xf numFmtId="168" fontId="8" fillId="5" borderId="0" xfId="8" applyNumberFormat="1" applyFont="1" applyFill="1" applyBorder="1" applyAlignment="1">
      <alignment vertical="center"/>
    </xf>
    <xf numFmtId="42" fontId="6" fillId="5" borderId="0" xfId="4" applyFont="1" applyFill="1" applyBorder="1" applyAlignment="1">
      <alignment horizontal="right" vertical="center" wrapText="1"/>
    </xf>
    <xf numFmtId="6" fontId="0" fillId="5" borderId="0" xfId="0" applyNumberFormat="1" applyFill="1"/>
    <xf numFmtId="10" fontId="0" fillId="5" borderId="0" xfId="6" applyNumberFormat="1" applyFont="1" applyFill="1" applyBorder="1"/>
    <xf numFmtId="41" fontId="0" fillId="5" borderId="0" xfId="2" applyFont="1" applyFill="1" applyBorder="1"/>
    <xf numFmtId="41" fontId="0" fillId="5" borderId="0" xfId="0" applyNumberFormat="1" applyFill="1"/>
    <xf numFmtId="0" fontId="7" fillId="5" borderId="1" xfId="0" applyFont="1" applyFill="1" applyBorder="1" applyAlignment="1">
      <alignment vertical="center" wrapText="1"/>
    </xf>
    <xf numFmtId="0" fontId="0" fillId="0" borderId="41" xfId="0" applyBorder="1"/>
    <xf numFmtId="0" fontId="7" fillId="5" borderId="0" xfId="0" applyFont="1" applyFill="1" applyAlignment="1">
      <alignment horizontal="center" vertical="center"/>
    </xf>
    <xf numFmtId="0" fontId="7" fillId="5" borderId="0" xfId="0" applyFont="1" applyFill="1" applyAlignment="1">
      <alignment vertical="center" wrapText="1"/>
    </xf>
    <xf numFmtId="0" fontId="7" fillId="5" borderId="0" xfId="0" applyFont="1" applyFill="1" applyAlignment="1">
      <alignment horizontal="center" vertical="center" wrapText="1"/>
    </xf>
    <xf numFmtId="42" fontId="7" fillId="5" borderId="0" xfId="4" applyFont="1" applyFill="1" applyBorder="1" applyAlignment="1">
      <alignment horizontal="right" vertical="center" wrapText="1"/>
    </xf>
    <xf numFmtId="0" fontId="6" fillId="5" borderId="0" xfId="0" applyFont="1" applyFill="1" applyAlignment="1">
      <alignment horizontal="center" vertical="center"/>
    </xf>
    <xf numFmtId="0" fontId="8" fillId="5" borderId="0" xfId="0" applyFont="1" applyFill="1" applyAlignment="1">
      <alignment vertical="center"/>
    </xf>
    <xf numFmtId="42" fontId="8" fillId="5" borderId="0" xfId="0" applyNumberFormat="1" applyFont="1" applyFill="1" applyAlignment="1">
      <alignment vertical="center"/>
    </xf>
    <xf numFmtId="0" fontId="6" fillId="5" borderId="0" xfId="0" applyFont="1" applyFill="1" applyAlignment="1">
      <alignment vertical="center" wrapText="1"/>
    </xf>
    <xf numFmtId="0" fontId="6" fillId="5" borderId="0" xfId="0" applyFont="1" applyFill="1" applyAlignment="1">
      <alignment horizontal="center" vertical="center" wrapText="1"/>
    </xf>
    <xf numFmtId="9" fontId="6" fillId="5" borderId="0" xfId="0" applyNumberFormat="1" applyFont="1" applyFill="1" applyAlignment="1">
      <alignment horizontal="center" vertical="center" wrapText="1"/>
    </xf>
    <xf numFmtId="9" fontId="8" fillId="5" borderId="0" xfId="0" applyNumberFormat="1" applyFont="1" applyFill="1" applyAlignment="1">
      <alignment horizontal="center" vertical="center"/>
    </xf>
    <xf numFmtId="42" fontId="8" fillId="5" borderId="0" xfId="3" applyNumberFormat="1" applyFont="1" applyFill="1" applyBorder="1" applyAlignment="1">
      <alignment vertical="center"/>
    </xf>
    <xf numFmtId="42" fontId="6" fillId="5" borderId="0" xfId="0" applyNumberFormat="1" applyFont="1" applyFill="1" applyAlignment="1">
      <alignment horizontal="center" vertical="center" wrapText="1"/>
    </xf>
    <xf numFmtId="0" fontId="6" fillId="5" borderId="0" xfId="0" applyFont="1" applyFill="1" applyAlignment="1">
      <alignment vertical="center"/>
    </xf>
    <xf numFmtId="0" fontId="18" fillId="5" borderId="0" xfId="0" applyFont="1" applyFill="1" applyAlignment="1">
      <alignment horizontal="center" vertical="center" wrapText="1"/>
    </xf>
    <xf numFmtId="1" fontId="18" fillId="5" borderId="0" xfId="0" applyNumberFormat="1" applyFont="1" applyFill="1" applyAlignment="1">
      <alignment horizontal="center" vertical="center" wrapText="1"/>
    </xf>
    <xf numFmtId="0" fontId="19" fillId="5" borderId="0" xfId="0" applyFont="1" applyFill="1" applyAlignment="1">
      <alignment horizontal="center" vertical="center" wrapText="1"/>
    </xf>
    <xf numFmtId="0" fontId="18" fillId="5" borderId="0" xfId="0" applyFont="1" applyFill="1" applyAlignment="1">
      <alignment vertical="center" wrapText="1"/>
    </xf>
    <xf numFmtId="0" fontId="20" fillId="5" borderId="0" xfId="0" applyFont="1" applyFill="1" applyAlignment="1">
      <alignment vertical="center" wrapText="1"/>
    </xf>
    <xf numFmtId="1" fontId="21" fillId="5" borderId="0" xfId="0" applyNumberFormat="1" applyFont="1" applyFill="1" applyAlignment="1" applyProtection="1">
      <alignment horizontal="center" vertical="center" wrapText="1"/>
      <protection locked="0"/>
    </xf>
    <xf numFmtId="0" fontId="21" fillId="5" borderId="0" xfId="0" applyFont="1" applyFill="1" applyAlignment="1" applyProtection="1">
      <alignment horizontal="center" vertical="center" wrapText="1"/>
      <protection locked="0"/>
    </xf>
    <xf numFmtId="170" fontId="21" fillId="5" borderId="0" xfId="0" applyNumberFormat="1" applyFont="1" applyFill="1" applyAlignment="1" applyProtection="1">
      <alignment horizontal="right" vertical="center"/>
      <protection locked="0"/>
    </xf>
    <xf numFmtId="170" fontId="19" fillId="5" borderId="0" xfId="0" applyNumberFormat="1" applyFont="1" applyFill="1" applyAlignment="1">
      <alignment horizontal="center" vertical="center" wrapText="1"/>
    </xf>
    <xf numFmtId="0" fontId="22" fillId="5" borderId="0" xfId="0" applyFont="1" applyFill="1" applyAlignment="1" applyProtection="1">
      <alignment vertical="center" wrapText="1"/>
      <protection locked="0"/>
    </xf>
    <xf numFmtId="165" fontId="3" fillId="5" borderId="0" xfId="7" applyNumberFormat="1" applyFont="1" applyFill="1" applyBorder="1" applyAlignment="1">
      <alignment vertical="center"/>
    </xf>
    <xf numFmtId="0" fontId="23" fillId="0" borderId="1" xfId="0" applyFont="1" applyBorder="1" applyAlignment="1">
      <alignment horizontal="left" vertical="center" wrapText="1" indent="1" readingOrder="1"/>
    </xf>
    <xf numFmtId="0" fontId="24" fillId="0" borderId="1" xfId="0" applyFont="1" applyBorder="1" applyAlignment="1">
      <alignment horizontal="left" vertical="center" wrapText="1" indent="1" readingOrder="1"/>
    </xf>
    <xf numFmtId="0" fontId="24" fillId="0" borderId="1" xfId="0" applyFont="1" applyBorder="1" applyAlignment="1">
      <alignment vertical="center" wrapText="1" readingOrder="1"/>
    </xf>
    <xf numFmtId="0" fontId="23" fillId="9" borderId="1" xfId="0" applyFont="1" applyFill="1" applyBorder="1" applyAlignment="1">
      <alignment horizontal="left" vertical="center" wrapText="1" indent="1" readingOrder="1"/>
    </xf>
    <xf numFmtId="0" fontId="23" fillId="9" borderId="1" xfId="0" applyFont="1" applyFill="1" applyBorder="1" applyAlignment="1">
      <alignment vertical="center" wrapText="1" readingOrder="1"/>
    </xf>
    <xf numFmtId="1" fontId="9" fillId="5" borderId="1" xfId="0" applyNumberFormat="1" applyFont="1" applyFill="1" applyBorder="1" applyAlignment="1" applyProtection="1">
      <alignment horizontal="center" vertical="center" wrapText="1"/>
      <protection locked="0"/>
    </xf>
    <xf numFmtId="0" fontId="9" fillId="5" borderId="1" xfId="0" applyFont="1" applyFill="1" applyBorder="1" applyAlignment="1" applyProtection="1">
      <alignment horizontal="center" vertical="center" wrapText="1"/>
      <protection locked="0"/>
    </xf>
    <xf numFmtId="170" fontId="9" fillId="5" borderId="1" xfId="0" applyNumberFormat="1" applyFont="1" applyFill="1" applyBorder="1" applyAlignment="1" applyProtection="1">
      <alignment horizontal="right" vertical="center"/>
      <protection locked="0"/>
    </xf>
    <xf numFmtId="170" fontId="25" fillId="5" borderId="1" xfId="0" applyNumberFormat="1" applyFont="1" applyFill="1" applyBorder="1" applyAlignment="1">
      <alignment horizontal="center" vertical="center" wrapText="1"/>
    </xf>
    <xf numFmtId="0" fontId="26" fillId="5" borderId="1" xfId="0" applyFont="1" applyFill="1" applyBorder="1" applyAlignment="1" applyProtection="1">
      <alignment vertical="center" wrapText="1"/>
      <protection locked="0"/>
    </xf>
    <xf numFmtId="170" fontId="25" fillId="0" borderId="1" xfId="0" applyNumberFormat="1" applyFont="1" applyBorder="1" applyAlignment="1">
      <alignment horizontal="center" vertical="center" wrapText="1"/>
    </xf>
    <xf numFmtId="0" fontId="24" fillId="0" borderId="1" xfId="0" applyFont="1" applyBorder="1" applyAlignment="1">
      <alignment horizontal="center" vertical="center" wrapText="1" readingOrder="1"/>
    </xf>
    <xf numFmtId="3" fontId="24" fillId="0" borderId="1" xfId="0" applyNumberFormat="1" applyFont="1" applyBorder="1" applyAlignment="1">
      <alignment horizontal="center" vertical="center" wrapText="1" readingOrder="1"/>
    </xf>
    <xf numFmtId="9" fontId="24" fillId="0" borderId="1" xfId="0" applyNumberFormat="1" applyFont="1" applyBorder="1" applyAlignment="1">
      <alignment horizontal="center" vertical="center" wrapText="1" readingOrder="1"/>
    </xf>
    <xf numFmtId="44" fontId="24" fillId="0" borderId="1" xfId="3" applyFont="1" applyBorder="1" applyAlignment="1">
      <alignment horizontal="left" vertical="center" wrapText="1" indent="1" readingOrder="1"/>
    </xf>
    <xf numFmtId="44" fontId="24" fillId="0" borderId="1" xfId="3" applyFont="1" applyBorder="1" applyAlignment="1">
      <alignment vertical="center" wrapText="1" readingOrder="1"/>
    </xf>
    <xf numFmtId="44" fontId="23" fillId="0" borderId="1" xfId="3" applyFont="1" applyBorder="1" applyAlignment="1">
      <alignment vertical="center" wrapText="1" readingOrder="1"/>
    </xf>
    <xf numFmtId="0" fontId="6" fillId="7" borderId="23" xfId="0" applyFont="1" applyFill="1" applyBorder="1" applyAlignment="1">
      <alignment vertical="center" wrapText="1"/>
    </xf>
    <xf numFmtId="0" fontId="6" fillId="7" borderId="3" xfId="0" applyFont="1" applyFill="1" applyBorder="1" applyAlignment="1">
      <alignment vertical="top" wrapText="1"/>
    </xf>
    <xf numFmtId="0" fontId="6" fillId="7" borderId="2" xfId="0" applyFont="1" applyFill="1" applyBorder="1" applyAlignment="1">
      <alignment vertical="top" wrapText="1"/>
    </xf>
    <xf numFmtId="0" fontId="6" fillId="7" borderId="23" xfId="0" applyFont="1" applyFill="1" applyBorder="1" applyAlignment="1">
      <alignment horizontal="left" vertical="center" wrapText="1" indent="1"/>
    </xf>
    <xf numFmtId="0" fontId="6" fillId="7" borderId="2" xfId="0" applyFont="1" applyFill="1" applyBorder="1" applyAlignment="1">
      <alignment horizontal="left" vertical="center" wrapText="1" indent="1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vertical="center" wrapText="1"/>
    </xf>
    <xf numFmtId="0" fontId="8" fillId="0" borderId="17" xfId="0" applyFont="1" applyBorder="1" applyAlignment="1">
      <alignment horizontal="center" vertical="center" wrapText="1"/>
    </xf>
    <xf numFmtId="6" fontId="8" fillId="0" borderId="15" xfId="0" applyNumberFormat="1" applyFont="1" applyBorder="1" applyAlignment="1">
      <alignment horizontal="right" vertical="center" wrapText="1"/>
    </xf>
    <xf numFmtId="6" fontId="8" fillId="0" borderId="30" xfId="0" applyNumberFormat="1" applyFont="1" applyBorder="1" applyAlignment="1">
      <alignment horizontal="right" vertical="center" wrapText="1"/>
    </xf>
    <xf numFmtId="6" fontId="8" fillId="0" borderId="32" xfId="0" applyNumberFormat="1" applyFont="1" applyBorder="1" applyAlignment="1">
      <alignment horizontal="right" vertical="center" wrapText="1"/>
    </xf>
    <xf numFmtId="6" fontId="8" fillId="0" borderId="31" xfId="0" applyNumberFormat="1" applyFont="1" applyBorder="1" applyAlignment="1">
      <alignment horizontal="center" vertical="center" wrapText="1"/>
    </xf>
    <xf numFmtId="6" fontId="8" fillId="0" borderId="14" xfId="0" applyNumberFormat="1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wrapText="1"/>
    </xf>
    <xf numFmtId="6" fontId="8" fillId="0" borderId="15" xfId="0" applyNumberFormat="1" applyFont="1" applyBorder="1" applyAlignment="1">
      <alignment horizontal="center" vertical="center" wrapText="1"/>
    </xf>
    <xf numFmtId="0" fontId="6" fillId="7" borderId="15" xfId="0" applyFont="1" applyFill="1" applyBorder="1" applyAlignment="1">
      <alignment horizontal="left" vertical="center" wrapText="1" indent="6"/>
    </xf>
    <xf numFmtId="6" fontId="6" fillId="7" borderId="14" xfId="0" applyNumberFormat="1" applyFont="1" applyFill="1" applyBorder="1" applyAlignment="1">
      <alignment horizontal="center" vertical="center" wrapText="1"/>
    </xf>
    <xf numFmtId="0" fontId="28" fillId="0" borderId="1" xfId="0" applyFont="1" applyBorder="1" applyAlignment="1">
      <alignment horizontal="center" vertical="center" wrapText="1" readingOrder="1"/>
    </xf>
    <xf numFmtId="0" fontId="28" fillId="0" borderId="1" xfId="0" applyFont="1" applyBorder="1" applyAlignment="1">
      <alignment vertical="center" wrapText="1" readingOrder="1"/>
    </xf>
    <xf numFmtId="0" fontId="29" fillId="0" borderId="1" xfId="0" applyFont="1" applyBorder="1" applyAlignment="1">
      <alignment vertical="center" wrapText="1" readingOrder="1"/>
    </xf>
    <xf numFmtId="0" fontId="23" fillId="0" borderId="44" xfId="0" applyFont="1" applyBorder="1" applyAlignment="1">
      <alignment vertical="center" wrapText="1" readingOrder="1"/>
    </xf>
    <xf numFmtId="0" fontId="24" fillId="0" borderId="44" xfId="0" applyFont="1" applyBorder="1" applyAlignment="1">
      <alignment vertical="center" wrapText="1" readingOrder="1"/>
    </xf>
    <xf numFmtId="6" fontId="24" fillId="0" borderId="44" xfId="0" applyNumberFormat="1" applyFont="1" applyBorder="1" applyAlignment="1">
      <alignment vertical="center" wrapText="1" readingOrder="1"/>
    </xf>
    <xf numFmtId="6" fontId="23" fillId="0" borderId="44" xfId="0" applyNumberFormat="1" applyFont="1" applyBorder="1" applyAlignment="1">
      <alignment vertical="center" wrapText="1" readingOrder="1"/>
    </xf>
    <xf numFmtId="0" fontId="23" fillId="0" borderId="1" xfId="0" applyFont="1" applyBorder="1" applyAlignment="1">
      <alignment vertical="center" wrapText="1" readingOrder="1"/>
    </xf>
    <xf numFmtId="6" fontId="24" fillId="0" borderId="1" xfId="0" applyNumberFormat="1" applyFont="1" applyBorder="1" applyAlignment="1">
      <alignment vertical="center" wrapText="1" readingOrder="1"/>
    </xf>
    <xf numFmtId="6" fontId="23" fillId="0" borderId="1" xfId="0" applyNumberFormat="1" applyFont="1" applyBorder="1" applyAlignment="1">
      <alignment vertical="center" wrapText="1" readingOrder="1"/>
    </xf>
    <xf numFmtId="0" fontId="23" fillId="0" borderId="1" xfId="0" applyFont="1" applyBorder="1" applyAlignment="1">
      <alignment horizontal="center" vertical="center" wrapText="1" readingOrder="1"/>
    </xf>
    <xf numFmtId="0" fontId="30" fillId="0" borderId="1" xfId="0" applyFont="1" applyBorder="1" applyAlignment="1">
      <alignment vertical="center" wrapText="1" readingOrder="1"/>
    </xf>
    <xf numFmtId="0" fontId="23" fillId="9" borderId="1" xfId="0" applyFont="1" applyFill="1" applyBorder="1" applyAlignment="1">
      <alignment horizontal="center" vertical="center" wrapText="1" readingOrder="1"/>
    </xf>
    <xf numFmtId="0" fontId="24" fillId="10" borderId="1" xfId="0" applyFont="1" applyFill="1" applyBorder="1" applyAlignment="1">
      <alignment vertical="center" wrapText="1" readingOrder="1"/>
    </xf>
    <xf numFmtId="0" fontId="12" fillId="5" borderId="0" xfId="0" applyFont="1" applyFill="1" applyAlignment="1" applyProtection="1">
      <alignment horizontal="center" vertical="center"/>
      <protection locked="0"/>
    </xf>
    <xf numFmtId="0" fontId="18" fillId="5" borderId="0" xfId="0" applyFont="1" applyFill="1" applyAlignment="1">
      <alignment horizontal="left" vertical="center"/>
    </xf>
    <xf numFmtId="0" fontId="11" fillId="5" borderId="0" xfId="0" applyFont="1" applyFill="1" applyAlignment="1">
      <alignment horizontal="center"/>
    </xf>
    <xf numFmtId="3" fontId="19" fillId="5" borderId="0" xfId="0" applyNumberFormat="1" applyFont="1" applyFill="1" applyAlignment="1">
      <alignment horizontal="right" vertical="center" wrapText="1"/>
    </xf>
    <xf numFmtId="0" fontId="6" fillId="5" borderId="0" xfId="0" applyFont="1" applyFill="1" applyAlignment="1">
      <alignment horizontal="left" vertical="center" wrapText="1"/>
    </xf>
    <xf numFmtId="0" fontId="6" fillId="5" borderId="0" xfId="0" applyFont="1" applyFill="1" applyAlignment="1">
      <alignment horizontal="right" vertical="center"/>
    </xf>
    <xf numFmtId="0" fontId="6" fillId="5" borderId="0" xfId="0" applyFont="1" applyFill="1" applyAlignment="1">
      <alignment horizontal="center" vertical="center" wrapText="1"/>
    </xf>
    <xf numFmtId="0" fontId="8" fillId="5" borderId="0" xfId="0" applyFont="1" applyFill="1" applyAlignment="1">
      <alignment horizontal="left" vertical="center"/>
    </xf>
    <xf numFmtId="0" fontId="6" fillId="5" borderId="0" xfId="0" applyFont="1" applyFill="1" applyAlignment="1">
      <alignment vertical="center" wrapText="1"/>
    </xf>
    <xf numFmtId="0" fontId="5" fillId="5" borderId="0" xfId="0" applyFont="1" applyFill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top" wrapText="1"/>
    </xf>
    <xf numFmtId="0" fontId="5" fillId="0" borderId="42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4" borderId="0" xfId="0" applyFont="1" applyFill="1" applyAlignment="1">
      <alignment horizontal="right" vertical="center"/>
    </xf>
    <xf numFmtId="3" fontId="19" fillId="0" borderId="1" xfId="0" applyNumberFormat="1" applyFont="1" applyBorder="1" applyAlignment="1">
      <alignment horizontal="right" vertical="center" wrapText="1"/>
    </xf>
    <xf numFmtId="0" fontId="27" fillId="6" borderId="10" xfId="0" applyFont="1" applyFill="1" applyBorder="1" applyAlignment="1">
      <alignment horizontal="left" vertical="center"/>
    </xf>
    <xf numFmtId="0" fontId="27" fillId="6" borderId="7" xfId="0" applyFont="1" applyFill="1" applyBorder="1" applyAlignment="1">
      <alignment horizontal="left" vertical="center"/>
    </xf>
    <xf numFmtId="0" fontId="27" fillId="6" borderId="8" xfId="0" applyFont="1" applyFill="1" applyBorder="1" applyAlignment="1">
      <alignment horizontal="left" vertical="center"/>
    </xf>
    <xf numFmtId="0" fontId="6" fillId="4" borderId="0" xfId="0" applyFont="1" applyFill="1" applyAlignment="1">
      <alignment horizontal="right" vertical="center" wrapText="1"/>
    </xf>
    <xf numFmtId="0" fontId="6" fillId="4" borderId="0" xfId="0" applyFont="1" applyFill="1" applyAlignment="1">
      <alignment horizontal="center" vertical="center" wrapText="1"/>
    </xf>
    <xf numFmtId="0" fontId="3" fillId="7" borderId="1" xfId="0" applyFont="1" applyFill="1" applyBorder="1" applyAlignment="1">
      <alignment horizontal="center" vertical="center" wrapText="1"/>
    </xf>
    <xf numFmtId="0" fontId="3" fillId="7" borderId="11" xfId="0" applyFont="1" applyFill="1" applyBorder="1" applyAlignment="1">
      <alignment horizontal="center" vertical="center" wrapText="1"/>
    </xf>
    <xf numFmtId="0" fontId="17" fillId="8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top" wrapText="1"/>
    </xf>
    <xf numFmtId="0" fontId="16" fillId="7" borderId="18" xfId="0" applyFont="1" applyFill="1" applyBorder="1" applyAlignment="1">
      <alignment horizontal="center" vertical="center" wrapText="1"/>
    </xf>
    <xf numFmtId="0" fontId="16" fillId="7" borderId="22" xfId="0" applyFont="1" applyFill="1" applyBorder="1" applyAlignment="1">
      <alignment horizontal="center" vertical="center" wrapText="1"/>
    </xf>
    <xf numFmtId="0" fontId="16" fillId="7" borderId="21" xfId="0" applyFont="1" applyFill="1" applyBorder="1" applyAlignment="1">
      <alignment vertical="center" wrapText="1"/>
    </xf>
    <xf numFmtId="0" fontId="16" fillId="7" borderId="22" xfId="0" applyFont="1" applyFill="1" applyBorder="1" applyAlignment="1">
      <alignment vertical="center" wrapText="1"/>
    </xf>
    <xf numFmtId="0" fontId="17" fillId="8" borderId="2" xfId="0" applyFont="1" applyFill="1" applyBorder="1" applyAlignment="1">
      <alignment horizontal="center" vertical="center" wrapText="1"/>
    </xf>
    <xf numFmtId="0" fontId="17" fillId="8" borderId="3" xfId="0" applyFont="1" applyFill="1" applyBorder="1" applyAlignment="1">
      <alignment horizontal="center" vertical="center" wrapText="1"/>
    </xf>
    <xf numFmtId="0" fontId="17" fillId="8" borderId="4" xfId="0" applyFont="1" applyFill="1" applyBorder="1" applyAlignment="1">
      <alignment horizontal="center" vertical="center" wrapText="1"/>
    </xf>
    <xf numFmtId="0" fontId="15" fillId="0" borderId="19" xfId="0" applyFont="1" applyBorder="1" applyAlignment="1">
      <alignment vertical="center" wrapText="1"/>
    </xf>
    <xf numFmtId="0" fontId="15" fillId="0" borderId="20" xfId="0" applyFont="1" applyBorder="1" applyAlignment="1">
      <alignment vertical="center" wrapText="1"/>
    </xf>
    <xf numFmtId="0" fontId="16" fillId="7" borderId="24" xfId="0" applyFont="1" applyFill="1" applyBorder="1" applyAlignment="1">
      <alignment horizontal="center" vertical="center" wrapText="1"/>
    </xf>
    <xf numFmtId="0" fontId="16" fillId="7" borderId="26" xfId="0" applyFont="1" applyFill="1" applyBorder="1" applyAlignment="1">
      <alignment horizontal="center" vertical="center" wrapText="1"/>
    </xf>
    <xf numFmtId="0" fontId="16" fillId="7" borderId="25" xfId="0" applyFont="1" applyFill="1" applyBorder="1" applyAlignment="1">
      <alignment horizontal="center" vertical="center" wrapText="1"/>
    </xf>
    <xf numFmtId="0" fontId="16" fillId="7" borderId="27" xfId="0" applyFont="1" applyFill="1" applyBorder="1" applyAlignment="1">
      <alignment horizontal="center" vertical="center" wrapText="1"/>
    </xf>
    <xf numFmtId="0" fontId="16" fillId="7" borderId="35" xfId="0" applyFont="1" applyFill="1" applyBorder="1" applyAlignment="1">
      <alignment horizontal="center" vertical="center" wrapText="1"/>
    </xf>
    <xf numFmtId="0" fontId="16" fillId="7" borderId="36" xfId="0" applyFont="1" applyFill="1" applyBorder="1" applyAlignment="1">
      <alignment horizontal="center" vertical="center" wrapText="1"/>
    </xf>
    <xf numFmtId="0" fontId="16" fillId="7" borderId="28" xfId="0" applyFont="1" applyFill="1" applyBorder="1" applyAlignment="1">
      <alignment horizontal="center" vertical="center" wrapText="1"/>
    </xf>
    <xf numFmtId="0" fontId="16" fillId="7" borderId="29" xfId="0" applyFont="1" applyFill="1" applyBorder="1" applyAlignment="1">
      <alignment horizontal="center" vertical="center" wrapText="1"/>
    </xf>
    <xf numFmtId="0" fontId="16" fillId="7" borderId="33" xfId="0" applyFont="1" applyFill="1" applyBorder="1" applyAlignment="1">
      <alignment horizontal="center" vertical="center" wrapText="1"/>
    </xf>
    <xf numFmtId="0" fontId="16" fillId="7" borderId="34" xfId="0" applyFont="1" applyFill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7" borderId="12" xfId="0" applyFont="1" applyFill="1" applyBorder="1" applyAlignment="1">
      <alignment horizontal="center" vertical="center" wrapText="1"/>
    </xf>
    <xf numFmtId="0" fontId="6" fillId="8" borderId="10" xfId="0" applyFont="1" applyFill="1" applyBorder="1" applyAlignment="1">
      <alignment horizontal="right" vertical="center"/>
    </xf>
    <xf numFmtId="0" fontId="6" fillId="8" borderId="7" xfId="0" applyFont="1" applyFill="1" applyBorder="1" applyAlignment="1">
      <alignment horizontal="right" vertical="center"/>
    </xf>
    <xf numFmtId="0" fontId="6" fillId="8" borderId="8" xfId="0" applyFont="1" applyFill="1" applyBorder="1" applyAlignment="1">
      <alignment horizontal="right" vertical="center"/>
    </xf>
    <xf numFmtId="0" fontId="17" fillId="8" borderId="0" xfId="0" applyFont="1" applyFill="1" applyAlignment="1">
      <alignment horizontal="center" vertical="center" wrapText="1"/>
    </xf>
    <xf numFmtId="0" fontId="6" fillId="8" borderId="40" xfId="0" applyFont="1" applyFill="1" applyBorder="1" applyAlignment="1">
      <alignment horizontal="right" vertical="center"/>
    </xf>
    <xf numFmtId="0" fontId="6" fillId="8" borderId="39" xfId="0" applyFont="1" applyFill="1" applyBorder="1" applyAlignment="1">
      <alignment horizontal="right" vertical="center"/>
    </xf>
    <xf numFmtId="0" fontId="6" fillId="8" borderId="38" xfId="0" applyFont="1" applyFill="1" applyBorder="1" applyAlignment="1">
      <alignment horizontal="left" vertical="center" wrapText="1"/>
    </xf>
    <xf numFmtId="0" fontId="6" fillId="8" borderId="39" xfId="0" applyFont="1" applyFill="1" applyBorder="1" applyAlignment="1">
      <alignment horizontal="left" vertical="center" wrapText="1"/>
    </xf>
    <xf numFmtId="0" fontId="6" fillId="8" borderId="10" xfId="0" applyFont="1" applyFill="1" applyBorder="1" applyAlignment="1">
      <alignment horizontal="center" vertical="center" wrapText="1"/>
    </xf>
    <xf numFmtId="0" fontId="6" fillId="8" borderId="7" xfId="0" applyFont="1" applyFill="1" applyBorder="1" applyAlignment="1">
      <alignment horizontal="center" vertical="center" wrapText="1"/>
    </xf>
    <xf numFmtId="0" fontId="6" fillId="8" borderId="8" xfId="0" applyFont="1" applyFill="1" applyBorder="1" applyAlignment="1">
      <alignment horizontal="center" vertical="center" wrapText="1"/>
    </xf>
    <xf numFmtId="0" fontId="6" fillId="7" borderId="18" xfId="0" applyFont="1" applyFill="1" applyBorder="1" applyAlignment="1">
      <alignment horizontal="center" vertical="center" wrapText="1"/>
    </xf>
    <xf numFmtId="0" fontId="6" fillId="7" borderId="22" xfId="0" applyFont="1" applyFill="1" applyBorder="1" applyAlignment="1">
      <alignment horizontal="center" vertical="center" wrapText="1"/>
    </xf>
    <xf numFmtId="0" fontId="6" fillId="7" borderId="21" xfId="0" applyFont="1" applyFill="1" applyBorder="1" applyAlignment="1">
      <alignment vertical="center" wrapText="1"/>
    </xf>
    <xf numFmtId="0" fontId="6" fillId="7" borderId="22" xfId="0" applyFont="1" applyFill="1" applyBorder="1" applyAlignment="1">
      <alignment vertical="center" wrapText="1"/>
    </xf>
    <xf numFmtId="0" fontId="15" fillId="0" borderId="0" xfId="0" applyFont="1" applyAlignment="1">
      <alignment vertical="center" wrapText="1"/>
    </xf>
    <xf numFmtId="0" fontId="15" fillId="0" borderId="43" xfId="0" applyFont="1" applyBorder="1" applyAlignment="1">
      <alignment vertical="center" wrapText="1"/>
    </xf>
    <xf numFmtId="0" fontId="6" fillId="7" borderId="24" xfId="0" applyFont="1" applyFill="1" applyBorder="1" applyAlignment="1">
      <alignment horizontal="center" vertical="center" wrapText="1"/>
    </xf>
    <xf numFmtId="0" fontId="6" fillId="7" borderId="26" xfId="0" applyFont="1" applyFill="1" applyBorder="1" applyAlignment="1">
      <alignment horizontal="center" vertical="center" wrapText="1"/>
    </xf>
    <xf numFmtId="0" fontId="6" fillId="7" borderId="25" xfId="0" applyFont="1" applyFill="1" applyBorder="1" applyAlignment="1">
      <alignment horizontal="center" vertical="center" wrapText="1"/>
    </xf>
    <xf numFmtId="0" fontId="6" fillId="7" borderId="27" xfId="0" applyFont="1" applyFill="1" applyBorder="1" applyAlignment="1">
      <alignment horizontal="center" vertical="center" wrapText="1"/>
    </xf>
    <xf numFmtId="0" fontId="6" fillId="7" borderId="35" xfId="0" applyFont="1" applyFill="1" applyBorder="1" applyAlignment="1">
      <alignment horizontal="center" vertical="center" wrapText="1"/>
    </xf>
    <xf numFmtId="0" fontId="6" fillId="7" borderId="36" xfId="0" applyFont="1" applyFill="1" applyBorder="1" applyAlignment="1">
      <alignment horizontal="center" vertical="center" wrapText="1"/>
    </xf>
    <xf numFmtId="0" fontId="6" fillId="7" borderId="28" xfId="0" applyFont="1" applyFill="1" applyBorder="1" applyAlignment="1">
      <alignment horizontal="center" vertical="center" wrapText="1"/>
    </xf>
    <xf numFmtId="0" fontId="6" fillId="7" borderId="29" xfId="0" applyFont="1" applyFill="1" applyBorder="1" applyAlignment="1">
      <alignment horizontal="center" vertical="center" wrapText="1"/>
    </xf>
    <xf numFmtId="0" fontId="6" fillId="7" borderId="33" xfId="0" applyFont="1" applyFill="1" applyBorder="1" applyAlignment="1">
      <alignment horizontal="center" vertical="center" wrapText="1"/>
    </xf>
    <xf numFmtId="0" fontId="6" fillId="7" borderId="34" xfId="0" applyFont="1" applyFill="1" applyBorder="1" applyAlignment="1">
      <alignment horizontal="center" vertical="center" wrapText="1"/>
    </xf>
    <xf numFmtId="0" fontId="23" fillId="0" borderId="1" xfId="0" applyFont="1" applyBorder="1" applyAlignment="1">
      <alignment horizontal="left" vertical="center" wrapText="1" readingOrder="1"/>
    </xf>
    <xf numFmtId="0" fontId="23" fillId="0" borderId="10" xfId="0" applyFont="1" applyBorder="1" applyAlignment="1">
      <alignment horizontal="left" vertical="center" wrapText="1" readingOrder="1"/>
    </xf>
    <xf numFmtId="0" fontId="23" fillId="0" borderId="7" xfId="0" applyFont="1" applyBorder="1" applyAlignment="1">
      <alignment horizontal="left" vertical="center" wrapText="1" readingOrder="1"/>
    </xf>
    <xf numFmtId="0" fontId="23" fillId="0" borderId="8" xfId="0" applyFont="1" applyBorder="1" applyAlignment="1">
      <alignment horizontal="left" vertical="center" wrapText="1" readingOrder="1"/>
    </xf>
  </cellXfs>
  <cellStyles count="9">
    <cellStyle name="Millares" xfId="1" builtinId="3"/>
    <cellStyle name="Millares [0]" xfId="2" builtinId="6"/>
    <cellStyle name="Millares 2" xfId="7" xr:uid="{0F707690-3021-43F0-8B4D-3C3B7DDB393B}"/>
    <cellStyle name="Moneda" xfId="3" builtinId="4"/>
    <cellStyle name="Moneda [0]" xfId="4" builtinId="7"/>
    <cellStyle name="Moneda 2" xfId="8" xr:uid="{3BECE6AB-1029-45A9-B6EF-A649F49C4C9B}"/>
    <cellStyle name="Normal" xfId="0" builtinId="0"/>
    <cellStyle name="Normal 2 2 2 2" xfId="5" xr:uid="{AEE1AE54-DFEF-4738-831F-67AB33C92BDC}"/>
    <cellStyle name="Porcentaje" xfId="6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720F8F-C318-4B5C-8799-05FEA55DDEB4}">
  <sheetPr codeName="Hoja9"/>
  <dimension ref="A1:L81"/>
  <sheetViews>
    <sheetView tabSelected="1" workbookViewId="0">
      <selection activeCell="E8" sqref="E8"/>
    </sheetView>
  </sheetViews>
  <sheetFormatPr baseColWidth="10" defaultRowHeight="15" x14ac:dyDescent="0.25"/>
  <cols>
    <col min="1" max="1" width="6.140625" bestFit="1" customWidth="1"/>
    <col min="2" max="2" width="40.85546875" customWidth="1"/>
    <col min="5" max="5" width="18.28515625" customWidth="1"/>
    <col min="6" max="6" width="21.5703125" customWidth="1"/>
    <col min="7" max="7" width="17.85546875" customWidth="1"/>
    <col min="8" max="8" width="14" bestFit="1" customWidth="1"/>
    <col min="9" max="9" width="14.42578125" bestFit="1" customWidth="1"/>
    <col min="11" max="11" width="14" bestFit="1" customWidth="1"/>
  </cols>
  <sheetData>
    <row r="1" spans="1:12" ht="15" customHeight="1" x14ac:dyDescent="0.25">
      <c r="A1" s="165" t="s">
        <v>195</v>
      </c>
      <c r="B1" s="165"/>
      <c r="C1" s="165"/>
      <c r="D1" s="165"/>
      <c r="E1" s="165"/>
      <c r="F1" s="165"/>
      <c r="G1" s="165"/>
      <c r="H1" s="65"/>
      <c r="I1" s="66"/>
      <c r="J1" s="66"/>
    </row>
    <row r="2" spans="1:12" ht="15" customHeight="1" x14ac:dyDescent="0.25">
      <c r="A2" s="164" t="s">
        <v>0</v>
      </c>
      <c r="B2" s="164"/>
      <c r="C2" s="166" t="s">
        <v>1</v>
      </c>
      <c r="D2" s="166"/>
      <c r="E2" s="166"/>
      <c r="F2" s="166"/>
      <c r="G2" s="166"/>
      <c r="H2" s="67"/>
      <c r="I2" s="66"/>
      <c r="J2" s="66"/>
    </row>
    <row r="3" spans="1:12" ht="15" customHeight="1" x14ac:dyDescent="0.25">
      <c r="A3" s="164" t="s">
        <v>2</v>
      </c>
      <c r="B3" s="164"/>
      <c r="C3" s="166" t="s">
        <v>40</v>
      </c>
      <c r="D3" s="166"/>
      <c r="E3" s="166"/>
      <c r="F3" s="166"/>
      <c r="G3" s="166"/>
      <c r="H3" s="67"/>
      <c r="I3" s="66"/>
      <c r="J3" s="66"/>
    </row>
    <row r="4" spans="1:12" ht="40.5" customHeight="1" x14ac:dyDescent="0.25">
      <c r="A4" s="164" t="s">
        <v>3</v>
      </c>
      <c r="B4" s="164"/>
      <c r="C4" s="167" t="s">
        <v>78</v>
      </c>
      <c r="D4" s="167"/>
      <c r="E4" s="167"/>
      <c r="F4" s="167"/>
      <c r="G4" s="167"/>
      <c r="H4" s="68"/>
      <c r="I4" s="66"/>
      <c r="J4" s="66"/>
    </row>
    <row r="5" spans="1:12" x14ac:dyDescent="0.25">
      <c r="A5" s="168"/>
      <c r="B5" s="169"/>
      <c r="C5" s="169"/>
      <c r="D5" s="169"/>
      <c r="E5" s="169"/>
      <c r="F5" s="169"/>
      <c r="G5" s="66"/>
      <c r="H5" s="66"/>
      <c r="I5" s="66"/>
      <c r="J5" s="66"/>
    </row>
    <row r="6" spans="1:12" ht="30" x14ac:dyDescent="0.25">
      <c r="A6" s="109" t="s">
        <v>94</v>
      </c>
      <c r="B6" s="109" t="s">
        <v>95</v>
      </c>
      <c r="C6" s="109" t="s">
        <v>96</v>
      </c>
      <c r="D6" s="109" t="s">
        <v>97</v>
      </c>
      <c r="E6" s="109" t="s">
        <v>98</v>
      </c>
      <c r="F6" s="110" t="s">
        <v>99</v>
      </c>
      <c r="G6" s="66"/>
      <c r="H6" s="66"/>
      <c r="I6" s="66"/>
      <c r="J6" s="66"/>
      <c r="K6" s="60"/>
      <c r="L6" s="59"/>
    </row>
    <row r="7" spans="1:12" x14ac:dyDescent="0.25">
      <c r="A7" s="106" t="s">
        <v>10</v>
      </c>
      <c r="B7" s="106" t="s">
        <v>100</v>
      </c>
      <c r="C7" s="107"/>
      <c r="D7" s="107"/>
      <c r="E7" s="107"/>
      <c r="F7" s="108"/>
      <c r="G7" s="66"/>
      <c r="H7" s="66"/>
      <c r="I7" s="66"/>
      <c r="J7" s="66"/>
      <c r="K7" s="60"/>
      <c r="L7" s="59"/>
    </row>
    <row r="8" spans="1:12" ht="28.5" x14ac:dyDescent="0.25">
      <c r="A8" s="107" t="s">
        <v>12</v>
      </c>
      <c r="B8" s="107" t="s">
        <v>101</v>
      </c>
      <c r="C8" s="107" t="s">
        <v>6</v>
      </c>
      <c r="D8" s="117">
        <v>35</v>
      </c>
      <c r="E8" s="120">
        <v>4660000</v>
      </c>
      <c r="F8" s="121">
        <v>163100000</v>
      </c>
      <c r="G8" s="66"/>
      <c r="H8" s="66"/>
      <c r="I8" s="66"/>
      <c r="J8" s="66"/>
      <c r="K8" s="60"/>
      <c r="L8" s="59"/>
    </row>
    <row r="9" spans="1:12" ht="28.5" x14ac:dyDescent="0.25">
      <c r="A9" s="107" t="s">
        <v>42</v>
      </c>
      <c r="B9" s="107" t="s">
        <v>102</v>
      </c>
      <c r="C9" s="107" t="s">
        <v>6</v>
      </c>
      <c r="D9" s="118">
        <v>10500</v>
      </c>
      <c r="E9" s="120">
        <v>4000</v>
      </c>
      <c r="F9" s="121">
        <v>42000000</v>
      </c>
      <c r="G9" s="66"/>
      <c r="H9" s="69"/>
      <c r="I9" s="66"/>
      <c r="J9" s="66"/>
      <c r="K9" s="60"/>
      <c r="L9" s="59"/>
    </row>
    <row r="10" spans="1:12" ht="30" x14ac:dyDescent="0.25">
      <c r="A10" s="107"/>
      <c r="B10" s="106" t="s">
        <v>103</v>
      </c>
      <c r="C10" s="117"/>
      <c r="D10" s="117"/>
      <c r="E10" s="120"/>
      <c r="F10" s="122">
        <v>205100000</v>
      </c>
      <c r="G10" s="66"/>
      <c r="H10" s="66"/>
      <c r="I10" s="66"/>
      <c r="J10" s="66"/>
      <c r="K10" s="60"/>
      <c r="L10" s="59"/>
    </row>
    <row r="11" spans="1:12" x14ac:dyDescent="0.25">
      <c r="A11" s="106" t="s">
        <v>17</v>
      </c>
      <c r="B11" s="106" t="s">
        <v>104</v>
      </c>
      <c r="C11" s="117"/>
      <c r="D11" s="117"/>
      <c r="E11" s="120"/>
      <c r="F11" s="121"/>
      <c r="G11" s="66"/>
      <c r="H11" s="66"/>
      <c r="I11" s="69"/>
      <c r="J11" s="66"/>
      <c r="K11" s="60"/>
      <c r="L11" s="59"/>
    </row>
    <row r="12" spans="1:12" x14ac:dyDescent="0.25">
      <c r="A12" s="107" t="s">
        <v>18</v>
      </c>
      <c r="B12" s="107" t="s">
        <v>105</v>
      </c>
      <c r="C12" s="117" t="s">
        <v>106</v>
      </c>
      <c r="D12" s="119">
        <v>0.15</v>
      </c>
      <c r="E12" s="120"/>
      <c r="F12" s="121">
        <v>30765000</v>
      </c>
      <c r="G12" s="66"/>
      <c r="H12" s="66"/>
      <c r="I12" s="69"/>
      <c r="J12" s="66"/>
      <c r="K12" s="60"/>
      <c r="L12" s="59"/>
    </row>
    <row r="13" spans="1:12" x14ac:dyDescent="0.25">
      <c r="A13" s="107" t="s">
        <v>19</v>
      </c>
      <c r="B13" s="107" t="s">
        <v>107</v>
      </c>
      <c r="C13" s="117" t="s">
        <v>106</v>
      </c>
      <c r="D13" s="119">
        <v>0.05</v>
      </c>
      <c r="E13" s="120"/>
      <c r="F13" s="121">
        <v>10255000</v>
      </c>
      <c r="G13" s="77"/>
      <c r="H13" s="69"/>
      <c r="I13" s="66"/>
      <c r="J13" s="66"/>
      <c r="K13" s="60"/>
      <c r="L13" s="59"/>
    </row>
    <row r="14" spans="1:12" x14ac:dyDescent="0.25">
      <c r="A14" s="107" t="s">
        <v>23</v>
      </c>
      <c r="B14" s="107" t="s">
        <v>108</v>
      </c>
      <c r="C14" s="117" t="s">
        <v>106</v>
      </c>
      <c r="D14" s="119">
        <v>0.1</v>
      </c>
      <c r="E14" s="120"/>
      <c r="F14" s="121">
        <v>20510000</v>
      </c>
      <c r="G14" s="77"/>
      <c r="H14" s="69"/>
      <c r="I14" s="66"/>
      <c r="J14" s="66"/>
      <c r="K14" s="60"/>
      <c r="L14" s="59"/>
    </row>
    <row r="15" spans="1:12" x14ac:dyDescent="0.25">
      <c r="A15" s="107"/>
      <c r="B15" s="106" t="s">
        <v>109</v>
      </c>
      <c r="C15" s="117"/>
      <c r="D15" s="117"/>
      <c r="E15" s="120"/>
      <c r="F15" s="122">
        <v>61530000</v>
      </c>
      <c r="G15" s="77"/>
      <c r="H15" s="69"/>
      <c r="I15" s="66"/>
      <c r="J15" s="66"/>
      <c r="K15" s="60"/>
      <c r="L15" s="59"/>
    </row>
    <row r="16" spans="1:12" ht="30" x14ac:dyDescent="0.25">
      <c r="A16" s="107"/>
      <c r="B16" s="106" t="s">
        <v>110</v>
      </c>
      <c r="C16" s="117"/>
      <c r="D16" s="117"/>
      <c r="E16" s="120"/>
      <c r="F16" s="122">
        <v>266630000</v>
      </c>
      <c r="G16" s="77"/>
      <c r="H16" s="69"/>
      <c r="I16" s="66"/>
      <c r="J16" s="66"/>
      <c r="K16" s="60"/>
      <c r="L16" s="59"/>
    </row>
    <row r="17" spans="1:12" ht="30" x14ac:dyDescent="0.25">
      <c r="A17" s="106" t="s">
        <v>30</v>
      </c>
      <c r="B17" s="106" t="s">
        <v>111</v>
      </c>
      <c r="C17" s="117"/>
      <c r="D17" s="117"/>
      <c r="E17" s="120"/>
      <c r="F17" s="121"/>
      <c r="G17" s="77"/>
      <c r="H17" s="69"/>
      <c r="I17" s="66"/>
      <c r="J17" s="66"/>
      <c r="K17" s="60"/>
      <c r="L17" s="59"/>
    </row>
    <row r="18" spans="1:12" x14ac:dyDescent="0.25">
      <c r="A18" s="107" t="s">
        <v>32</v>
      </c>
      <c r="B18" s="107" t="s">
        <v>112</v>
      </c>
      <c r="C18" s="117" t="s">
        <v>31</v>
      </c>
      <c r="D18" s="117">
        <v>5</v>
      </c>
      <c r="E18" s="120">
        <v>1200000</v>
      </c>
      <c r="F18" s="121">
        <v>6000000</v>
      </c>
      <c r="G18" s="77"/>
      <c r="H18" s="69"/>
      <c r="I18" s="66"/>
      <c r="J18" s="66"/>
      <c r="K18" s="60"/>
      <c r="L18" s="59"/>
    </row>
    <row r="19" spans="1:12" ht="28.5" x14ac:dyDescent="0.25">
      <c r="A19" s="107" t="s">
        <v>113</v>
      </c>
      <c r="B19" s="107" t="s">
        <v>114</v>
      </c>
      <c r="C19" s="117" t="s">
        <v>41</v>
      </c>
      <c r="D19" s="117">
        <v>1</v>
      </c>
      <c r="E19" s="120">
        <v>17370000</v>
      </c>
      <c r="F19" s="121">
        <v>17370000</v>
      </c>
      <c r="G19" s="77"/>
      <c r="H19" s="69"/>
      <c r="I19" s="66"/>
      <c r="J19" s="66"/>
      <c r="K19" s="60"/>
      <c r="L19" s="59"/>
    </row>
    <row r="20" spans="1:12" x14ac:dyDescent="0.25">
      <c r="A20" s="107"/>
      <c r="B20" s="106" t="s">
        <v>115</v>
      </c>
      <c r="C20" s="107"/>
      <c r="D20" s="117"/>
      <c r="E20" s="120"/>
      <c r="F20" s="122">
        <v>23370000</v>
      </c>
      <c r="G20" s="77"/>
      <c r="H20" s="69"/>
      <c r="I20" s="66"/>
      <c r="J20" s="66"/>
      <c r="K20" s="60"/>
      <c r="L20" s="59"/>
    </row>
    <row r="21" spans="1:12" x14ac:dyDescent="0.25">
      <c r="A21" s="107"/>
      <c r="B21" s="107"/>
      <c r="C21" s="107"/>
      <c r="D21" s="117"/>
      <c r="E21" s="120"/>
      <c r="F21" s="121"/>
      <c r="G21" s="77"/>
      <c r="H21" s="69"/>
      <c r="I21" s="66"/>
      <c r="J21" s="66"/>
      <c r="K21" s="60"/>
      <c r="L21" s="59"/>
    </row>
    <row r="22" spans="1:12" x14ac:dyDescent="0.25">
      <c r="A22" s="107"/>
      <c r="B22" s="106" t="s">
        <v>116</v>
      </c>
      <c r="C22" s="107"/>
      <c r="D22" s="117"/>
      <c r="E22" s="120"/>
      <c r="F22" s="122">
        <v>290000000</v>
      </c>
      <c r="G22" s="77"/>
      <c r="H22" s="69"/>
      <c r="I22" s="66"/>
      <c r="J22" s="66"/>
      <c r="K22" s="60"/>
      <c r="L22" s="59"/>
    </row>
    <row r="23" spans="1:12" x14ac:dyDescent="0.25">
      <c r="A23" s="81"/>
      <c r="B23" s="82"/>
      <c r="C23" s="83"/>
      <c r="D23" s="83"/>
      <c r="E23" s="84"/>
      <c r="F23" s="84"/>
      <c r="G23" s="77"/>
      <c r="H23" s="69"/>
      <c r="I23" s="66"/>
      <c r="J23" s="66"/>
      <c r="K23" s="60"/>
      <c r="L23" s="59"/>
    </row>
    <row r="24" spans="1:12" x14ac:dyDescent="0.25">
      <c r="A24" s="81"/>
      <c r="B24" s="82"/>
      <c r="C24" s="83"/>
      <c r="D24" s="83"/>
      <c r="E24" s="84"/>
      <c r="F24" s="84"/>
      <c r="G24" s="77"/>
      <c r="H24" s="69"/>
      <c r="I24" s="66"/>
      <c r="J24" s="66"/>
      <c r="K24" s="60"/>
      <c r="L24" s="59"/>
    </row>
    <row r="25" spans="1:12" x14ac:dyDescent="0.25">
      <c r="A25" s="81"/>
      <c r="B25" s="82"/>
      <c r="C25" s="83"/>
      <c r="D25" s="83"/>
      <c r="E25" s="84"/>
      <c r="F25" s="84"/>
      <c r="G25" s="77"/>
      <c r="H25" s="69"/>
      <c r="I25" s="66"/>
      <c r="J25" s="66"/>
      <c r="K25" s="60"/>
      <c r="L25" s="59"/>
    </row>
    <row r="26" spans="1:12" x14ac:dyDescent="0.25">
      <c r="A26" s="81"/>
      <c r="B26" s="82"/>
      <c r="C26" s="83"/>
      <c r="D26" s="83"/>
      <c r="E26" s="84"/>
      <c r="F26" s="84"/>
      <c r="G26" s="77"/>
      <c r="H26" s="69"/>
      <c r="I26" s="66"/>
      <c r="J26" s="66"/>
      <c r="K26" s="60"/>
      <c r="L26" s="59"/>
    </row>
    <row r="27" spans="1:12" x14ac:dyDescent="0.25">
      <c r="A27" s="81"/>
      <c r="B27" s="82"/>
      <c r="C27" s="83"/>
      <c r="D27" s="83"/>
      <c r="E27" s="84"/>
      <c r="F27" s="84"/>
      <c r="G27" s="77"/>
      <c r="H27" s="69"/>
      <c r="I27" s="66"/>
      <c r="J27" s="66"/>
      <c r="K27" s="60"/>
      <c r="L27" s="59"/>
    </row>
    <row r="28" spans="1:12" x14ac:dyDescent="0.25">
      <c r="A28" s="81"/>
      <c r="B28" s="82"/>
      <c r="C28" s="83"/>
      <c r="D28" s="83"/>
      <c r="E28" s="84"/>
      <c r="F28" s="84"/>
      <c r="G28" s="77"/>
      <c r="H28" s="69"/>
      <c r="I28" s="66"/>
      <c r="J28" s="66"/>
      <c r="K28" s="60"/>
      <c r="L28" s="59"/>
    </row>
    <row r="29" spans="1:12" x14ac:dyDescent="0.25">
      <c r="A29" s="81"/>
      <c r="B29" s="82"/>
      <c r="C29" s="83"/>
      <c r="D29" s="83"/>
      <c r="E29" s="84"/>
      <c r="F29" s="84"/>
      <c r="G29" s="77"/>
      <c r="H29" s="69"/>
      <c r="I29" s="66"/>
      <c r="J29" s="66"/>
      <c r="K29" s="60"/>
      <c r="L29" s="59"/>
    </row>
    <row r="30" spans="1:12" x14ac:dyDescent="0.25">
      <c r="A30" s="81"/>
      <c r="B30" s="82"/>
      <c r="C30" s="83"/>
      <c r="D30" s="83"/>
      <c r="E30" s="84"/>
      <c r="F30" s="84"/>
      <c r="G30" s="77"/>
      <c r="H30" s="69"/>
      <c r="I30" s="66"/>
      <c r="J30" s="66"/>
      <c r="K30" s="60"/>
      <c r="L30" s="59"/>
    </row>
    <row r="31" spans="1:12" x14ac:dyDescent="0.25">
      <c r="A31" s="81"/>
      <c r="B31" s="82"/>
      <c r="C31" s="83"/>
      <c r="D31" s="83"/>
      <c r="E31" s="84"/>
      <c r="F31" s="84"/>
      <c r="G31" s="77"/>
      <c r="H31" s="69"/>
      <c r="I31" s="66"/>
      <c r="J31" s="66"/>
      <c r="K31" s="60"/>
      <c r="L31" s="59"/>
    </row>
    <row r="32" spans="1:12" x14ac:dyDescent="0.25">
      <c r="A32" s="81"/>
      <c r="B32" s="82"/>
      <c r="C32" s="83"/>
      <c r="D32" s="83"/>
      <c r="E32" s="84"/>
      <c r="F32" s="84"/>
      <c r="G32" s="77"/>
      <c r="H32" s="69"/>
      <c r="I32" s="66"/>
      <c r="J32" s="66"/>
      <c r="K32" s="60"/>
      <c r="L32" s="59"/>
    </row>
    <row r="33" spans="1:12" x14ac:dyDescent="0.25">
      <c r="A33" s="81"/>
      <c r="B33" s="82"/>
      <c r="C33" s="83"/>
      <c r="D33" s="83"/>
      <c r="E33" s="84"/>
      <c r="F33" s="84"/>
      <c r="G33" s="77"/>
      <c r="H33" s="69"/>
      <c r="I33" s="66"/>
      <c r="J33" s="66"/>
      <c r="K33" s="60"/>
      <c r="L33" s="59"/>
    </row>
    <row r="34" spans="1:12" x14ac:dyDescent="0.25">
      <c r="A34" s="81"/>
      <c r="B34" s="82"/>
      <c r="C34" s="83"/>
      <c r="D34" s="83"/>
      <c r="E34" s="84"/>
      <c r="F34" s="84"/>
      <c r="G34" s="77"/>
      <c r="H34" s="69"/>
      <c r="I34" s="66"/>
      <c r="J34" s="66"/>
      <c r="K34" s="60"/>
      <c r="L34" s="59"/>
    </row>
    <row r="35" spans="1:12" x14ac:dyDescent="0.25">
      <c r="A35" s="159"/>
      <c r="B35" s="159"/>
      <c r="C35" s="159"/>
      <c r="D35" s="159"/>
      <c r="E35" s="159"/>
      <c r="F35" s="74"/>
      <c r="G35" s="78"/>
      <c r="H35" s="69"/>
      <c r="I35" s="66"/>
      <c r="J35" s="66"/>
      <c r="K35" s="60"/>
      <c r="L35" s="59"/>
    </row>
    <row r="36" spans="1:12" x14ac:dyDescent="0.25">
      <c r="A36" s="159"/>
      <c r="B36" s="159"/>
      <c r="C36" s="159"/>
      <c r="D36" s="159"/>
      <c r="E36" s="159"/>
      <c r="F36" s="74"/>
      <c r="G36" s="78"/>
      <c r="H36" s="66"/>
      <c r="I36" s="66"/>
      <c r="J36" s="66"/>
      <c r="K36" s="60"/>
      <c r="L36" s="59"/>
    </row>
    <row r="37" spans="1:12" x14ac:dyDescent="0.25">
      <c r="A37" s="159"/>
      <c r="B37" s="159"/>
      <c r="C37" s="159"/>
      <c r="D37" s="159"/>
      <c r="E37" s="159"/>
      <c r="F37" s="74"/>
      <c r="G37" s="78"/>
      <c r="H37" s="69"/>
      <c r="I37" s="66"/>
      <c r="J37" s="66"/>
      <c r="K37" s="60"/>
      <c r="L37" s="59"/>
    </row>
    <row r="38" spans="1:12" x14ac:dyDescent="0.25">
      <c r="A38" s="159"/>
      <c r="B38" s="159"/>
      <c r="C38" s="159"/>
      <c r="D38" s="159"/>
      <c r="E38" s="159"/>
      <c r="F38" s="74"/>
      <c r="G38" s="78"/>
      <c r="H38" s="66"/>
      <c r="I38" s="66"/>
      <c r="J38" s="66"/>
      <c r="K38" s="60"/>
      <c r="L38" s="59"/>
    </row>
    <row r="39" spans="1:12" x14ac:dyDescent="0.25">
      <c r="A39" s="85"/>
      <c r="B39" s="158"/>
      <c r="C39" s="158"/>
      <c r="D39" s="158"/>
      <c r="E39" s="158"/>
      <c r="F39" s="70"/>
      <c r="G39" s="66"/>
      <c r="H39" s="66"/>
      <c r="I39" s="66"/>
      <c r="J39" s="66"/>
      <c r="K39" s="60"/>
      <c r="L39" s="59"/>
    </row>
    <row r="40" spans="1:12" x14ac:dyDescent="0.25">
      <c r="A40" s="81"/>
      <c r="B40" s="82"/>
      <c r="C40" s="83"/>
      <c r="D40" s="83"/>
      <c r="E40" s="84"/>
      <c r="F40" s="84"/>
      <c r="G40" s="66"/>
      <c r="H40" s="66"/>
      <c r="I40" s="66"/>
      <c r="J40" s="66"/>
      <c r="K40" s="60"/>
      <c r="L40" s="59"/>
    </row>
    <row r="41" spans="1:12" x14ac:dyDescent="0.25">
      <c r="A41" s="159"/>
      <c r="B41" s="159"/>
      <c r="C41" s="159"/>
      <c r="D41" s="159"/>
      <c r="E41" s="159"/>
      <c r="F41" s="74"/>
      <c r="G41" s="66"/>
      <c r="H41" s="66"/>
      <c r="I41" s="69"/>
      <c r="J41" s="66"/>
      <c r="K41" s="60"/>
      <c r="L41" s="59"/>
    </row>
    <row r="42" spans="1:12" x14ac:dyDescent="0.25">
      <c r="A42" s="86"/>
      <c r="B42" s="86"/>
      <c r="C42" s="86"/>
      <c r="D42" s="86"/>
      <c r="E42" s="86"/>
      <c r="F42" s="87"/>
      <c r="G42" s="66"/>
      <c r="H42" s="66"/>
      <c r="I42" s="66"/>
      <c r="J42" s="66"/>
      <c r="K42" s="60"/>
      <c r="L42" s="59"/>
    </row>
    <row r="43" spans="1:12" x14ac:dyDescent="0.25">
      <c r="A43" s="85"/>
      <c r="B43" s="88"/>
      <c r="C43" s="160"/>
      <c r="D43" s="160"/>
      <c r="E43" s="90"/>
      <c r="F43" s="70"/>
      <c r="G43" s="66"/>
      <c r="H43" s="66"/>
      <c r="I43" s="70"/>
      <c r="J43" s="66"/>
      <c r="K43" s="61"/>
      <c r="L43" s="59"/>
    </row>
    <row r="44" spans="1:12" x14ac:dyDescent="0.25">
      <c r="A44" s="86"/>
      <c r="B44" s="86"/>
      <c r="C44" s="161"/>
      <c r="D44" s="161"/>
      <c r="E44" s="91"/>
      <c r="F44" s="92"/>
      <c r="G44" s="66"/>
      <c r="H44" s="71"/>
      <c r="I44" s="72"/>
      <c r="J44" s="66"/>
      <c r="K44" s="60"/>
      <c r="L44" s="59"/>
    </row>
    <row r="45" spans="1:12" x14ac:dyDescent="0.25">
      <c r="A45" s="86"/>
      <c r="B45" s="86"/>
      <c r="C45" s="161"/>
      <c r="D45" s="161"/>
      <c r="E45" s="91"/>
      <c r="F45" s="92"/>
      <c r="G45" s="66"/>
      <c r="H45" s="69"/>
      <c r="I45" s="72"/>
      <c r="J45" s="66"/>
      <c r="K45" s="60"/>
      <c r="L45" s="59"/>
    </row>
    <row r="46" spans="1:12" x14ac:dyDescent="0.25">
      <c r="A46" s="86"/>
      <c r="B46" s="86"/>
      <c r="C46" s="161"/>
      <c r="D46" s="161"/>
      <c r="E46" s="91"/>
      <c r="F46" s="92"/>
      <c r="G46" s="66"/>
      <c r="H46" s="69"/>
      <c r="I46" s="73"/>
      <c r="J46" s="66"/>
      <c r="K46" s="60"/>
      <c r="L46" s="59"/>
    </row>
    <row r="47" spans="1:12" x14ac:dyDescent="0.25">
      <c r="A47" s="86"/>
      <c r="B47" s="86"/>
      <c r="C47" s="162"/>
      <c r="D47" s="162"/>
      <c r="E47" s="162"/>
      <c r="F47" s="74"/>
      <c r="G47" s="66"/>
      <c r="H47" s="69"/>
      <c r="I47" s="74"/>
      <c r="J47" s="66"/>
      <c r="K47" s="60"/>
      <c r="L47" s="59"/>
    </row>
    <row r="48" spans="1:12" x14ac:dyDescent="0.25">
      <c r="A48" s="86"/>
      <c r="B48" s="86"/>
      <c r="C48" s="162"/>
      <c r="D48" s="162"/>
      <c r="E48" s="162"/>
      <c r="F48" s="74"/>
      <c r="G48" s="66"/>
      <c r="H48" s="66"/>
      <c r="I48" s="66"/>
      <c r="J48" s="66"/>
      <c r="K48" s="60"/>
      <c r="L48" s="59"/>
    </row>
    <row r="49" spans="1:12" ht="8.25" customHeight="1" x14ac:dyDescent="0.25">
      <c r="A49" s="66"/>
      <c r="B49" s="66"/>
      <c r="C49" s="66"/>
      <c r="D49" s="66"/>
      <c r="E49" s="66"/>
      <c r="F49" s="66"/>
      <c r="G49" s="66"/>
      <c r="H49" s="69"/>
      <c r="I49" s="66"/>
      <c r="J49" s="66"/>
      <c r="K49" s="60"/>
      <c r="L49" s="59"/>
    </row>
    <row r="50" spans="1:12" x14ac:dyDescent="0.25">
      <c r="A50" s="163"/>
      <c r="B50" s="163"/>
      <c r="C50" s="163"/>
      <c r="D50" s="163"/>
      <c r="E50" s="163"/>
      <c r="F50" s="163"/>
      <c r="G50" s="66"/>
      <c r="H50" s="66"/>
      <c r="I50" s="66"/>
      <c r="J50" s="66"/>
      <c r="K50" s="60"/>
      <c r="L50" s="59"/>
    </row>
    <row r="51" spans="1:12" x14ac:dyDescent="0.25">
      <c r="A51" s="85"/>
      <c r="B51" s="89"/>
      <c r="C51" s="89"/>
      <c r="D51" s="89"/>
      <c r="E51" s="89"/>
      <c r="F51" s="93"/>
      <c r="G51" s="66"/>
      <c r="H51" s="66"/>
      <c r="I51" s="66"/>
      <c r="J51" s="66"/>
      <c r="K51" s="60"/>
      <c r="L51" s="59"/>
    </row>
    <row r="52" spans="1:12" x14ac:dyDescent="0.25">
      <c r="A52" s="94"/>
      <c r="B52" s="94"/>
      <c r="C52" s="85"/>
      <c r="D52" s="85"/>
      <c r="E52" s="94"/>
      <c r="F52" s="94"/>
      <c r="G52" s="66"/>
      <c r="H52" s="66"/>
      <c r="I52" s="66"/>
      <c r="J52" s="66"/>
      <c r="K52" s="60"/>
      <c r="L52" s="59"/>
    </row>
    <row r="53" spans="1:12" x14ac:dyDescent="0.25">
      <c r="A53" s="85"/>
      <c r="B53" s="158"/>
      <c r="C53" s="158"/>
      <c r="D53" s="158"/>
      <c r="E53" s="158"/>
      <c r="F53" s="70"/>
      <c r="G53" s="66"/>
      <c r="H53" s="66"/>
      <c r="I53" s="66"/>
      <c r="J53" s="66"/>
      <c r="K53" s="60"/>
      <c r="L53" s="59"/>
    </row>
    <row r="54" spans="1:12" x14ac:dyDescent="0.25">
      <c r="A54" s="81"/>
      <c r="B54" s="82"/>
      <c r="C54" s="83"/>
      <c r="D54" s="83"/>
      <c r="E54" s="84"/>
      <c r="F54" s="84"/>
      <c r="G54" s="66"/>
      <c r="H54" s="66"/>
      <c r="I54" s="66"/>
      <c r="J54" s="66"/>
      <c r="K54" s="60"/>
      <c r="L54" s="59"/>
    </row>
    <row r="55" spans="1:12" x14ac:dyDescent="0.25">
      <c r="A55" s="159"/>
      <c r="B55" s="159"/>
      <c r="C55" s="159"/>
      <c r="D55" s="159"/>
      <c r="E55" s="159"/>
      <c r="F55" s="74"/>
      <c r="G55" s="66"/>
      <c r="H55" s="66"/>
      <c r="I55" s="66"/>
      <c r="J55" s="66"/>
      <c r="K55" s="60"/>
      <c r="L55" s="59"/>
    </row>
    <row r="56" spans="1:12" x14ac:dyDescent="0.25">
      <c r="A56" s="159"/>
      <c r="B56" s="159"/>
      <c r="C56" s="159"/>
      <c r="D56" s="159"/>
      <c r="E56" s="159"/>
      <c r="F56" s="74"/>
      <c r="G56" s="66"/>
      <c r="H56" s="66"/>
      <c r="I56" s="66"/>
      <c r="J56" s="66"/>
      <c r="K56" s="60"/>
      <c r="L56" s="59"/>
    </row>
    <row r="57" spans="1:12" x14ac:dyDescent="0.25">
      <c r="A57" s="85"/>
      <c r="B57" s="158"/>
      <c r="C57" s="158"/>
      <c r="D57" s="158"/>
      <c r="E57" s="158"/>
      <c r="F57" s="70"/>
      <c r="G57" s="66"/>
      <c r="H57" s="66"/>
      <c r="I57" s="66"/>
      <c r="J57" s="66"/>
      <c r="K57" s="60"/>
      <c r="L57" s="59"/>
    </row>
    <row r="58" spans="1:12" x14ac:dyDescent="0.25">
      <c r="A58" s="81"/>
      <c r="B58" s="82"/>
      <c r="C58" s="83"/>
      <c r="D58" s="83"/>
      <c r="E58" s="84"/>
      <c r="F58" s="84"/>
      <c r="G58" s="66"/>
      <c r="H58" s="66"/>
      <c r="I58" s="66"/>
      <c r="J58" s="66"/>
      <c r="K58" s="60"/>
      <c r="L58" s="59"/>
    </row>
    <row r="59" spans="1:12" x14ac:dyDescent="0.25">
      <c r="A59" s="159"/>
      <c r="B59" s="159"/>
      <c r="C59" s="159"/>
      <c r="D59" s="159"/>
      <c r="E59" s="159"/>
      <c r="F59" s="74"/>
      <c r="G59" s="66"/>
      <c r="H59" s="66"/>
      <c r="I59" s="66"/>
      <c r="J59" s="66"/>
      <c r="K59" s="60"/>
      <c r="L59" s="59"/>
    </row>
    <row r="60" spans="1:12" x14ac:dyDescent="0.25">
      <c r="A60" s="86"/>
      <c r="B60" s="86"/>
      <c r="C60" s="86"/>
      <c r="D60" s="86"/>
      <c r="E60" s="86"/>
      <c r="F60" s="87"/>
      <c r="G60" s="66"/>
      <c r="H60" s="66"/>
      <c r="I60" s="66"/>
      <c r="J60" s="66"/>
      <c r="K60" s="60"/>
      <c r="L60" s="59"/>
    </row>
    <row r="61" spans="1:12" x14ac:dyDescent="0.25">
      <c r="A61" s="85"/>
      <c r="B61" s="88"/>
      <c r="C61" s="160"/>
      <c r="D61" s="160"/>
      <c r="E61" s="90"/>
      <c r="F61" s="70"/>
      <c r="G61" s="66"/>
      <c r="H61" s="66"/>
      <c r="I61" s="75"/>
      <c r="J61" s="66"/>
      <c r="K61" s="62"/>
      <c r="L61" s="59"/>
    </row>
    <row r="62" spans="1:12" x14ac:dyDescent="0.25">
      <c r="A62" s="86"/>
      <c r="B62" s="86"/>
      <c r="C62" s="161"/>
      <c r="D62" s="161"/>
      <c r="E62" s="91"/>
      <c r="F62" s="92"/>
      <c r="G62" s="66"/>
      <c r="H62" s="66"/>
      <c r="I62" s="66"/>
      <c r="J62" s="66"/>
      <c r="K62" s="60"/>
      <c r="L62" s="59"/>
    </row>
    <row r="63" spans="1:12" x14ac:dyDescent="0.25">
      <c r="A63" s="86"/>
      <c r="B63" s="86"/>
      <c r="C63" s="161"/>
      <c r="D63" s="161"/>
      <c r="E63" s="91"/>
      <c r="F63" s="92"/>
      <c r="G63" s="66"/>
      <c r="H63" s="66"/>
      <c r="I63" s="66"/>
      <c r="J63" s="66"/>
      <c r="K63" s="60"/>
      <c r="L63" s="59"/>
    </row>
    <row r="64" spans="1:12" x14ac:dyDescent="0.25">
      <c r="A64" s="86"/>
      <c r="B64" s="86"/>
      <c r="C64" s="161"/>
      <c r="D64" s="161"/>
      <c r="E64" s="91"/>
      <c r="F64" s="92"/>
      <c r="G64" s="66"/>
      <c r="H64" s="66"/>
      <c r="I64" s="66"/>
      <c r="J64" s="66"/>
      <c r="K64" s="60"/>
      <c r="L64" s="59"/>
    </row>
    <row r="65" spans="1:12" x14ac:dyDescent="0.25">
      <c r="A65" s="86"/>
      <c r="B65" s="86"/>
      <c r="C65" s="162"/>
      <c r="D65" s="162"/>
      <c r="E65" s="162"/>
      <c r="F65" s="74"/>
      <c r="G65" s="66"/>
      <c r="H65" s="66"/>
      <c r="I65" s="75"/>
      <c r="J65" s="66"/>
      <c r="K65" s="60"/>
      <c r="L65" s="59"/>
    </row>
    <row r="66" spans="1:12" x14ac:dyDescent="0.25">
      <c r="A66" s="86"/>
      <c r="B66" s="86"/>
      <c r="C66" s="162"/>
      <c r="D66" s="162"/>
      <c r="E66" s="162"/>
      <c r="F66" s="74"/>
      <c r="G66" s="66"/>
      <c r="H66" s="66"/>
      <c r="I66" s="66"/>
      <c r="J66" s="66"/>
      <c r="K66" s="62"/>
      <c r="L66" s="59"/>
    </row>
    <row r="67" spans="1:12" x14ac:dyDescent="0.25">
      <c r="A67" s="66"/>
      <c r="B67" s="66"/>
      <c r="C67" s="66"/>
      <c r="D67" s="66"/>
      <c r="E67" s="66"/>
      <c r="F67" s="66"/>
      <c r="G67" s="66"/>
      <c r="H67" s="66"/>
      <c r="I67" s="66"/>
      <c r="J67" s="66"/>
      <c r="K67" s="60"/>
      <c r="L67" s="59"/>
    </row>
    <row r="68" spans="1:12" x14ac:dyDescent="0.25">
      <c r="A68" s="95"/>
      <c r="B68" s="96"/>
      <c r="C68" s="95"/>
      <c r="D68" s="97"/>
      <c r="E68" s="95"/>
      <c r="F68" s="98"/>
      <c r="G68" s="66"/>
      <c r="H68" s="66"/>
      <c r="I68" s="69"/>
      <c r="J68" s="66"/>
      <c r="K68" s="60"/>
      <c r="L68" s="59"/>
    </row>
    <row r="69" spans="1:12" x14ac:dyDescent="0.25">
      <c r="A69" s="98"/>
      <c r="B69" s="157"/>
      <c r="C69" s="157"/>
      <c r="D69" s="157"/>
      <c r="E69" s="157"/>
      <c r="F69" s="157"/>
      <c r="G69" s="66"/>
      <c r="H69" s="66"/>
      <c r="I69" s="69"/>
      <c r="J69" s="66"/>
      <c r="K69" s="60"/>
      <c r="L69" s="59"/>
    </row>
    <row r="70" spans="1:12" x14ac:dyDescent="0.25">
      <c r="A70" s="99"/>
      <c r="B70" s="100"/>
      <c r="C70" s="101"/>
      <c r="D70" s="101"/>
      <c r="E70" s="102"/>
      <c r="F70" s="103"/>
      <c r="G70" s="66"/>
      <c r="H70" s="66"/>
      <c r="I70" s="66"/>
      <c r="J70" s="66"/>
      <c r="K70" s="60"/>
      <c r="L70" s="59"/>
    </row>
    <row r="71" spans="1:12" x14ac:dyDescent="0.25">
      <c r="A71" s="104"/>
      <c r="B71" s="100"/>
      <c r="C71" s="101"/>
      <c r="D71" s="101"/>
      <c r="E71" s="102"/>
      <c r="F71" s="103"/>
      <c r="G71" s="66"/>
      <c r="H71" s="66"/>
      <c r="I71" s="66"/>
      <c r="J71" s="66"/>
      <c r="K71" s="60"/>
      <c r="L71" s="59"/>
    </row>
    <row r="72" spans="1:12" x14ac:dyDescent="0.25">
      <c r="A72" s="104"/>
      <c r="B72" s="100"/>
      <c r="C72" s="101"/>
      <c r="D72" s="101"/>
      <c r="E72" s="102"/>
      <c r="F72" s="103"/>
      <c r="G72" s="66"/>
      <c r="H72" s="66"/>
      <c r="I72" s="66"/>
      <c r="J72" s="66"/>
      <c r="K72" s="60"/>
      <c r="L72" s="59"/>
    </row>
    <row r="73" spans="1:12" x14ac:dyDescent="0.25">
      <c r="A73" s="81"/>
      <c r="B73" s="82"/>
      <c r="C73" s="83"/>
      <c r="D73" s="83"/>
      <c r="E73" s="66"/>
      <c r="F73" s="69"/>
      <c r="G73" s="66"/>
      <c r="H73" s="66"/>
      <c r="I73" s="66"/>
      <c r="J73" s="66"/>
      <c r="K73" s="63"/>
      <c r="L73" s="59"/>
    </row>
    <row r="74" spans="1:12" x14ac:dyDescent="0.25">
      <c r="A74" s="155"/>
      <c r="B74" s="155"/>
      <c r="C74" s="155"/>
      <c r="D74" s="155"/>
      <c r="E74" s="155"/>
      <c r="F74" s="103"/>
      <c r="G74" s="66"/>
      <c r="H74" s="66"/>
      <c r="I74" s="66"/>
      <c r="J74" s="66"/>
      <c r="K74" s="60"/>
      <c r="L74" s="59"/>
    </row>
    <row r="75" spans="1:12" x14ac:dyDescent="0.25">
      <c r="A75" s="66"/>
      <c r="B75" s="66"/>
      <c r="C75" s="66"/>
      <c r="D75" s="66"/>
      <c r="E75" s="66"/>
      <c r="F75" s="66"/>
      <c r="G75" s="66"/>
      <c r="H75" s="66"/>
      <c r="I75" s="66"/>
      <c r="J75" s="66"/>
      <c r="K75" s="60"/>
      <c r="L75" s="59"/>
    </row>
    <row r="76" spans="1:12" x14ac:dyDescent="0.25">
      <c r="A76" s="156"/>
      <c r="B76" s="156"/>
      <c r="C76" s="156"/>
      <c r="D76" s="156"/>
      <c r="E76" s="156"/>
      <c r="F76" s="156"/>
      <c r="G76" s="105"/>
      <c r="H76" s="69"/>
      <c r="I76" s="66"/>
      <c r="J76" s="66"/>
      <c r="K76" s="63"/>
      <c r="L76" s="59"/>
    </row>
    <row r="77" spans="1:12" x14ac:dyDescent="0.25">
      <c r="A77" s="156"/>
      <c r="B77" s="156"/>
      <c r="C77" s="156"/>
      <c r="D77" s="156"/>
      <c r="E77" s="156"/>
      <c r="F77" s="156"/>
      <c r="G77" s="105"/>
      <c r="H77" s="69"/>
      <c r="I77" s="66"/>
      <c r="J77" s="66"/>
      <c r="K77" s="60"/>
      <c r="L77" s="59"/>
    </row>
    <row r="78" spans="1:12" x14ac:dyDescent="0.25">
      <c r="A78" s="156"/>
      <c r="B78" s="156"/>
      <c r="C78" s="156"/>
      <c r="D78" s="156"/>
      <c r="E78" s="156"/>
      <c r="F78" s="156"/>
      <c r="G78" s="105"/>
      <c r="H78" s="69"/>
      <c r="I78" s="66"/>
      <c r="J78" s="76"/>
      <c r="K78" s="60"/>
      <c r="L78" s="59"/>
    </row>
    <row r="79" spans="1:12" x14ac:dyDescent="0.25">
      <c r="A79" s="154"/>
      <c r="B79" s="154"/>
      <c r="C79" s="154"/>
      <c r="D79" s="154"/>
      <c r="E79" s="154"/>
      <c r="F79" s="154"/>
      <c r="G79" s="105"/>
      <c r="H79" s="66"/>
      <c r="I79" s="66"/>
      <c r="J79" s="66"/>
      <c r="K79" s="60"/>
      <c r="L79" s="59"/>
    </row>
    <row r="80" spans="1:12" x14ac:dyDescent="0.25">
      <c r="A80" s="64"/>
      <c r="B80" s="64"/>
      <c r="C80" s="64"/>
      <c r="D80" s="64"/>
      <c r="E80" s="64"/>
      <c r="F80" s="64"/>
      <c r="G80" s="80"/>
      <c r="H80" s="66"/>
      <c r="I80" s="66"/>
      <c r="J80" s="66"/>
      <c r="K80" s="60"/>
      <c r="L80" s="59"/>
    </row>
    <row r="81" spans="1:12" x14ac:dyDescent="0.25">
      <c r="A81" s="59"/>
      <c r="B81" s="59"/>
      <c r="C81" s="59"/>
      <c r="D81" s="59"/>
      <c r="E81" s="59"/>
      <c r="F81" s="59"/>
      <c r="G81" s="59"/>
      <c r="H81" s="64"/>
      <c r="I81" s="64"/>
      <c r="J81" s="64"/>
      <c r="K81" s="59"/>
      <c r="L81" s="59"/>
    </row>
  </sheetData>
  <mergeCells count="38">
    <mergeCell ref="A35:E35"/>
    <mergeCell ref="A2:B2"/>
    <mergeCell ref="A3:B3"/>
    <mergeCell ref="A4:B4"/>
    <mergeCell ref="A1:G1"/>
    <mergeCell ref="C2:G2"/>
    <mergeCell ref="C3:G3"/>
    <mergeCell ref="C4:G4"/>
    <mergeCell ref="A5:F5"/>
    <mergeCell ref="A50:F50"/>
    <mergeCell ref="A36:E36"/>
    <mergeCell ref="A37:E37"/>
    <mergeCell ref="A38:E38"/>
    <mergeCell ref="B39:E39"/>
    <mergeCell ref="A41:E41"/>
    <mergeCell ref="C43:D43"/>
    <mergeCell ref="C44:D44"/>
    <mergeCell ref="C45:D45"/>
    <mergeCell ref="C46:D46"/>
    <mergeCell ref="C47:E47"/>
    <mergeCell ref="C48:E48"/>
    <mergeCell ref="B69:F69"/>
    <mergeCell ref="B53:E53"/>
    <mergeCell ref="A55:E55"/>
    <mergeCell ref="A56:E56"/>
    <mergeCell ref="B57:E57"/>
    <mergeCell ref="A59:E59"/>
    <mergeCell ref="C61:D61"/>
    <mergeCell ref="C62:D62"/>
    <mergeCell ref="C63:D63"/>
    <mergeCell ref="C64:D64"/>
    <mergeCell ref="C65:E65"/>
    <mergeCell ref="C66:E66"/>
    <mergeCell ref="A79:F79"/>
    <mergeCell ref="A74:E74"/>
    <mergeCell ref="A76:F76"/>
    <mergeCell ref="A77:F77"/>
    <mergeCell ref="A78:F78"/>
  </mergeCells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1A5622-21D1-4279-809B-88C28E733EC1}">
  <sheetPr codeName="Hoja8"/>
  <dimension ref="A1:I35"/>
  <sheetViews>
    <sheetView topLeftCell="A10" workbookViewId="0">
      <selection activeCell="A11" sqref="A11:E11"/>
    </sheetView>
  </sheetViews>
  <sheetFormatPr baseColWidth="10" defaultRowHeight="15" x14ac:dyDescent="0.25"/>
  <cols>
    <col min="1" max="1" width="26.140625" customWidth="1"/>
    <col min="2" max="2" width="11.140625" customWidth="1"/>
    <col min="5" max="5" width="12.28515625" bestFit="1" customWidth="1"/>
    <col min="6" max="6" width="12.5703125" bestFit="1" customWidth="1"/>
    <col min="7" max="7" width="13" bestFit="1" customWidth="1"/>
    <col min="9" max="9" width="15.5703125" bestFit="1" customWidth="1"/>
  </cols>
  <sheetData>
    <row r="1" spans="1:9" ht="14.45" customHeight="1" x14ac:dyDescent="0.25">
      <c r="A1" s="179" t="s">
        <v>33</v>
      </c>
      <c r="B1" s="179"/>
      <c r="C1" s="179"/>
      <c r="D1" s="179"/>
      <c r="E1" s="179"/>
      <c r="F1" s="179"/>
      <c r="G1" s="179"/>
    </row>
    <row r="2" spans="1:9" ht="14.45" customHeight="1" x14ac:dyDescent="0.25">
      <c r="A2" s="178" t="s">
        <v>0</v>
      </c>
      <c r="B2" s="178"/>
      <c r="C2" s="166" t="s">
        <v>34</v>
      </c>
      <c r="D2" s="166"/>
      <c r="E2" s="166"/>
      <c r="F2" s="166"/>
      <c r="G2" s="166"/>
    </row>
    <row r="3" spans="1:9" ht="14.45" customHeight="1" x14ac:dyDescent="0.25">
      <c r="A3" s="177" t="s">
        <v>2</v>
      </c>
      <c r="B3" s="177"/>
      <c r="C3" s="166" t="s">
        <v>40</v>
      </c>
      <c r="D3" s="166"/>
      <c r="E3" s="166"/>
      <c r="F3" s="166"/>
      <c r="G3" s="166"/>
    </row>
    <row r="4" spans="1:9" ht="86.45" customHeight="1" x14ac:dyDescent="0.25">
      <c r="A4" s="177" t="s">
        <v>3</v>
      </c>
      <c r="B4" s="177"/>
      <c r="C4" s="180" t="s">
        <v>78</v>
      </c>
      <c r="D4" s="180"/>
      <c r="E4" s="180"/>
      <c r="F4" s="180"/>
      <c r="G4" s="180"/>
    </row>
    <row r="5" spans="1:9" x14ac:dyDescent="0.25">
      <c r="A5" s="8"/>
      <c r="B5" s="8"/>
      <c r="C5" s="8"/>
      <c r="D5" s="8"/>
      <c r="E5" s="9"/>
    </row>
    <row r="6" spans="1:9" ht="24" x14ac:dyDescent="0.25">
      <c r="A6" s="31" t="s">
        <v>5</v>
      </c>
      <c r="B6" s="32" t="s">
        <v>6</v>
      </c>
      <c r="C6" s="31" t="s">
        <v>7</v>
      </c>
      <c r="D6" s="33" t="s">
        <v>72</v>
      </c>
      <c r="E6" s="31" t="s">
        <v>73</v>
      </c>
      <c r="F6" s="34" t="s">
        <v>9</v>
      </c>
    </row>
    <row r="7" spans="1:9" x14ac:dyDescent="0.25">
      <c r="A7" s="35" t="s">
        <v>74</v>
      </c>
      <c r="B7" s="171"/>
      <c r="C7" s="171"/>
      <c r="D7" s="171"/>
      <c r="E7" s="171"/>
      <c r="F7" s="171"/>
      <c r="I7" s="40"/>
    </row>
    <row r="8" spans="1:9" ht="89.25" x14ac:dyDescent="0.25">
      <c r="A8" s="79" t="s">
        <v>117</v>
      </c>
      <c r="B8" s="111" t="s">
        <v>75</v>
      </c>
      <c r="C8" s="112">
        <v>1</v>
      </c>
      <c r="D8" s="112">
        <v>2</v>
      </c>
      <c r="E8" s="113">
        <v>5500000</v>
      </c>
      <c r="F8" s="114">
        <f>C8*D8*E8</f>
        <v>11000000</v>
      </c>
    </row>
    <row r="9" spans="1:9" ht="76.5" x14ac:dyDescent="0.25">
      <c r="A9" s="115" t="s">
        <v>118</v>
      </c>
      <c r="B9" s="111" t="s">
        <v>77</v>
      </c>
      <c r="C9" s="112">
        <v>1</v>
      </c>
      <c r="D9" s="112">
        <v>2</v>
      </c>
      <c r="E9" s="113">
        <v>3185000</v>
      </c>
      <c r="F9" s="114">
        <f>C9*D9*E9</f>
        <v>6370000</v>
      </c>
      <c r="G9" s="6"/>
      <c r="I9" s="41"/>
    </row>
    <row r="10" spans="1:9" x14ac:dyDescent="0.25">
      <c r="A10" s="36"/>
      <c r="B10" s="37"/>
      <c r="C10" s="38"/>
      <c r="D10" s="38"/>
      <c r="F10" s="6"/>
      <c r="G10" s="6"/>
      <c r="I10" s="41"/>
    </row>
    <row r="11" spans="1:9" x14ac:dyDescent="0.25">
      <c r="A11" s="172" t="s">
        <v>76</v>
      </c>
      <c r="B11" s="173"/>
      <c r="C11" s="173"/>
      <c r="D11" s="173"/>
      <c r="E11" s="174"/>
      <c r="F11" s="116">
        <f>F8+F9</f>
        <v>17370000</v>
      </c>
      <c r="G11" s="6"/>
    </row>
    <row r="12" spans="1:9" x14ac:dyDescent="0.25">
      <c r="A12" s="36"/>
      <c r="B12" s="37"/>
      <c r="C12" s="38"/>
      <c r="D12" s="38"/>
      <c r="F12" s="6"/>
      <c r="G12" s="6"/>
    </row>
    <row r="13" spans="1:9" x14ac:dyDescent="0.25">
      <c r="A13" s="36"/>
      <c r="B13" s="37"/>
      <c r="C13" s="38"/>
      <c r="D13" s="38"/>
      <c r="F13" s="6"/>
      <c r="G13" s="6"/>
    </row>
    <row r="14" spans="1:9" x14ac:dyDescent="0.25">
      <c r="A14" s="36"/>
      <c r="B14" s="37"/>
      <c r="C14" s="38"/>
      <c r="D14" s="38"/>
      <c r="F14" s="6"/>
      <c r="G14" s="6"/>
    </row>
    <row r="15" spans="1:9" x14ac:dyDescent="0.25">
      <c r="A15" s="36"/>
      <c r="B15" s="37"/>
      <c r="C15" s="38"/>
      <c r="D15" s="38"/>
      <c r="F15" s="6"/>
      <c r="G15" s="6"/>
    </row>
    <row r="16" spans="1:9" x14ac:dyDescent="0.25">
      <c r="A16" s="36"/>
      <c r="B16" s="37"/>
      <c r="C16" s="38"/>
      <c r="D16" s="38"/>
      <c r="F16" s="6"/>
      <c r="G16" s="6"/>
    </row>
    <row r="17" spans="1:8" x14ac:dyDescent="0.25">
      <c r="A17" s="36"/>
      <c r="B17" s="37"/>
      <c r="C17" s="38"/>
      <c r="D17" s="38"/>
      <c r="F17" s="6"/>
      <c r="G17" s="6"/>
    </row>
    <row r="18" spans="1:8" x14ac:dyDescent="0.25">
      <c r="A18" s="36"/>
      <c r="B18" s="37"/>
      <c r="C18" s="38"/>
      <c r="D18" s="38"/>
      <c r="F18" s="6"/>
      <c r="G18" s="6"/>
    </row>
    <row r="19" spans="1:8" x14ac:dyDescent="0.25">
      <c r="A19" s="36"/>
      <c r="B19" s="37"/>
      <c r="C19" s="38"/>
      <c r="D19" s="38"/>
      <c r="F19" s="6"/>
      <c r="G19" s="6"/>
    </row>
    <row r="20" spans="1:8" x14ac:dyDescent="0.25">
      <c r="A20" s="36"/>
      <c r="B20" s="37"/>
      <c r="C20" s="38"/>
      <c r="D20" s="38"/>
      <c r="F20" s="6"/>
    </row>
    <row r="21" spans="1:8" x14ac:dyDescent="0.25">
      <c r="A21" s="36"/>
      <c r="B21" s="37"/>
      <c r="C21" s="38"/>
      <c r="D21" s="38"/>
      <c r="F21" s="6"/>
    </row>
    <row r="22" spans="1:8" x14ac:dyDescent="0.25">
      <c r="A22" s="36"/>
      <c r="B22" s="37"/>
      <c r="C22" s="38"/>
      <c r="D22" s="38"/>
      <c r="F22" s="6"/>
    </row>
    <row r="23" spans="1:8" x14ac:dyDescent="0.25">
      <c r="A23" s="36"/>
      <c r="B23" s="37"/>
      <c r="C23" s="38"/>
      <c r="D23" s="38"/>
      <c r="F23" s="6"/>
    </row>
    <row r="24" spans="1:8" x14ac:dyDescent="0.25">
      <c r="A24" s="36"/>
      <c r="B24" s="37"/>
      <c r="C24" s="38"/>
      <c r="D24" s="38"/>
      <c r="F24" s="6"/>
    </row>
    <row r="25" spans="1:8" x14ac:dyDescent="0.25">
      <c r="A25" s="36"/>
      <c r="B25" s="37"/>
      <c r="C25" s="38"/>
      <c r="D25" s="38"/>
      <c r="F25" s="6"/>
    </row>
    <row r="26" spans="1:8" x14ac:dyDescent="0.25">
      <c r="A26" s="36"/>
      <c r="B26" s="37"/>
      <c r="C26" s="38"/>
      <c r="D26" s="38"/>
      <c r="F26" s="6"/>
    </row>
    <row r="27" spans="1:8" x14ac:dyDescent="0.25">
      <c r="A27" s="36"/>
      <c r="B27" s="37"/>
      <c r="C27" s="38"/>
      <c r="D27" s="38"/>
      <c r="F27" s="6"/>
    </row>
    <row r="28" spans="1:8" x14ac:dyDescent="0.25">
      <c r="A28" s="9"/>
      <c r="B28" s="175"/>
      <c r="C28" s="175"/>
      <c r="D28" s="175"/>
      <c r="E28" s="7"/>
      <c r="F28" s="6"/>
    </row>
    <row r="29" spans="1:8" x14ac:dyDescent="0.25">
      <c r="A29" s="39"/>
      <c r="B29" s="176"/>
      <c r="C29" s="176"/>
      <c r="D29" s="176"/>
    </row>
    <row r="30" spans="1:8" x14ac:dyDescent="0.25">
      <c r="A30" s="36"/>
      <c r="B30" s="37"/>
      <c r="C30" s="38"/>
      <c r="D30" s="38"/>
      <c r="F30" s="6"/>
      <c r="H30" s="6"/>
    </row>
    <row r="31" spans="1:8" x14ac:dyDescent="0.25">
      <c r="A31" s="170"/>
      <c r="B31" s="170"/>
      <c r="C31" s="170"/>
      <c r="D31" s="170"/>
    </row>
    <row r="32" spans="1:8" x14ac:dyDescent="0.25">
      <c r="A32" s="170"/>
      <c r="B32" s="170"/>
      <c r="C32" s="170"/>
      <c r="D32" s="170"/>
      <c r="E32" s="5"/>
      <c r="F32" s="7"/>
    </row>
    <row r="33" spans="1:6" x14ac:dyDescent="0.25">
      <c r="A33" s="170"/>
      <c r="B33" s="170"/>
      <c r="C33" s="170"/>
      <c r="D33" s="170"/>
      <c r="E33" s="5"/>
    </row>
    <row r="34" spans="1:6" x14ac:dyDescent="0.25">
      <c r="A34" s="170"/>
      <c r="B34" s="170"/>
      <c r="C34" s="170"/>
      <c r="D34" s="170"/>
      <c r="E34" s="5"/>
      <c r="F34" s="7"/>
    </row>
    <row r="35" spans="1:6" x14ac:dyDescent="0.25">
      <c r="E35" s="7"/>
    </row>
  </sheetData>
  <mergeCells count="15">
    <mergeCell ref="A4:B4"/>
    <mergeCell ref="A2:B2"/>
    <mergeCell ref="A3:B3"/>
    <mergeCell ref="C2:G2"/>
    <mergeCell ref="A1:G1"/>
    <mergeCell ref="C4:G4"/>
    <mergeCell ref="C3:G3"/>
    <mergeCell ref="A32:D32"/>
    <mergeCell ref="A33:D33"/>
    <mergeCell ref="A34:D34"/>
    <mergeCell ref="B7:F7"/>
    <mergeCell ref="A11:E11"/>
    <mergeCell ref="B28:D28"/>
    <mergeCell ref="B29:D29"/>
    <mergeCell ref="A31:D3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06785D-DADB-491D-A157-A379F4CD18F3}">
  <sheetPr codeName="Hoja3"/>
  <dimension ref="A1:N28"/>
  <sheetViews>
    <sheetView topLeftCell="A7" workbookViewId="0">
      <selection activeCell="C35" sqref="C35"/>
    </sheetView>
  </sheetViews>
  <sheetFormatPr baseColWidth="10" defaultRowHeight="15" x14ac:dyDescent="0.25"/>
  <cols>
    <col min="2" max="2" width="26.140625" customWidth="1"/>
    <col min="4" max="4" width="15.7109375" customWidth="1"/>
    <col min="5" max="5" width="18.140625" customWidth="1"/>
    <col min="6" max="6" width="12.5703125" customWidth="1"/>
    <col min="7" max="7" width="12.28515625" bestFit="1" customWidth="1"/>
    <col min="8" max="8" width="7.140625" customWidth="1"/>
    <col min="9" max="9" width="10.42578125" bestFit="1" customWidth="1"/>
    <col min="10" max="10" width="6.85546875" bestFit="1" customWidth="1"/>
    <col min="11" max="11" width="9.5703125" customWidth="1"/>
    <col min="12" max="12" width="6.85546875" bestFit="1" customWidth="1"/>
  </cols>
  <sheetData>
    <row r="1" spans="1:14" ht="15.75" thickBot="1" x14ac:dyDescent="0.3">
      <c r="A1" s="185" t="s">
        <v>67</v>
      </c>
      <c r="B1" s="186"/>
      <c r="C1" s="186"/>
      <c r="D1" s="186"/>
      <c r="E1" s="186"/>
      <c r="F1" s="186"/>
      <c r="G1" s="187"/>
    </row>
    <row r="2" spans="1:14" x14ac:dyDescent="0.25">
      <c r="A2" s="178" t="s">
        <v>0</v>
      </c>
      <c r="B2" s="178"/>
      <c r="C2" s="200" t="s">
        <v>63</v>
      </c>
      <c r="D2" s="200"/>
      <c r="E2" s="200"/>
      <c r="F2" s="200"/>
      <c r="G2" s="200"/>
    </row>
    <row r="3" spans="1:14" x14ac:dyDescent="0.25">
      <c r="A3" s="177" t="s">
        <v>2</v>
      </c>
      <c r="B3" s="177"/>
      <c r="C3" s="201" t="s">
        <v>40</v>
      </c>
      <c r="D3" s="166"/>
      <c r="E3" s="166"/>
      <c r="F3" s="166"/>
      <c r="G3" s="166"/>
    </row>
    <row r="4" spans="1:14" ht="61.5" customHeight="1" thickBot="1" x14ac:dyDescent="0.3">
      <c r="A4" s="202" t="s">
        <v>3</v>
      </c>
      <c r="B4" s="177"/>
      <c r="C4" s="180" t="s">
        <v>78</v>
      </c>
      <c r="D4" s="180"/>
      <c r="E4" s="180"/>
      <c r="F4" s="180"/>
      <c r="G4" s="180"/>
    </row>
    <row r="5" spans="1:14" ht="10.5" customHeight="1" thickBot="1" x14ac:dyDescent="0.3">
      <c r="A5" s="24"/>
      <c r="B5" s="11"/>
      <c r="C5" s="12"/>
      <c r="D5" s="188"/>
      <c r="E5" s="188"/>
      <c r="F5" s="188"/>
      <c r="G5" s="189"/>
    </row>
    <row r="6" spans="1:14" ht="49.5" customHeight="1" thickBot="1" x14ac:dyDescent="0.3">
      <c r="A6" s="190" t="s">
        <v>4</v>
      </c>
      <c r="B6" s="192" t="s">
        <v>60</v>
      </c>
      <c r="C6" s="194" t="s">
        <v>41</v>
      </c>
      <c r="D6" s="25" t="s">
        <v>56</v>
      </c>
      <c r="E6" s="26" t="s">
        <v>93</v>
      </c>
      <c r="F6" s="196" t="s">
        <v>57</v>
      </c>
      <c r="G6" s="198" t="s">
        <v>8</v>
      </c>
    </row>
    <row r="7" spans="1:14" ht="24.75" thickBot="1" x14ac:dyDescent="0.3">
      <c r="A7" s="191"/>
      <c r="B7" s="193"/>
      <c r="C7" s="195"/>
      <c r="D7" s="27" t="s">
        <v>55</v>
      </c>
      <c r="E7" s="27" t="s">
        <v>55</v>
      </c>
      <c r="F7" s="197"/>
      <c r="G7" s="199"/>
    </row>
    <row r="8" spans="1:14" ht="36.75" thickBot="1" x14ac:dyDescent="0.3">
      <c r="A8" s="13" t="s">
        <v>12</v>
      </c>
      <c r="B8" s="15" t="s">
        <v>80</v>
      </c>
      <c r="C8" s="14" t="s">
        <v>41</v>
      </c>
      <c r="D8" s="17">
        <v>208226</v>
      </c>
      <c r="E8" s="18">
        <v>206226</v>
      </c>
      <c r="F8" s="20" t="s">
        <v>58</v>
      </c>
      <c r="G8" s="16">
        <f>(D8+E8)/2</f>
        <v>207226</v>
      </c>
      <c r="H8" s="10"/>
      <c r="I8" s="10"/>
      <c r="J8" s="10"/>
      <c r="K8" s="10"/>
      <c r="L8" s="10"/>
      <c r="M8" s="10"/>
      <c r="N8" s="10"/>
    </row>
    <row r="9" spans="1:14" ht="15.75" thickBot="1" x14ac:dyDescent="0.3">
      <c r="A9" s="13" t="s">
        <v>42</v>
      </c>
      <c r="B9" s="15" t="s">
        <v>81</v>
      </c>
      <c r="C9" s="14" t="s">
        <v>41</v>
      </c>
      <c r="D9" s="17">
        <v>166981</v>
      </c>
      <c r="E9" s="19">
        <v>164581</v>
      </c>
      <c r="F9" s="20" t="s">
        <v>58</v>
      </c>
      <c r="G9" s="16">
        <f t="shared" ref="G9:G26" si="0">(D9+E9)/2</f>
        <v>165781</v>
      </c>
      <c r="H9" s="10"/>
      <c r="I9" s="10"/>
      <c r="J9" s="10"/>
      <c r="K9" s="10"/>
      <c r="M9" s="10"/>
      <c r="N9" s="10"/>
    </row>
    <row r="10" spans="1:14" ht="15.75" thickBot="1" x14ac:dyDescent="0.3">
      <c r="A10" s="13" t="s">
        <v>43</v>
      </c>
      <c r="B10" s="15" t="s">
        <v>82</v>
      </c>
      <c r="C10" s="14" t="s">
        <v>41</v>
      </c>
      <c r="D10" s="17">
        <v>498141</v>
      </c>
      <c r="E10" s="19">
        <v>496541</v>
      </c>
      <c r="F10" s="20" t="s">
        <v>58</v>
      </c>
      <c r="G10" s="16">
        <f t="shared" si="0"/>
        <v>497341</v>
      </c>
      <c r="H10" s="10"/>
      <c r="I10" s="10"/>
      <c r="J10" s="10"/>
      <c r="K10" s="10"/>
      <c r="M10" s="10"/>
      <c r="N10" s="10"/>
    </row>
    <row r="11" spans="1:14" ht="24.75" thickBot="1" x14ac:dyDescent="0.3">
      <c r="A11" s="13" t="s">
        <v>44</v>
      </c>
      <c r="B11" s="15" t="s">
        <v>83</v>
      </c>
      <c r="C11" s="14" t="s">
        <v>41</v>
      </c>
      <c r="D11" s="17">
        <v>366718</v>
      </c>
      <c r="E11" s="19">
        <v>362718</v>
      </c>
      <c r="F11" s="20" t="s">
        <v>58</v>
      </c>
      <c r="G11" s="16">
        <f t="shared" si="0"/>
        <v>364718</v>
      </c>
      <c r="H11" s="10"/>
      <c r="I11" s="10"/>
      <c r="J11" s="10"/>
      <c r="K11" s="10"/>
      <c r="M11" s="10"/>
      <c r="N11" s="10"/>
    </row>
    <row r="12" spans="1:14" ht="24.75" thickBot="1" x14ac:dyDescent="0.3">
      <c r="A12" s="13" t="s">
        <v>45</v>
      </c>
      <c r="B12" s="15" t="s">
        <v>84</v>
      </c>
      <c r="C12" s="14" t="s">
        <v>41</v>
      </c>
      <c r="D12" s="17">
        <v>249171</v>
      </c>
      <c r="E12" s="19">
        <v>248171</v>
      </c>
      <c r="F12" s="20" t="s">
        <v>58</v>
      </c>
      <c r="G12" s="16">
        <f t="shared" si="0"/>
        <v>248671</v>
      </c>
      <c r="H12" s="10"/>
      <c r="I12" s="10"/>
      <c r="J12" s="10"/>
      <c r="K12" s="10"/>
      <c r="M12" s="10"/>
      <c r="N12" s="10"/>
    </row>
    <row r="13" spans="1:14" ht="15.75" thickBot="1" x14ac:dyDescent="0.3">
      <c r="A13" s="13" t="s">
        <v>46</v>
      </c>
      <c r="B13" s="15" t="s">
        <v>85</v>
      </c>
      <c r="C13" s="14" t="s">
        <v>41</v>
      </c>
      <c r="D13" s="17">
        <v>41546</v>
      </c>
      <c r="E13" s="19">
        <v>41346</v>
      </c>
      <c r="F13" s="20" t="s">
        <v>58</v>
      </c>
      <c r="G13" s="16">
        <f t="shared" si="0"/>
        <v>41446</v>
      </c>
      <c r="H13" s="10"/>
      <c r="I13" s="10"/>
      <c r="J13" s="10"/>
      <c r="K13" s="10"/>
      <c r="M13" s="10"/>
      <c r="N13" s="10"/>
    </row>
    <row r="14" spans="1:14" ht="15.75" thickBot="1" x14ac:dyDescent="0.3">
      <c r="A14" s="13" t="s">
        <v>47</v>
      </c>
      <c r="B14" s="15" t="s">
        <v>86</v>
      </c>
      <c r="C14" s="14" t="s">
        <v>41</v>
      </c>
      <c r="D14" s="17">
        <v>249671</v>
      </c>
      <c r="E14" s="19">
        <v>247671</v>
      </c>
      <c r="F14" s="20" t="s">
        <v>58</v>
      </c>
      <c r="G14" s="16">
        <f t="shared" si="0"/>
        <v>248671</v>
      </c>
      <c r="H14" s="10"/>
      <c r="I14" s="10"/>
      <c r="J14" s="10"/>
      <c r="K14" s="10"/>
      <c r="M14" s="10"/>
      <c r="N14" s="10"/>
    </row>
    <row r="15" spans="1:14" ht="15.75" thickBot="1" x14ac:dyDescent="0.3">
      <c r="A15" s="13" t="s">
        <v>48</v>
      </c>
      <c r="B15" s="15" t="s">
        <v>87</v>
      </c>
      <c r="C15" s="14" t="s">
        <v>41</v>
      </c>
      <c r="D15" s="17">
        <v>93637</v>
      </c>
      <c r="E15" s="19">
        <v>92037</v>
      </c>
      <c r="F15" s="20" t="s">
        <v>58</v>
      </c>
      <c r="G15" s="16">
        <f t="shared" si="0"/>
        <v>92837</v>
      </c>
      <c r="H15" s="10"/>
      <c r="I15" s="10"/>
      <c r="J15" s="10"/>
      <c r="K15" s="10"/>
      <c r="M15" s="10"/>
      <c r="N15" s="10"/>
    </row>
    <row r="16" spans="1:14" ht="24.75" thickBot="1" x14ac:dyDescent="0.3">
      <c r="A16" s="13" t="s">
        <v>49</v>
      </c>
      <c r="B16" s="15" t="s">
        <v>88</v>
      </c>
      <c r="C16" s="14" t="s">
        <v>41</v>
      </c>
      <c r="D16" s="17">
        <v>274038</v>
      </c>
      <c r="E16" s="19">
        <v>273038</v>
      </c>
      <c r="F16" s="20" t="s">
        <v>58</v>
      </c>
      <c r="G16" s="16">
        <f t="shared" si="0"/>
        <v>273538</v>
      </c>
      <c r="H16" s="10"/>
      <c r="I16" s="10"/>
      <c r="J16" s="10"/>
      <c r="K16" s="10"/>
      <c r="M16" s="10"/>
      <c r="N16" s="10"/>
    </row>
    <row r="17" spans="1:14" ht="15.75" thickBot="1" x14ac:dyDescent="0.3">
      <c r="A17" s="13" t="s">
        <v>50</v>
      </c>
      <c r="B17" s="15" t="s">
        <v>89</v>
      </c>
      <c r="C17" s="14" t="s">
        <v>41</v>
      </c>
      <c r="D17" s="17">
        <v>298905</v>
      </c>
      <c r="E17" s="19">
        <v>297905</v>
      </c>
      <c r="F17" s="20" t="s">
        <v>58</v>
      </c>
      <c r="G17" s="16">
        <f t="shared" si="0"/>
        <v>298405</v>
      </c>
      <c r="H17" s="10"/>
      <c r="I17" s="10"/>
      <c r="J17" s="10"/>
      <c r="K17" s="10"/>
      <c r="M17" s="10"/>
      <c r="N17" s="10"/>
    </row>
    <row r="18" spans="1:14" ht="15.75" thickBot="1" x14ac:dyDescent="0.3">
      <c r="A18" s="13" t="s">
        <v>51</v>
      </c>
      <c r="B18" s="15" t="s">
        <v>20</v>
      </c>
      <c r="C18" s="14" t="s">
        <v>41</v>
      </c>
      <c r="D18" s="17">
        <v>3516</v>
      </c>
      <c r="E18" s="19">
        <v>3116</v>
      </c>
      <c r="F18" s="20" t="s">
        <v>58</v>
      </c>
      <c r="G18" s="16">
        <f t="shared" si="0"/>
        <v>3316</v>
      </c>
      <c r="H18" s="10"/>
      <c r="I18" s="10"/>
      <c r="J18" s="10"/>
      <c r="K18" s="10"/>
      <c r="M18" s="10"/>
      <c r="N18" s="10"/>
    </row>
    <row r="19" spans="1:14" ht="15.75" thickBot="1" x14ac:dyDescent="0.3">
      <c r="A19" s="13" t="s">
        <v>52</v>
      </c>
      <c r="B19" s="15" t="s">
        <v>90</v>
      </c>
      <c r="C19" s="14" t="s">
        <v>41</v>
      </c>
      <c r="D19" s="17">
        <v>4311</v>
      </c>
      <c r="E19" s="23">
        <v>4309</v>
      </c>
      <c r="F19" s="20" t="s">
        <v>58</v>
      </c>
      <c r="G19" s="16">
        <f t="shared" si="0"/>
        <v>4310</v>
      </c>
      <c r="H19" s="10"/>
      <c r="I19" s="10"/>
      <c r="J19" s="10"/>
      <c r="K19" s="10"/>
      <c r="M19" s="10"/>
      <c r="N19" s="10"/>
    </row>
    <row r="20" spans="1:14" ht="15.75" thickBot="1" x14ac:dyDescent="0.3">
      <c r="A20" s="13" t="s">
        <v>53</v>
      </c>
      <c r="B20" s="15" t="s">
        <v>21</v>
      </c>
      <c r="C20" s="14" t="s">
        <v>41</v>
      </c>
      <c r="D20" s="17">
        <v>7097</v>
      </c>
      <c r="E20" s="18">
        <v>6497</v>
      </c>
      <c r="F20" s="20" t="s">
        <v>58</v>
      </c>
      <c r="G20" s="16">
        <f t="shared" si="0"/>
        <v>6797</v>
      </c>
      <c r="H20" s="10"/>
      <c r="I20" s="10"/>
      <c r="J20" s="10"/>
      <c r="K20" s="10"/>
      <c r="M20" s="10"/>
      <c r="N20" s="10"/>
    </row>
    <row r="21" spans="1:14" ht="15.75" thickBot="1" x14ac:dyDescent="0.3">
      <c r="A21" s="13" t="s">
        <v>54</v>
      </c>
      <c r="B21" s="15" t="s">
        <v>91</v>
      </c>
      <c r="C21" s="14" t="s">
        <v>41</v>
      </c>
      <c r="D21" s="17">
        <v>33658</v>
      </c>
      <c r="E21" s="19">
        <v>32658</v>
      </c>
      <c r="F21" s="20" t="s">
        <v>58</v>
      </c>
      <c r="G21" s="16">
        <f t="shared" si="0"/>
        <v>33158</v>
      </c>
      <c r="H21" s="10"/>
      <c r="I21" s="10"/>
      <c r="J21" s="10"/>
      <c r="K21" s="10"/>
      <c r="M21" s="10"/>
      <c r="N21" s="10"/>
    </row>
    <row r="22" spans="1:14" ht="15.75" thickBot="1" x14ac:dyDescent="0.3">
      <c r="A22" s="13" t="s">
        <v>61</v>
      </c>
      <c r="B22" s="15" t="s">
        <v>92</v>
      </c>
      <c r="C22" s="14" t="s">
        <v>41</v>
      </c>
      <c r="D22" s="17">
        <v>63497</v>
      </c>
      <c r="E22" s="19">
        <v>62497</v>
      </c>
      <c r="F22" s="20" t="s">
        <v>58</v>
      </c>
      <c r="G22" s="16">
        <f t="shared" si="0"/>
        <v>62997</v>
      </c>
      <c r="H22" s="10"/>
      <c r="I22" s="10"/>
      <c r="J22" s="10"/>
      <c r="K22" s="10"/>
      <c r="M22" s="10"/>
      <c r="N22" s="10"/>
    </row>
    <row r="23" spans="1:14" ht="15.75" thickBot="1" x14ac:dyDescent="0.3">
      <c r="A23" s="13" t="s">
        <v>62</v>
      </c>
      <c r="B23" s="15" t="s">
        <v>24</v>
      </c>
      <c r="C23" s="14" t="s">
        <v>41</v>
      </c>
      <c r="D23" s="17">
        <v>7660</v>
      </c>
      <c r="E23" s="19">
        <v>7260</v>
      </c>
      <c r="F23" s="20" t="s">
        <v>58</v>
      </c>
      <c r="G23" s="16">
        <f t="shared" si="0"/>
        <v>7460</v>
      </c>
      <c r="H23" s="10"/>
      <c r="I23" s="10"/>
      <c r="J23" s="10"/>
      <c r="K23" s="10"/>
      <c r="M23" s="10"/>
      <c r="N23" s="10"/>
    </row>
    <row r="24" spans="1:14" ht="15.75" thickBot="1" x14ac:dyDescent="0.3">
      <c r="A24" s="13" t="s">
        <v>64</v>
      </c>
      <c r="B24" s="15" t="s">
        <v>26</v>
      </c>
      <c r="C24" s="14" t="s">
        <v>22</v>
      </c>
      <c r="D24" s="17">
        <v>7660</v>
      </c>
      <c r="E24" s="19">
        <v>7260</v>
      </c>
      <c r="F24" s="20" t="s">
        <v>58</v>
      </c>
      <c r="G24" s="16">
        <f t="shared" si="0"/>
        <v>7460</v>
      </c>
      <c r="H24" s="10"/>
      <c r="I24" s="10"/>
      <c r="J24" s="10"/>
      <c r="K24" s="10"/>
      <c r="M24" s="10"/>
      <c r="N24" s="10"/>
    </row>
    <row r="25" spans="1:14" ht="15.75" thickBot="1" x14ac:dyDescent="0.3">
      <c r="A25" s="13" t="s">
        <v>65</v>
      </c>
      <c r="B25" s="15" t="s">
        <v>27</v>
      </c>
      <c r="C25" s="14" t="s">
        <v>143</v>
      </c>
      <c r="D25" s="17">
        <v>592274</v>
      </c>
      <c r="E25" s="19">
        <v>591874</v>
      </c>
      <c r="F25" s="20" t="s">
        <v>58</v>
      </c>
      <c r="G25" s="16">
        <f t="shared" si="0"/>
        <v>592074</v>
      </c>
      <c r="H25" s="10"/>
      <c r="I25" s="10"/>
      <c r="J25" s="10"/>
      <c r="K25" s="10"/>
      <c r="M25" s="10"/>
      <c r="N25" s="10"/>
    </row>
    <row r="26" spans="1:14" ht="15.75" thickBot="1" x14ac:dyDescent="0.3">
      <c r="A26" s="13" t="s">
        <v>66</v>
      </c>
      <c r="B26" s="15" t="s">
        <v>28</v>
      </c>
      <c r="C26" s="14" t="s">
        <v>142</v>
      </c>
      <c r="D26" s="17">
        <v>596993</v>
      </c>
      <c r="E26" s="19">
        <v>596593</v>
      </c>
      <c r="F26" s="20" t="s">
        <v>58</v>
      </c>
      <c r="G26" s="16">
        <f t="shared" si="0"/>
        <v>596793</v>
      </c>
      <c r="H26" s="10"/>
      <c r="I26" s="10"/>
      <c r="J26" s="10"/>
      <c r="K26" s="10"/>
      <c r="M26" s="10"/>
      <c r="N26" s="10"/>
    </row>
    <row r="27" spans="1:14" ht="15.75" thickBot="1" x14ac:dyDescent="0.3">
      <c r="A27" s="13"/>
      <c r="B27" s="15"/>
      <c r="C27" s="21"/>
      <c r="D27" s="17">
        <f>SUM(D8:D26)</f>
        <v>3763700</v>
      </c>
      <c r="E27" s="17">
        <f>SUM(E8:E26)</f>
        <v>3742298</v>
      </c>
      <c r="F27" s="22"/>
      <c r="G27" s="16"/>
      <c r="H27" s="10"/>
      <c r="I27" s="10"/>
      <c r="J27" s="10"/>
    </row>
    <row r="28" spans="1:14" ht="15.75" thickBot="1" x14ac:dyDescent="0.3">
      <c r="A28" s="181"/>
      <c r="B28" s="182"/>
      <c r="C28" s="183" t="s">
        <v>59</v>
      </c>
      <c r="D28" s="184"/>
      <c r="E28" s="28"/>
      <c r="F28" s="28"/>
      <c r="G28" s="29">
        <f>SUM(G8:G27)</f>
        <v>3752999</v>
      </c>
      <c r="H28" s="10"/>
      <c r="I28" s="10"/>
    </row>
  </sheetData>
  <mergeCells count="15">
    <mergeCell ref="A28:B28"/>
    <mergeCell ref="C28:D28"/>
    <mergeCell ref="A1:G1"/>
    <mergeCell ref="D5:G5"/>
    <mergeCell ref="A6:A7"/>
    <mergeCell ref="B6:B7"/>
    <mergeCell ref="C6:C7"/>
    <mergeCell ref="F6:F7"/>
    <mergeCell ref="G6:G7"/>
    <mergeCell ref="A2:B2"/>
    <mergeCell ref="C2:G2"/>
    <mergeCell ref="A3:B3"/>
    <mergeCell ref="C3:G3"/>
    <mergeCell ref="A4:B4"/>
    <mergeCell ref="C4:G4"/>
  </mergeCells>
  <pageMargins left="0.7" right="0.7" top="0.75" bottom="0.75" header="0.3" footer="0.3"/>
  <pageSetup paperSize="9" orientation="portrait" horizontalDpi="360" verticalDpi="36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6E634B-2F40-4F51-8211-D1BD0A2A8A2E}">
  <sheetPr codeName="Hoja4"/>
  <dimension ref="A1:H34"/>
  <sheetViews>
    <sheetView topLeftCell="A9" workbookViewId="0">
      <selection activeCell="B53" sqref="B53"/>
    </sheetView>
  </sheetViews>
  <sheetFormatPr baseColWidth="10" defaultRowHeight="15" x14ac:dyDescent="0.25"/>
  <cols>
    <col min="2" max="2" width="40.85546875" customWidth="1"/>
    <col min="5" max="5" width="11.85546875" bestFit="1" customWidth="1"/>
    <col min="6" max="6" width="12.5703125" bestFit="1" customWidth="1"/>
    <col min="7" max="7" width="14" bestFit="1" customWidth="1"/>
    <col min="8" max="8" width="13" bestFit="1" customWidth="1"/>
  </cols>
  <sheetData>
    <row r="1" spans="1:8" x14ac:dyDescent="0.25">
      <c r="A1" s="206" t="s">
        <v>33</v>
      </c>
      <c r="B1" s="206"/>
      <c r="C1" s="206"/>
      <c r="D1" s="206"/>
      <c r="E1" s="206"/>
      <c r="F1" s="206"/>
    </row>
    <row r="2" spans="1:8" x14ac:dyDescent="0.25">
      <c r="A2" s="177" t="s">
        <v>0</v>
      </c>
      <c r="B2" s="177"/>
      <c r="C2" s="166" t="s">
        <v>34</v>
      </c>
      <c r="D2" s="166"/>
      <c r="E2" s="166"/>
      <c r="F2" s="166"/>
    </row>
    <row r="3" spans="1:8" x14ac:dyDescent="0.25">
      <c r="A3" s="177" t="s">
        <v>2</v>
      </c>
      <c r="B3" s="177"/>
      <c r="C3" s="166" t="s">
        <v>40</v>
      </c>
      <c r="D3" s="166"/>
      <c r="E3" s="166"/>
      <c r="F3" s="166"/>
    </row>
    <row r="4" spans="1:8" ht="74.25" customHeight="1" x14ac:dyDescent="0.25">
      <c r="A4" s="177" t="s">
        <v>3</v>
      </c>
      <c r="B4" s="177"/>
      <c r="C4" s="167" t="s">
        <v>78</v>
      </c>
      <c r="D4" s="167"/>
      <c r="E4" s="167"/>
      <c r="F4" s="167"/>
    </row>
    <row r="5" spans="1:8" ht="15.75" thickBot="1" x14ac:dyDescent="0.3">
      <c r="A5" s="8"/>
      <c r="B5" s="8"/>
      <c r="C5" s="8"/>
      <c r="D5" s="8"/>
      <c r="E5" s="8"/>
      <c r="F5" s="9"/>
    </row>
    <row r="6" spans="1:8" x14ac:dyDescent="0.25">
      <c r="A6" s="42" t="s">
        <v>10</v>
      </c>
      <c r="B6" s="51" t="s">
        <v>11</v>
      </c>
      <c r="C6" s="52"/>
      <c r="D6" s="52"/>
      <c r="E6" s="52"/>
      <c r="F6" s="53"/>
    </row>
    <row r="7" spans="1:8" x14ac:dyDescent="0.25">
      <c r="A7" s="1" t="s">
        <v>12</v>
      </c>
      <c r="B7" s="48" t="s">
        <v>13</v>
      </c>
      <c r="C7" s="49" t="s">
        <v>35</v>
      </c>
      <c r="D7" s="49">
        <v>1</v>
      </c>
      <c r="E7" s="50">
        <v>20723</v>
      </c>
      <c r="F7" s="50">
        <v>20723</v>
      </c>
    </row>
    <row r="8" spans="1:8" x14ac:dyDescent="0.25">
      <c r="A8" s="207" t="s">
        <v>14</v>
      </c>
      <c r="B8" s="208"/>
      <c r="C8" s="208"/>
      <c r="D8" s="208"/>
      <c r="E8" s="208"/>
      <c r="F8" s="208"/>
    </row>
    <row r="9" spans="1:8" x14ac:dyDescent="0.25">
      <c r="A9" s="3"/>
      <c r="B9" s="3" t="s">
        <v>15</v>
      </c>
      <c r="C9" s="3" t="s">
        <v>16</v>
      </c>
      <c r="D9" s="30">
        <v>1</v>
      </c>
      <c r="E9" s="3"/>
      <c r="F9" s="3"/>
    </row>
    <row r="10" spans="1:8" x14ac:dyDescent="0.25">
      <c r="A10" s="43" t="s">
        <v>17</v>
      </c>
      <c r="B10" s="209" t="s">
        <v>34</v>
      </c>
      <c r="C10" s="210"/>
      <c r="D10" s="210"/>
      <c r="E10" s="210"/>
      <c r="F10" s="210"/>
    </row>
    <row r="11" spans="1:8" x14ac:dyDescent="0.25">
      <c r="A11" s="43" t="s">
        <v>4</v>
      </c>
      <c r="B11" s="44" t="s">
        <v>36</v>
      </c>
      <c r="C11" s="45" t="s">
        <v>37</v>
      </c>
      <c r="D11" s="45" t="s">
        <v>38</v>
      </c>
      <c r="E11" s="46" t="s">
        <v>6</v>
      </c>
      <c r="F11" s="46" t="s">
        <v>79</v>
      </c>
    </row>
    <row r="12" spans="1:8" ht="25.5" x14ac:dyDescent="0.25">
      <c r="A12" s="1" t="s">
        <v>19</v>
      </c>
      <c r="B12" s="4" t="s">
        <v>80</v>
      </c>
      <c r="C12" s="2" t="s">
        <v>41</v>
      </c>
      <c r="D12" s="2">
        <v>2</v>
      </c>
      <c r="E12" s="55">
        <v>207226</v>
      </c>
      <c r="F12" s="54">
        <f>D12*E12</f>
        <v>414452</v>
      </c>
      <c r="G12" s="6"/>
      <c r="H12" s="6"/>
    </row>
    <row r="13" spans="1:8" x14ac:dyDescent="0.25">
      <c r="A13" s="1"/>
      <c r="B13" s="4" t="s">
        <v>81</v>
      </c>
      <c r="C13" s="2" t="s">
        <v>41</v>
      </c>
      <c r="D13" s="2">
        <v>1</v>
      </c>
      <c r="E13" s="55">
        <v>165781</v>
      </c>
      <c r="F13" s="54">
        <f t="shared" ref="F13:F30" si="0">D13*E13</f>
        <v>165781</v>
      </c>
      <c r="G13" s="6"/>
      <c r="H13" s="6"/>
    </row>
    <row r="14" spans="1:8" x14ac:dyDescent="0.25">
      <c r="A14" s="1"/>
      <c r="B14" s="4" t="s">
        <v>82</v>
      </c>
      <c r="C14" s="2" t="s">
        <v>41</v>
      </c>
      <c r="D14" s="2">
        <v>1</v>
      </c>
      <c r="E14" s="55">
        <v>497341</v>
      </c>
      <c r="F14" s="54">
        <f t="shared" si="0"/>
        <v>497341</v>
      </c>
      <c r="G14" s="6"/>
      <c r="H14" s="6"/>
    </row>
    <row r="15" spans="1:8" x14ac:dyDescent="0.25">
      <c r="A15" s="1"/>
      <c r="B15" s="4" t="s">
        <v>83</v>
      </c>
      <c r="C15" s="2" t="s">
        <v>41</v>
      </c>
      <c r="D15" s="2">
        <v>1</v>
      </c>
      <c r="E15" s="55">
        <v>364718</v>
      </c>
      <c r="F15" s="54">
        <f t="shared" si="0"/>
        <v>364718</v>
      </c>
      <c r="G15" s="6"/>
      <c r="H15" s="6"/>
    </row>
    <row r="16" spans="1:8" x14ac:dyDescent="0.25">
      <c r="A16" s="1"/>
      <c r="B16" s="4" t="s">
        <v>84</v>
      </c>
      <c r="C16" s="2" t="s">
        <v>41</v>
      </c>
      <c r="D16" s="2">
        <v>1</v>
      </c>
      <c r="E16" s="55">
        <v>248671</v>
      </c>
      <c r="F16" s="54">
        <f t="shared" si="0"/>
        <v>248671</v>
      </c>
      <c r="G16" s="6"/>
      <c r="H16" s="6"/>
    </row>
    <row r="17" spans="1:8" x14ac:dyDescent="0.25">
      <c r="A17" s="1"/>
      <c r="B17" s="4" t="s">
        <v>85</v>
      </c>
      <c r="C17" s="2" t="s">
        <v>41</v>
      </c>
      <c r="D17" s="2">
        <v>1</v>
      </c>
      <c r="E17" s="55">
        <v>41446</v>
      </c>
      <c r="F17" s="54">
        <f t="shared" si="0"/>
        <v>41446</v>
      </c>
      <c r="G17" s="6"/>
      <c r="H17" s="6"/>
    </row>
    <row r="18" spans="1:8" x14ac:dyDescent="0.25">
      <c r="A18" s="1"/>
      <c r="B18" s="4" t="s">
        <v>86</v>
      </c>
      <c r="C18" s="2" t="s">
        <v>41</v>
      </c>
      <c r="D18" s="2">
        <v>1</v>
      </c>
      <c r="E18" s="55">
        <v>248671</v>
      </c>
      <c r="F18" s="54">
        <f t="shared" si="0"/>
        <v>248671</v>
      </c>
      <c r="G18" s="6"/>
      <c r="H18" s="6"/>
    </row>
    <row r="19" spans="1:8" x14ac:dyDescent="0.25">
      <c r="A19" s="1"/>
      <c r="B19" s="4" t="s">
        <v>87</v>
      </c>
      <c r="C19" s="2" t="s">
        <v>41</v>
      </c>
      <c r="D19" s="2">
        <v>2</v>
      </c>
      <c r="E19" s="55">
        <v>92837</v>
      </c>
      <c r="F19" s="54">
        <f t="shared" si="0"/>
        <v>185674</v>
      </c>
      <c r="G19" s="6"/>
      <c r="H19" s="6"/>
    </row>
    <row r="20" spans="1:8" x14ac:dyDescent="0.25">
      <c r="A20" s="1"/>
      <c r="B20" s="4" t="s">
        <v>88</v>
      </c>
      <c r="C20" s="2" t="s">
        <v>41</v>
      </c>
      <c r="D20" s="2">
        <v>1</v>
      </c>
      <c r="E20" s="55">
        <v>273538</v>
      </c>
      <c r="F20" s="54">
        <f t="shared" si="0"/>
        <v>273538</v>
      </c>
      <c r="G20" s="6"/>
      <c r="H20" s="6"/>
    </row>
    <row r="21" spans="1:8" x14ac:dyDescent="0.25">
      <c r="A21" s="1"/>
      <c r="B21" s="4" t="s">
        <v>89</v>
      </c>
      <c r="C21" s="2" t="s">
        <v>41</v>
      </c>
      <c r="D21" s="2">
        <v>1</v>
      </c>
      <c r="E21" s="55">
        <v>298405</v>
      </c>
      <c r="F21" s="54">
        <f t="shared" si="0"/>
        <v>298405</v>
      </c>
      <c r="G21" s="6"/>
      <c r="H21" s="6"/>
    </row>
    <row r="22" spans="1:8" x14ac:dyDescent="0.25">
      <c r="A22" s="1"/>
      <c r="B22" s="4" t="s">
        <v>20</v>
      </c>
      <c r="C22" s="2" t="s">
        <v>41</v>
      </c>
      <c r="D22" s="2">
        <v>70</v>
      </c>
      <c r="E22" s="55">
        <v>3316</v>
      </c>
      <c r="F22" s="54">
        <f t="shared" si="0"/>
        <v>232120</v>
      </c>
      <c r="G22" s="6"/>
      <c r="H22" s="6"/>
    </row>
    <row r="23" spans="1:8" x14ac:dyDescent="0.25">
      <c r="A23" s="1"/>
      <c r="B23" s="4" t="s">
        <v>90</v>
      </c>
      <c r="C23" s="2" t="s">
        <v>41</v>
      </c>
      <c r="D23" s="2">
        <v>33</v>
      </c>
      <c r="E23" s="55">
        <v>4310</v>
      </c>
      <c r="F23" s="54">
        <f t="shared" si="0"/>
        <v>142230</v>
      </c>
      <c r="G23" s="6"/>
      <c r="H23" s="6"/>
    </row>
    <row r="24" spans="1:8" x14ac:dyDescent="0.25">
      <c r="A24" s="1"/>
      <c r="B24" s="4" t="s">
        <v>21</v>
      </c>
      <c r="C24" s="2" t="s">
        <v>41</v>
      </c>
      <c r="D24" s="2">
        <v>10</v>
      </c>
      <c r="E24" s="55">
        <v>6797</v>
      </c>
      <c r="F24" s="54">
        <f t="shared" si="0"/>
        <v>67970</v>
      </c>
      <c r="G24" s="6"/>
      <c r="H24" s="6"/>
    </row>
    <row r="25" spans="1:8" x14ac:dyDescent="0.25">
      <c r="A25" s="1"/>
      <c r="B25" s="4" t="s">
        <v>91</v>
      </c>
      <c r="C25" s="2" t="s">
        <v>41</v>
      </c>
      <c r="D25" s="2">
        <v>0.5</v>
      </c>
      <c r="E25" s="55">
        <v>33158</v>
      </c>
      <c r="F25" s="54">
        <f t="shared" si="0"/>
        <v>16579</v>
      </c>
      <c r="G25" s="6"/>
      <c r="H25" s="6"/>
    </row>
    <row r="26" spans="1:8" x14ac:dyDescent="0.25">
      <c r="A26" s="1"/>
      <c r="B26" s="4" t="s">
        <v>92</v>
      </c>
      <c r="C26" s="2" t="s">
        <v>41</v>
      </c>
      <c r="D26" s="2">
        <v>2</v>
      </c>
      <c r="E26" s="55">
        <v>62997</v>
      </c>
      <c r="F26" s="54">
        <f t="shared" si="0"/>
        <v>125994</v>
      </c>
      <c r="G26" s="6"/>
    </row>
    <row r="27" spans="1:8" x14ac:dyDescent="0.25">
      <c r="A27" s="1"/>
      <c r="B27" s="4" t="s">
        <v>24</v>
      </c>
      <c r="C27" s="2" t="s">
        <v>41</v>
      </c>
      <c r="D27" s="2">
        <v>1</v>
      </c>
      <c r="E27" s="55">
        <v>7460</v>
      </c>
      <c r="F27" s="54">
        <f t="shared" si="0"/>
        <v>7460</v>
      </c>
      <c r="G27" s="6"/>
    </row>
    <row r="28" spans="1:8" x14ac:dyDescent="0.25">
      <c r="A28" s="1"/>
      <c r="B28" s="4" t="s">
        <v>26</v>
      </c>
      <c r="C28" s="2" t="s">
        <v>22</v>
      </c>
      <c r="D28" s="2">
        <v>16</v>
      </c>
      <c r="E28" s="55">
        <v>7460</v>
      </c>
      <c r="F28" s="54">
        <f t="shared" si="0"/>
        <v>119360</v>
      </c>
      <c r="G28" s="6"/>
    </row>
    <row r="29" spans="1:8" x14ac:dyDescent="0.25">
      <c r="A29" s="1"/>
      <c r="B29" s="4" t="s">
        <v>27</v>
      </c>
      <c r="C29" s="2" t="s">
        <v>144</v>
      </c>
      <c r="D29" s="2">
        <v>1</v>
      </c>
      <c r="E29" s="55">
        <v>592074</v>
      </c>
      <c r="F29" s="54">
        <f t="shared" si="0"/>
        <v>592074</v>
      </c>
      <c r="G29" s="6"/>
    </row>
    <row r="30" spans="1:8" x14ac:dyDescent="0.25">
      <c r="A30" s="1" t="s">
        <v>23</v>
      </c>
      <c r="B30" s="4" t="s">
        <v>28</v>
      </c>
      <c r="C30" s="2" t="s">
        <v>41</v>
      </c>
      <c r="D30" s="2">
        <v>1</v>
      </c>
      <c r="E30" s="55">
        <v>596793</v>
      </c>
      <c r="F30" s="54">
        <f t="shared" si="0"/>
        <v>596793</v>
      </c>
      <c r="G30" s="6"/>
    </row>
    <row r="31" spans="1:8" x14ac:dyDescent="0.25">
      <c r="A31" s="9"/>
      <c r="B31" s="211" t="s">
        <v>29</v>
      </c>
      <c r="C31" s="212"/>
      <c r="D31" s="212"/>
      <c r="E31" s="213"/>
      <c r="F31" s="47">
        <f>SUM(F12:F30)</f>
        <v>4639277</v>
      </c>
      <c r="G31" s="6"/>
    </row>
    <row r="32" spans="1:8" ht="5.45" customHeight="1" x14ac:dyDescent="0.25">
      <c r="A32" s="9"/>
      <c r="B32" s="56"/>
      <c r="C32" s="56"/>
      <c r="D32" s="56"/>
      <c r="E32" s="57"/>
      <c r="F32" s="58"/>
      <c r="G32" s="6"/>
    </row>
    <row r="33" spans="1:7" x14ac:dyDescent="0.25">
      <c r="A33" s="203" t="s">
        <v>39</v>
      </c>
      <c r="B33" s="204"/>
      <c r="C33" s="204"/>
      <c r="D33" s="204"/>
      <c r="E33" s="205"/>
      <c r="F33" s="47">
        <f>F31+F7</f>
        <v>4660000</v>
      </c>
      <c r="G33" s="7"/>
    </row>
    <row r="34" spans="1:7" x14ac:dyDescent="0.25">
      <c r="F34" s="7"/>
    </row>
  </sheetData>
  <mergeCells count="11">
    <mergeCell ref="A33:E33"/>
    <mergeCell ref="A1:F1"/>
    <mergeCell ref="A2:B2"/>
    <mergeCell ref="C2:F2"/>
    <mergeCell ref="A3:B3"/>
    <mergeCell ref="C3:F3"/>
    <mergeCell ref="A4:B4"/>
    <mergeCell ref="C4:F4"/>
    <mergeCell ref="A8:F8"/>
    <mergeCell ref="B10:F10"/>
    <mergeCell ref="B31:E31"/>
  </mergeCells>
  <pageMargins left="0.7" right="0.7" top="0.75" bottom="0.75" header="0.3" footer="0.3"/>
  <pageSetup paperSize="9" orientation="portrait" horizontalDpi="360" verticalDpi="36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6D07CB-9344-4C84-B4AD-59A685BD4028}">
  <dimension ref="A1:K14"/>
  <sheetViews>
    <sheetView topLeftCell="A4" workbookViewId="0">
      <selection sqref="A1:E14"/>
    </sheetView>
  </sheetViews>
  <sheetFormatPr baseColWidth="10" defaultRowHeight="15" x14ac:dyDescent="0.25"/>
  <cols>
    <col min="1" max="1" width="28.28515625" customWidth="1"/>
    <col min="3" max="3" width="12.7109375" customWidth="1"/>
  </cols>
  <sheetData>
    <row r="1" spans="1:11" ht="45" x14ac:dyDescent="0.25">
      <c r="A1" s="152" t="s">
        <v>145</v>
      </c>
      <c r="B1" s="152" t="s">
        <v>96</v>
      </c>
      <c r="C1" s="152" t="s">
        <v>146</v>
      </c>
      <c r="D1" s="152" t="s">
        <v>147</v>
      </c>
      <c r="E1" s="152" t="s">
        <v>148</v>
      </c>
    </row>
    <row r="2" spans="1:11" x14ac:dyDescent="0.25">
      <c r="A2" s="147" t="s">
        <v>149</v>
      </c>
      <c r="B2" s="117"/>
      <c r="C2" s="117"/>
      <c r="D2" s="108"/>
      <c r="E2" s="108"/>
    </row>
    <row r="3" spans="1:11" x14ac:dyDescent="0.25">
      <c r="A3" s="108" t="s">
        <v>150</v>
      </c>
      <c r="B3" s="117" t="s">
        <v>96</v>
      </c>
      <c r="C3" s="117">
        <v>2</v>
      </c>
      <c r="D3" s="148">
        <v>1200</v>
      </c>
      <c r="E3" s="148">
        <f>C3*D3</f>
        <v>2400</v>
      </c>
    </row>
    <row r="4" spans="1:11" x14ac:dyDescent="0.25">
      <c r="A4" s="108" t="s">
        <v>151</v>
      </c>
      <c r="B4" s="117" t="s">
        <v>152</v>
      </c>
      <c r="C4" s="117">
        <v>0.05</v>
      </c>
      <c r="D4" s="148">
        <v>8000</v>
      </c>
      <c r="E4" s="148">
        <f>C4*D4</f>
        <v>400</v>
      </c>
    </row>
    <row r="5" spans="1:11" x14ac:dyDescent="0.25">
      <c r="A5" s="108" t="s">
        <v>153</v>
      </c>
      <c r="B5" s="117" t="s">
        <v>25</v>
      </c>
      <c r="C5" s="117">
        <v>0.5</v>
      </c>
      <c r="D5" s="148">
        <v>2258</v>
      </c>
      <c r="E5" s="148">
        <f>C5*D5</f>
        <v>1129</v>
      </c>
      <c r="G5" s="10"/>
    </row>
    <row r="6" spans="1:11" x14ac:dyDescent="0.25">
      <c r="A6" s="151" t="s">
        <v>154</v>
      </c>
      <c r="B6" s="117"/>
      <c r="C6" s="117"/>
      <c r="D6" s="108"/>
      <c r="E6" s="149">
        <f>SUM(E3:E5)</f>
        <v>3929</v>
      </c>
    </row>
    <row r="7" spans="1:11" x14ac:dyDescent="0.25">
      <c r="A7" s="147" t="s">
        <v>28</v>
      </c>
      <c r="B7" s="117"/>
      <c r="C7" s="117"/>
      <c r="D7" s="108"/>
      <c r="E7" s="108"/>
    </row>
    <row r="8" spans="1:11" ht="42.75" x14ac:dyDescent="0.25">
      <c r="A8" s="108" t="s">
        <v>155</v>
      </c>
      <c r="B8" s="117" t="s">
        <v>156</v>
      </c>
      <c r="C8" s="117">
        <v>6.7000000000000004E-2</v>
      </c>
      <c r="D8" s="148">
        <v>238717</v>
      </c>
      <c r="E8" s="148">
        <v>15994</v>
      </c>
    </row>
    <row r="9" spans="1:11" x14ac:dyDescent="0.25">
      <c r="A9" s="151" t="s">
        <v>157</v>
      </c>
      <c r="B9" s="117"/>
      <c r="C9" s="117"/>
      <c r="D9" s="108"/>
      <c r="E9" s="149">
        <v>15994</v>
      </c>
    </row>
    <row r="10" spans="1:11" x14ac:dyDescent="0.25">
      <c r="A10" s="147" t="s">
        <v>158</v>
      </c>
      <c r="B10" s="117"/>
      <c r="C10" s="117"/>
      <c r="D10" s="108"/>
      <c r="E10" s="108"/>
    </row>
    <row r="11" spans="1:11" ht="28.5" x14ac:dyDescent="0.25">
      <c r="A11" s="108" t="s">
        <v>159</v>
      </c>
      <c r="B11" s="117" t="s">
        <v>106</v>
      </c>
      <c r="C11" s="119">
        <v>0.05</v>
      </c>
      <c r="D11" s="148">
        <v>15994</v>
      </c>
      <c r="E11" s="148">
        <v>800</v>
      </c>
    </row>
    <row r="12" spans="1:11" x14ac:dyDescent="0.25">
      <c r="A12" s="151" t="s">
        <v>160</v>
      </c>
      <c r="B12" s="117"/>
      <c r="C12" s="117"/>
      <c r="D12" s="108"/>
      <c r="E12" s="149">
        <v>800</v>
      </c>
    </row>
    <row r="13" spans="1:11" x14ac:dyDescent="0.25">
      <c r="A13" s="108"/>
      <c r="B13" s="117"/>
      <c r="C13" s="117"/>
      <c r="D13" s="108"/>
      <c r="E13" s="148"/>
      <c r="I13" s="10"/>
      <c r="K13" s="10"/>
    </row>
    <row r="14" spans="1:11" ht="30" x14ac:dyDescent="0.25">
      <c r="A14" s="147" t="s">
        <v>161</v>
      </c>
      <c r="B14" s="117"/>
      <c r="C14" s="117"/>
      <c r="D14" s="108"/>
      <c r="E14" s="149">
        <f>E6+E9+E12</f>
        <v>20723</v>
      </c>
    </row>
  </sheetData>
  <pageMargins left="0.7" right="0.7" top="0.75" bottom="0.75" header="0.3" footer="0.3"/>
  <pageSetup orientation="portrait" horizontalDpi="0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708D10-E606-4538-916F-5797DC5C93BF}">
  <sheetPr codeName="Hoja5"/>
  <dimension ref="A1:M10"/>
  <sheetViews>
    <sheetView zoomScale="90" zoomScaleNormal="90" workbookViewId="0">
      <selection activeCell="I7" sqref="I7"/>
    </sheetView>
  </sheetViews>
  <sheetFormatPr baseColWidth="10" defaultRowHeight="15" x14ac:dyDescent="0.25"/>
  <cols>
    <col min="2" max="2" width="26.140625" customWidth="1"/>
    <col min="4" max="4" width="15.7109375" customWidth="1"/>
    <col min="5" max="5" width="18.140625" customWidth="1"/>
    <col min="6" max="6" width="13.28515625" bestFit="1" customWidth="1"/>
    <col min="7" max="7" width="12.5703125" customWidth="1"/>
    <col min="8" max="8" width="12.28515625" bestFit="1" customWidth="1"/>
    <col min="11" max="11" width="17.28515625" bestFit="1" customWidth="1"/>
    <col min="12" max="12" width="16.28515625" bestFit="1" customWidth="1"/>
  </cols>
  <sheetData>
    <row r="1" spans="1:13" ht="15.75" thickBot="1" x14ac:dyDescent="0.3">
      <c r="A1" s="185" t="s">
        <v>67</v>
      </c>
      <c r="B1" s="186"/>
      <c r="C1" s="186"/>
      <c r="D1" s="186"/>
      <c r="E1" s="186"/>
      <c r="F1" s="186"/>
      <c r="G1" s="186"/>
      <c r="H1" s="187"/>
    </row>
    <row r="2" spans="1:13" x14ac:dyDescent="0.25">
      <c r="A2" s="178" t="s">
        <v>0</v>
      </c>
      <c r="B2" s="178"/>
      <c r="C2" s="200" t="s">
        <v>63</v>
      </c>
      <c r="D2" s="200"/>
      <c r="E2" s="200"/>
      <c r="F2" s="200"/>
      <c r="G2" s="200"/>
      <c r="H2" s="200"/>
    </row>
    <row r="3" spans="1:13" x14ac:dyDescent="0.25">
      <c r="A3" s="177" t="s">
        <v>2</v>
      </c>
      <c r="B3" s="177"/>
      <c r="C3" s="201" t="s">
        <v>40</v>
      </c>
      <c r="D3" s="166"/>
      <c r="E3" s="166"/>
      <c r="F3" s="166"/>
      <c r="G3" s="166"/>
      <c r="H3" s="166"/>
    </row>
    <row r="4" spans="1:13" ht="61.5" customHeight="1" x14ac:dyDescent="0.25">
      <c r="A4" s="177" t="s">
        <v>3</v>
      </c>
      <c r="B4" s="177"/>
      <c r="C4" s="180" t="s">
        <v>78</v>
      </c>
      <c r="D4" s="180"/>
      <c r="E4" s="180"/>
      <c r="F4" s="180"/>
      <c r="G4" s="180"/>
      <c r="H4" s="180"/>
    </row>
    <row r="5" spans="1:13" ht="10.5" customHeight="1" thickBot="1" x14ac:dyDescent="0.3">
      <c r="A5" s="24"/>
      <c r="B5" s="11"/>
      <c r="C5" s="12"/>
      <c r="D5" s="218"/>
      <c r="E5" s="218"/>
      <c r="F5" s="218"/>
      <c r="G5" s="218"/>
      <c r="H5" s="219"/>
    </row>
    <row r="6" spans="1:13" ht="51.75" thickBot="1" x14ac:dyDescent="0.3">
      <c r="A6" s="220" t="s">
        <v>4</v>
      </c>
      <c r="B6" s="222" t="s">
        <v>60</v>
      </c>
      <c r="C6" s="224" t="s">
        <v>41</v>
      </c>
      <c r="D6" s="123" t="s">
        <v>68</v>
      </c>
      <c r="E6" s="124" t="s">
        <v>69</v>
      </c>
      <c r="F6" s="125" t="s">
        <v>70</v>
      </c>
      <c r="G6" s="226" t="s">
        <v>57</v>
      </c>
      <c r="H6" s="228" t="s">
        <v>8</v>
      </c>
    </row>
    <row r="7" spans="1:13" ht="39" thickBot="1" x14ac:dyDescent="0.3">
      <c r="A7" s="221"/>
      <c r="B7" s="223"/>
      <c r="C7" s="225"/>
      <c r="D7" s="126" t="s">
        <v>55</v>
      </c>
      <c r="E7" s="126" t="s">
        <v>55</v>
      </c>
      <c r="F7" s="127" t="s">
        <v>55</v>
      </c>
      <c r="G7" s="227"/>
      <c r="H7" s="229"/>
    </row>
    <row r="8" spans="1:13" ht="64.5" thickBot="1" x14ac:dyDescent="0.3">
      <c r="A8" s="128" t="s">
        <v>12</v>
      </c>
      <c r="B8" s="129" t="s">
        <v>71</v>
      </c>
      <c r="C8" s="130" t="s">
        <v>41</v>
      </c>
      <c r="D8" s="131">
        <v>4000</v>
      </c>
      <c r="E8" s="132">
        <v>4000</v>
      </c>
      <c r="F8" s="133">
        <v>4000</v>
      </c>
      <c r="G8" s="134" t="s">
        <v>58</v>
      </c>
      <c r="H8" s="135">
        <f>(D8+E8+F8)/3</f>
        <v>4000</v>
      </c>
      <c r="I8" s="10"/>
      <c r="J8" s="10"/>
      <c r="K8" s="10"/>
      <c r="L8" s="10"/>
      <c r="M8" s="10"/>
    </row>
    <row r="9" spans="1:13" ht="15.75" thickBot="1" x14ac:dyDescent="0.3">
      <c r="A9" s="128"/>
      <c r="B9" s="129"/>
      <c r="C9" s="136"/>
      <c r="D9" s="131">
        <f>SUM(D8:D8)</f>
        <v>4000</v>
      </c>
      <c r="E9" s="131">
        <f>SUM(E8:E8)</f>
        <v>4000</v>
      </c>
      <c r="F9" s="131">
        <f>SUM(F8:F8)</f>
        <v>4000</v>
      </c>
      <c r="G9" s="137"/>
      <c r="H9" s="135"/>
      <c r="I9" s="10"/>
      <c r="J9" s="10"/>
      <c r="K9" s="10"/>
    </row>
    <row r="10" spans="1:13" ht="15.75" thickBot="1" x14ac:dyDescent="0.3">
      <c r="A10" s="214"/>
      <c r="B10" s="215"/>
      <c r="C10" s="216" t="s">
        <v>59</v>
      </c>
      <c r="D10" s="217"/>
      <c r="E10" s="138"/>
      <c r="F10" s="138"/>
      <c r="G10" s="138"/>
      <c r="H10" s="139">
        <v>4000</v>
      </c>
      <c r="I10" s="10"/>
    </row>
  </sheetData>
  <mergeCells count="15">
    <mergeCell ref="A4:B4"/>
    <mergeCell ref="C4:H4"/>
    <mergeCell ref="A1:H1"/>
    <mergeCell ref="A2:B2"/>
    <mergeCell ref="C2:H2"/>
    <mergeCell ref="A3:B3"/>
    <mergeCell ref="C3:H3"/>
    <mergeCell ref="A10:B10"/>
    <mergeCell ref="C10:D10"/>
    <mergeCell ref="D5:H5"/>
    <mergeCell ref="A6:A7"/>
    <mergeCell ref="B6:B7"/>
    <mergeCell ref="C6:C7"/>
    <mergeCell ref="G6:G7"/>
    <mergeCell ref="H6:H7"/>
  </mergeCells>
  <pageMargins left="0.7" right="0.7" top="0.75" bottom="0.75" header="0.3" footer="0.3"/>
  <pageSetup paperSize="9" orientation="portrait" horizontalDpi="360" verticalDpi="36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B4C3F0-F1AD-4EAB-80CE-32FA25E745E7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EF3157-C5BE-40F6-8416-4774F8E35C6F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BE3A59-C7F4-4D46-997D-29AD694EDD6A}">
  <dimension ref="A1:K11"/>
  <sheetViews>
    <sheetView zoomScale="80" zoomScaleNormal="80" workbookViewId="0">
      <selection activeCell="F1" sqref="F1:K5"/>
    </sheetView>
  </sheetViews>
  <sheetFormatPr baseColWidth="10" defaultRowHeight="15" x14ac:dyDescent="0.25"/>
  <cols>
    <col min="1" max="1" width="27.85546875" customWidth="1"/>
    <col min="2" max="2" width="23.42578125" bestFit="1" customWidth="1"/>
    <col min="3" max="3" width="24.42578125" customWidth="1"/>
    <col min="4" max="4" width="24.85546875" bestFit="1" customWidth="1"/>
    <col min="5" max="5" width="2.5703125" customWidth="1"/>
    <col min="6" max="6" width="7.5703125" customWidth="1"/>
    <col min="7" max="7" width="33.140625" customWidth="1"/>
    <col min="9" max="9" width="16.42578125" customWidth="1"/>
    <col min="10" max="10" width="15.140625" customWidth="1"/>
  </cols>
  <sheetData>
    <row r="1" spans="1:11" ht="45" x14ac:dyDescent="0.25">
      <c r="A1" s="152" t="s">
        <v>162</v>
      </c>
      <c r="B1" s="152" t="s">
        <v>163</v>
      </c>
      <c r="C1" s="152" t="s">
        <v>164</v>
      </c>
      <c r="D1" s="152" t="s">
        <v>165</v>
      </c>
      <c r="F1" s="110" t="s">
        <v>4</v>
      </c>
      <c r="G1" s="152" t="s">
        <v>36</v>
      </c>
      <c r="H1" s="152" t="s">
        <v>37</v>
      </c>
      <c r="I1" s="152" t="s">
        <v>169</v>
      </c>
      <c r="J1" s="152" t="s">
        <v>170</v>
      </c>
      <c r="K1" s="152" t="s">
        <v>79</v>
      </c>
    </row>
    <row r="2" spans="1:11" ht="30" x14ac:dyDescent="0.25">
      <c r="A2" s="108" t="s">
        <v>166</v>
      </c>
      <c r="B2" s="148">
        <v>80000</v>
      </c>
      <c r="C2" s="148">
        <v>56000</v>
      </c>
      <c r="D2" s="148">
        <v>136000</v>
      </c>
      <c r="F2" s="150" t="s">
        <v>23</v>
      </c>
      <c r="G2" s="147" t="s">
        <v>171</v>
      </c>
      <c r="H2" s="108"/>
      <c r="I2" s="108"/>
      <c r="J2" s="108"/>
      <c r="K2" s="108"/>
    </row>
    <row r="3" spans="1:11" ht="28.5" x14ac:dyDescent="0.25">
      <c r="A3" s="108" t="s">
        <v>167</v>
      </c>
      <c r="B3" s="148">
        <v>60422</v>
      </c>
      <c r="C3" s="148">
        <v>42295</v>
      </c>
      <c r="D3" s="148">
        <v>102717</v>
      </c>
      <c r="F3" s="108"/>
      <c r="G3" s="108" t="s">
        <v>172</v>
      </c>
      <c r="H3" s="117" t="s">
        <v>156</v>
      </c>
      <c r="I3" s="117">
        <v>2.5</v>
      </c>
      <c r="J3" s="148">
        <v>136000</v>
      </c>
      <c r="K3" s="148">
        <v>340000</v>
      </c>
    </row>
    <row r="4" spans="1:11" ht="30" x14ac:dyDescent="0.25">
      <c r="A4" s="147" t="s">
        <v>168</v>
      </c>
      <c r="B4" s="108"/>
      <c r="C4" s="108"/>
      <c r="D4" s="149">
        <v>238717</v>
      </c>
      <c r="F4" s="108"/>
      <c r="G4" s="108" t="s">
        <v>173</v>
      </c>
      <c r="H4" s="117" t="s">
        <v>156</v>
      </c>
      <c r="I4" s="117">
        <v>2.5</v>
      </c>
      <c r="J4" s="148">
        <v>102717</v>
      </c>
      <c r="K4" s="148">
        <v>256793</v>
      </c>
    </row>
    <row r="5" spans="1:11" x14ac:dyDescent="0.25">
      <c r="F5" s="108"/>
      <c r="G5" s="147" t="s">
        <v>174</v>
      </c>
      <c r="H5" s="117"/>
      <c r="I5" s="117"/>
      <c r="J5" s="108"/>
      <c r="K5" s="149">
        <v>596793</v>
      </c>
    </row>
    <row r="6" spans="1:11" ht="15.75" thickBot="1" x14ac:dyDescent="0.3"/>
    <row r="7" spans="1:11" ht="15.75" thickBot="1" x14ac:dyDescent="0.3">
      <c r="A7" s="143"/>
      <c r="B7" s="143"/>
      <c r="C7" s="143"/>
      <c r="D7" s="143"/>
      <c r="E7" s="143"/>
      <c r="F7" s="143"/>
    </row>
    <row r="8" spans="1:11" ht="15.75" thickBot="1" x14ac:dyDescent="0.3">
      <c r="A8" s="143"/>
      <c r="B8" s="143"/>
      <c r="C8" s="144"/>
      <c r="D8" s="144"/>
      <c r="E8" s="144"/>
      <c r="F8" s="144"/>
    </row>
    <row r="9" spans="1:11" ht="15.75" thickBot="1" x14ac:dyDescent="0.3">
      <c r="A9" s="144"/>
      <c r="B9" s="144"/>
      <c r="C9" s="144"/>
      <c r="D9" s="144"/>
      <c r="E9" s="145"/>
      <c r="F9" s="145"/>
    </row>
    <row r="10" spans="1:11" ht="15.75" thickBot="1" x14ac:dyDescent="0.3">
      <c r="A10" s="144"/>
      <c r="B10" s="144"/>
      <c r="C10" s="144"/>
      <c r="D10" s="144"/>
      <c r="E10" s="145"/>
      <c r="F10" s="145"/>
    </row>
    <row r="11" spans="1:11" ht="15.75" thickBot="1" x14ac:dyDescent="0.3">
      <c r="A11" s="144"/>
      <c r="B11" s="143"/>
      <c r="C11" s="144"/>
      <c r="D11" s="144"/>
      <c r="E11" s="144"/>
      <c r="F11" s="146"/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D32BDC-C77A-4328-BFD8-151854306453}">
  <dimension ref="B2:G5"/>
  <sheetViews>
    <sheetView workbookViewId="0">
      <selection activeCell="B2" sqref="B2"/>
    </sheetView>
  </sheetViews>
  <sheetFormatPr baseColWidth="10" defaultRowHeight="15" x14ac:dyDescent="0.25"/>
  <cols>
    <col min="2" max="2" width="14.85546875" customWidth="1"/>
    <col min="3" max="3" width="23.5703125" customWidth="1"/>
    <col min="4" max="4" width="24.42578125" customWidth="1"/>
    <col min="5" max="5" width="25.7109375" customWidth="1"/>
    <col min="6" max="6" width="20.5703125" customWidth="1"/>
    <col min="7" max="7" width="25.85546875" customWidth="1"/>
  </cols>
  <sheetData>
    <row r="2" spans="2:7" x14ac:dyDescent="0.25">
      <c r="B2" s="140" t="s">
        <v>94</v>
      </c>
      <c r="C2" s="140" t="s">
        <v>119</v>
      </c>
      <c r="D2" s="140" t="s">
        <v>120</v>
      </c>
      <c r="E2" s="140" t="s">
        <v>121</v>
      </c>
      <c r="F2" s="140" t="s">
        <v>122</v>
      </c>
      <c r="G2" s="140" t="s">
        <v>123</v>
      </c>
    </row>
    <row r="3" spans="2:7" ht="127.5" x14ac:dyDescent="0.25">
      <c r="B3" s="141" t="s">
        <v>124</v>
      </c>
      <c r="C3" s="142" t="s">
        <v>125</v>
      </c>
      <c r="D3" s="142" t="s">
        <v>126</v>
      </c>
      <c r="E3" s="142" t="s">
        <v>139</v>
      </c>
      <c r="F3" s="142" t="s">
        <v>127</v>
      </c>
      <c r="G3" s="142" t="s">
        <v>128</v>
      </c>
    </row>
    <row r="4" spans="2:7" ht="102" x14ac:dyDescent="0.25">
      <c r="B4" s="141" t="s">
        <v>129</v>
      </c>
      <c r="C4" s="142" t="s">
        <v>130</v>
      </c>
      <c r="D4" s="142" t="s">
        <v>131</v>
      </c>
      <c r="E4" s="142" t="s">
        <v>140</v>
      </c>
      <c r="F4" s="142" t="s">
        <v>132</v>
      </c>
      <c r="G4" s="142" t="s">
        <v>133</v>
      </c>
    </row>
    <row r="5" spans="2:7" ht="102" x14ac:dyDescent="0.25">
      <c r="B5" s="141" t="s">
        <v>134</v>
      </c>
      <c r="C5" s="142" t="s">
        <v>135</v>
      </c>
      <c r="D5" s="142" t="s">
        <v>136</v>
      </c>
      <c r="E5" s="142" t="s">
        <v>141</v>
      </c>
      <c r="F5" s="142" t="s">
        <v>137</v>
      </c>
      <c r="G5" s="142" t="s">
        <v>138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A11B4C-F9DF-423C-9A39-CEC581BB1E51}">
  <dimension ref="B2:J13"/>
  <sheetViews>
    <sheetView workbookViewId="0">
      <selection activeCell="B11" sqref="B11:J11"/>
    </sheetView>
  </sheetViews>
  <sheetFormatPr baseColWidth="10" defaultRowHeight="15" x14ac:dyDescent="0.25"/>
  <cols>
    <col min="2" max="2" width="46.5703125" customWidth="1"/>
    <col min="3" max="10" width="6.5703125" bestFit="1" customWidth="1"/>
  </cols>
  <sheetData>
    <row r="2" spans="2:10" ht="30" x14ac:dyDescent="0.25">
      <c r="B2" s="110" t="s">
        <v>175</v>
      </c>
      <c r="C2" s="152" t="s">
        <v>176</v>
      </c>
      <c r="D2" s="152" t="s">
        <v>177</v>
      </c>
      <c r="E2" s="152" t="s">
        <v>178</v>
      </c>
      <c r="F2" s="152" t="s">
        <v>179</v>
      </c>
      <c r="G2" s="152" t="s">
        <v>180</v>
      </c>
      <c r="H2" s="152" t="s">
        <v>181</v>
      </c>
      <c r="I2" s="152" t="s">
        <v>182</v>
      </c>
      <c r="J2" s="152" t="s">
        <v>183</v>
      </c>
    </row>
    <row r="3" spans="2:10" x14ac:dyDescent="0.25">
      <c r="B3" s="230" t="s">
        <v>184</v>
      </c>
      <c r="C3" s="230"/>
      <c r="D3" s="230"/>
      <c r="E3" s="230"/>
      <c r="F3" s="230"/>
      <c r="G3" s="230"/>
      <c r="H3" s="230"/>
      <c r="I3" s="230"/>
      <c r="J3" s="230"/>
    </row>
    <row r="4" spans="2:10" x14ac:dyDescent="0.25">
      <c r="B4" s="147" t="s">
        <v>185</v>
      </c>
      <c r="C4" s="108"/>
      <c r="D4" s="108"/>
      <c r="E4" s="153"/>
      <c r="F4" s="153"/>
      <c r="G4" s="153"/>
      <c r="H4" s="153"/>
      <c r="I4" s="153"/>
      <c r="J4" s="108"/>
    </row>
    <row r="5" spans="2:10" ht="29.25" x14ac:dyDescent="0.25">
      <c r="B5" s="147" t="s">
        <v>186</v>
      </c>
      <c r="C5" s="153"/>
      <c r="D5" s="153"/>
      <c r="E5" s="153"/>
      <c r="F5" s="153"/>
      <c r="G5" s="153"/>
      <c r="H5" s="153"/>
      <c r="I5" s="153"/>
      <c r="J5" s="153"/>
    </row>
    <row r="6" spans="2:10" x14ac:dyDescent="0.25">
      <c r="B6" s="147" t="s">
        <v>187</v>
      </c>
      <c r="C6" s="153"/>
      <c r="D6" s="153"/>
      <c r="E6" s="153"/>
      <c r="F6" s="153"/>
      <c r="G6" s="153"/>
      <c r="H6" s="153"/>
      <c r="I6" s="153"/>
      <c r="J6" s="153"/>
    </row>
    <row r="7" spans="2:10" x14ac:dyDescent="0.25">
      <c r="B7" s="230" t="s">
        <v>188</v>
      </c>
      <c r="C7" s="230"/>
      <c r="D7" s="230"/>
      <c r="E7" s="230"/>
      <c r="F7" s="230"/>
      <c r="G7" s="230"/>
      <c r="H7" s="230"/>
      <c r="I7" s="230"/>
      <c r="J7" s="230"/>
    </row>
    <row r="8" spans="2:10" ht="29.25" x14ac:dyDescent="0.25">
      <c r="B8" s="147" t="s">
        <v>189</v>
      </c>
      <c r="C8" s="108"/>
      <c r="D8" s="153"/>
      <c r="E8" s="153"/>
      <c r="F8" s="153"/>
      <c r="G8" s="108"/>
      <c r="H8" s="108"/>
      <c r="I8" s="108"/>
      <c r="J8" s="108"/>
    </row>
    <row r="9" spans="2:10" ht="29.25" x14ac:dyDescent="0.25">
      <c r="B9" s="147" t="s">
        <v>190</v>
      </c>
      <c r="C9" s="108"/>
      <c r="D9" s="108"/>
      <c r="E9" s="153"/>
      <c r="F9" s="108"/>
      <c r="G9" s="153"/>
      <c r="H9" s="108"/>
      <c r="I9" s="153"/>
      <c r="J9" s="108"/>
    </row>
    <row r="10" spans="2:10" ht="29.25" x14ac:dyDescent="0.25">
      <c r="B10" s="147" t="s">
        <v>191</v>
      </c>
      <c r="C10" s="153"/>
      <c r="D10" s="153"/>
      <c r="E10" s="153"/>
      <c r="F10" s="153"/>
      <c r="G10" s="153"/>
      <c r="H10" s="153"/>
      <c r="I10" s="153"/>
      <c r="J10" s="153"/>
    </row>
    <row r="11" spans="2:10" x14ac:dyDescent="0.25">
      <c r="B11" s="231" t="s">
        <v>192</v>
      </c>
      <c r="C11" s="232"/>
      <c r="D11" s="232"/>
      <c r="E11" s="232"/>
      <c r="F11" s="232"/>
      <c r="G11" s="232"/>
      <c r="H11" s="232"/>
      <c r="I11" s="232"/>
      <c r="J11" s="233"/>
    </row>
    <row r="12" spans="2:10" x14ac:dyDescent="0.25">
      <c r="B12" s="108" t="s">
        <v>193</v>
      </c>
      <c r="C12" s="153"/>
      <c r="D12" s="108"/>
      <c r="E12" s="108"/>
      <c r="F12" s="108"/>
      <c r="G12" s="108"/>
      <c r="H12" s="108"/>
      <c r="I12" s="108"/>
      <c r="J12" s="108"/>
    </row>
    <row r="13" spans="2:10" x14ac:dyDescent="0.25">
      <c r="B13" s="108" t="s">
        <v>194</v>
      </c>
      <c r="C13" s="108"/>
      <c r="D13" s="108"/>
      <c r="E13" s="108"/>
      <c r="F13" s="108"/>
      <c r="G13" s="108"/>
      <c r="H13" s="108"/>
      <c r="I13" s="108"/>
      <c r="J13" s="153"/>
    </row>
  </sheetData>
  <mergeCells count="3">
    <mergeCell ref="B3:J3"/>
    <mergeCell ref="B7:J7"/>
    <mergeCell ref="B11:J1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11</vt:i4>
      </vt:variant>
    </vt:vector>
  </HeadingPairs>
  <TitlesOfParts>
    <vt:vector size="11" baseType="lpstr">
      <vt:lpstr>PPTO GNRAL </vt:lpstr>
      <vt:lpstr>APU SEGUIMIENTO Y MONITOREO</vt:lpstr>
      <vt:lpstr>ANALISIS DE COSTO ESTUFAS</vt:lpstr>
      <vt:lpstr>APU ESTUFAS</vt:lpstr>
      <vt:lpstr>APU BASICOS</vt:lpstr>
      <vt:lpstr>ANALISIS DE COSTO PLANTAS</vt:lpstr>
      <vt:lpstr>Hoja1</vt:lpstr>
      <vt:lpstr>Hoja2</vt:lpstr>
      <vt:lpstr>CALCULO MANO DE OBRA </vt:lpstr>
      <vt:lpstr>Analisis de riesgo</vt:lpstr>
      <vt:lpstr>CRONOGRAMA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USUARIO</cp:lastModifiedBy>
  <dcterms:created xsi:type="dcterms:W3CDTF">2025-08-01T14:23:25Z</dcterms:created>
  <dcterms:modified xsi:type="dcterms:W3CDTF">2026-08-11T19:29:32Z</dcterms:modified>
</cp:coreProperties>
</file>