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27ed2af29532a7db/Documentos/Licitaciones/LP xxx tibanica/terminados/"/>
    </mc:Choice>
  </mc:AlternateContent>
  <xr:revisionPtr revIDLastSave="108" documentId="8_{73B6E8A3-AA5F-495D-B802-E259E82654A3}" xr6:coauthVersionLast="47" xr6:coauthVersionMax="47" xr10:uidLastSave="{898D6A22-F76F-41BF-89AC-5B8E7DB013EA}"/>
  <bookViews>
    <workbookView xWindow="-110" yWindow="-110" windowWidth="19420" windowHeight="10300" activeTab="1" xr2:uid="{DF2204A5-662F-4783-BC0D-FFC784975093}"/>
  </bookViews>
  <sheets>
    <sheet name="Presupuesto Oficial (Entidad)" sheetId="1" r:id="rId1"/>
    <sheet name="Oferta Economica (Proponente)" sheetId="3" r:id="rId2"/>
  </sheets>
  <definedNames>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#REF!</definedName>
    <definedName name="_123"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 hidden="1">{#N/A,#N/A,TRUE,"1842CWN0"}</definedName>
    <definedName name="_A1" localSheetId="0" hidden="1">{#N/A,#N/A,TRUE,"1842CWN0"}</definedName>
    <definedName name="_A1" hidden="1">{#N/A,#N/A,TRUE,"1842CWN0"}</definedName>
    <definedName name="_A1_1" localSheetId="1" hidden="1">{#N/A,#N/A,TRUE,"1842CWN0"}</definedName>
    <definedName name="_A1_1" localSheetId="0" hidden="1">{#N/A,#N/A,TRUE,"1842CWN0"}</definedName>
    <definedName name="_A1_1" hidden="1">{#N/A,#N/A,TRUE,"1842CWN0"}</definedName>
    <definedName name="_A1_2" localSheetId="1" hidden="1">{#N/A,#N/A,TRUE,"1842CWN0"}</definedName>
    <definedName name="_A1_2" localSheetId="0" hidden="1">{#N/A,#N/A,TRUE,"1842CWN0"}</definedName>
    <definedName name="_A1_2" hidden="1">{#N/A,#N/A,TRUE,"1842CWN0"}</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AS1_1" localSheetId="1" hidden="1">{#N/A,#N/A,TRUE,"INGENIERIA";#N/A,#N/A,TRUE,"COMPRAS";#N/A,#N/A,TRUE,"DIRECCION";#N/A,#N/A,TRUE,"RESUMEN"}</definedName>
    <definedName name="_AAS1_1" localSheetId="0" hidden="1">{#N/A,#N/A,TRUE,"INGENIERIA";#N/A,#N/A,TRUE,"COMPRAS";#N/A,#N/A,TRUE,"DIRECCION";#N/A,#N/A,TRUE,"RESUMEN"}</definedName>
    <definedName name="_AAS1_1" hidden="1">{#N/A,#N/A,TRUE,"INGENIERIA";#N/A,#N/A,TRUE,"COMPRAS";#N/A,#N/A,TRUE,"DIRECCION";#N/A,#N/A,TRUE,"RESUMEN"}</definedName>
    <definedName name="_AAS1_2" localSheetId="1" hidden="1">{#N/A,#N/A,TRUE,"INGENIERIA";#N/A,#N/A,TRUE,"COMPRAS";#N/A,#N/A,TRUE,"DIRECCION";#N/A,#N/A,TRUE,"RESUMEN"}</definedName>
    <definedName name="_AAS1_2" localSheetId="0" hidden="1">{#N/A,#N/A,TRUE,"INGENIERIA";#N/A,#N/A,TRUE,"COMPRAS";#N/A,#N/A,TRUE,"DIRECCION";#N/A,#N/A,TRUE,"RESUMEN"}</definedName>
    <definedName name="_AAS1_2"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1_1" localSheetId="1" hidden="1">{#N/A,#N/A,TRUE,"1842CWN0"}</definedName>
    <definedName name="_ABC1_1" localSheetId="0" hidden="1">{#N/A,#N/A,TRUE,"1842CWN0"}</definedName>
    <definedName name="_ABC1_1" hidden="1">{#N/A,#N/A,TRUE,"1842CWN0"}</definedName>
    <definedName name="_ABC1_2" localSheetId="1" hidden="1">{#N/A,#N/A,TRUE,"1842CWN0"}</definedName>
    <definedName name="_ABC1_2" localSheetId="0" hidden="1">{#N/A,#N/A,TRUE,"1842CWN0"}</definedName>
    <definedName name="_ABC1_2" hidden="1">{#N/A,#N/A,TRUE,"1842CWN0"}</definedName>
    <definedName name="_abc2" localSheetId="1" hidden="1">{#N/A,#N/A,TRUE,"1842CWN0"}</definedName>
    <definedName name="_abc2" localSheetId="0" hidden="1">{#N/A,#N/A,TRUE,"1842CWN0"}</definedName>
    <definedName name="_abc2" hidden="1">{#N/A,#N/A,TRUE,"1842CWN0"}</definedName>
    <definedName name="_abc2_1" localSheetId="1" hidden="1">{#N/A,#N/A,TRUE,"1842CWN0"}</definedName>
    <definedName name="_abc2_1" localSheetId="0" hidden="1">{#N/A,#N/A,TRUE,"1842CWN0"}</definedName>
    <definedName name="_abc2_1" hidden="1">{#N/A,#N/A,TRUE,"1842CWN0"}</definedName>
    <definedName name="_abc2_2" localSheetId="1" hidden="1">{#N/A,#N/A,TRUE,"1842CWN0"}</definedName>
    <definedName name="_abc2_2" localSheetId="0" hidden="1">{#N/A,#N/A,TRUE,"1842CWN0"}</definedName>
    <definedName name="_abc2_2"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#REF!</definedName>
    <definedName name="_xlnm._FilterDatabase" hidden="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 hidden="1">{#N/A,#N/A,TRUE,"INGENIERIA";#N/A,#N/A,TRUE,"COMPRAS";#N/A,#N/A,TRUE,"DIRECCION";#N/A,#N/A,TRUE,"RESUMEN"}</definedName>
    <definedName name="AA" localSheetId="0" hidden="1">{#N/A,#N/A,TRUE,"INGENIERIA";#N/A,#N/A,TRUE,"COMPRAS";#N/A,#N/A,TRUE,"DIRECCION";#N/A,#N/A,TRUE,"RESUMEN"}</definedName>
    <definedName name="AA" hidden="1">{#N/A,#N/A,TRUE,"INGENIERIA";#N/A,#N/A,TRUE,"COMPRAS";#N/A,#N/A,TRUE,"DIRECCION";#N/A,#N/A,TRUE,"RESUMEN"}</definedName>
    <definedName name="AA_1" localSheetId="1" hidden="1">{#N/A,#N/A,TRUE,"INGENIERIA";#N/A,#N/A,TRUE,"COMPRAS";#N/A,#N/A,TRUE,"DIRECCION";#N/A,#N/A,TRUE,"RESUMEN"}</definedName>
    <definedName name="AA_1" localSheetId="0" hidden="1">{#N/A,#N/A,TRUE,"INGENIERIA";#N/A,#N/A,TRUE,"COMPRAS";#N/A,#N/A,TRUE,"DIRECCION";#N/A,#N/A,TRUE,"RESUMEN"}</definedName>
    <definedName name="AA_1" hidden="1">{#N/A,#N/A,TRUE,"INGENIERIA";#N/A,#N/A,TRUE,"COMPRAS";#N/A,#N/A,TRUE,"DIRECCION";#N/A,#N/A,TRUE,"RESUMEN"}</definedName>
    <definedName name="AA_2" localSheetId="1" hidden="1">{#N/A,#N/A,TRUE,"INGENIERIA";#N/A,#N/A,TRUE,"COMPRAS";#N/A,#N/A,TRUE,"DIRECCION";#N/A,#N/A,TRUE,"RESUMEN"}</definedName>
    <definedName name="AA_2" localSheetId="0" hidden="1">{#N/A,#N/A,TRUE,"INGENIERIA";#N/A,#N/A,TRUE,"COMPRAS";#N/A,#N/A,TRUE,"DIRECCION";#N/A,#N/A,TRUE,"RESUMEN"}</definedName>
    <definedName name="AA_2" hidden="1">{#N/A,#N/A,TRUE,"INGENIERIA";#N/A,#N/A,TRUE,"COMPRAS";#N/A,#N/A,TRUE,"DIRECCION";#N/A,#N/A,TRUE,"RESUMEN"}</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{#N/A,#N/A,TRUE,"INGENIERIA";#N/A,#N/A,TRUE,"COMPRAS";#N/A,#N/A,TRUE,"DIRECCION";#N/A,#N/A,TRUE,"RESUMEN"}</definedName>
    <definedName name="AAS" localSheetId="0" hidden="1">{#N/A,#N/A,TRUE,"INGENIERIA";#N/A,#N/A,TRUE,"COMPRAS";#N/A,#N/A,TRUE,"DIRECCION";#N/A,#N/A,TRUE,"RESUMEN"}</definedName>
    <definedName name="AAS" hidden="1">{#N/A,#N/A,TRUE,"INGENIERIA";#N/A,#N/A,TRUE,"COMPRAS";#N/A,#N/A,TRUE,"DIRECCION";#N/A,#N/A,TRUE,"RESUMEN"}</definedName>
    <definedName name="AAS_1" localSheetId="1" hidden="1">{#N/A,#N/A,TRUE,"INGENIERIA";#N/A,#N/A,TRUE,"COMPRAS";#N/A,#N/A,TRUE,"DIRECCION";#N/A,#N/A,TRUE,"RESUMEN"}</definedName>
    <definedName name="AAS_1" localSheetId="0" hidden="1">{#N/A,#N/A,TRUE,"INGENIERIA";#N/A,#N/A,TRUE,"COMPRAS";#N/A,#N/A,TRUE,"DIRECCION";#N/A,#N/A,TRUE,"RESUMEN"}</definedName>
    <definedName name="AAS_1" hidden="1">{#N/A,#N/A,TRUE,"INGENIERIA";#N/A,#N/A,TRUE,"COMPRAS";#N/A,#N/A,TRUE,"DIRECCION";#N/A,#N/A,TRUE,"RESUMEN"}</definedName>
    <definedName name="AAS_2" localSheetId="1" hidden="1">{#N/A,#N/A,TRUE,"INGENIERIA";#N/A,#N/A,TRUE,"COMPRAS";#N/A,#N/A,TRUE,"DIRECCION";#N/A,#N/A,TRUE,"RESUMEN"}</definedName>
    <definedName name="AAS_2" localSheetId="0" hidden="1">{#N/A,#N/A,TRUE,"INGENIERIA";#N/A,#N/A,TRUE,"COMPRAS";#N/A,#N/A,TRUE,"DIRECCION";#N/A,#N/A,TRUE,"RESUMEN"}</definedName>
    <definedName name="AAS_2" hidden="1">{#N/A,#N/A,TRUE,"INGENIERIA";#N/A,#N/A,TRUE,"COMPRAS";#N/A,#N/A,TRUE,"DIRECCION";#N/A,#N/A,TRUE,"RESUMEN"}</definedName>
    <definedName name="aasd" localSheetId="1" hidden="1">{#N/A,#N/A,TRUE,"INGENIERIA";#N/A,#N/A,TRUE,"COMPRAS";#N/A,#N/A,TRUE,"DIRECCION";#N/A,#N/A,TRUE,"RESUMEN"}</definedName>
    <definedName name="aasd" localSheetId="0" hidden="1">{#N/A,#N/A,TRUE,"INGENIERIA";#N/A,#N/A,TRUE,"COMPRAS";#N/A,#N/A,TRUE,"DIRECCION";#N/A,#N/A,TRUE,"RESUMEN"}</definedName>
    <definedName name="aasd" hidden="1">{#N/A,#N/A,TRUE,"INGENIERIA";#N/A,#N/A,TRUE,"COMPRAS";#N/A,#N/A,TRUE,"DIRECCION";#N/A,#N/A,TRUE,"RESUMEN"}</definedName>
    <definedName name="ABCD" hidden="1">#REF!</definedName>
    <definedName name="ABCDE" hidden="1">#REF!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mbien" hidden="1">#REF!</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(Proponente)'!$A$1:$I$304</definedName>
    <definedName name="_xlnm.Print_Area" localSheetId="0">'Presupuesto Oficial (Entidad)'!$A$1:$I$304</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 hidden="1">#REF!</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RPINTERIA" hidden="1">#REF!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iv" localSheetId="1" hidden="1">{#N/A,#N/A,TRUE,"1842CWN0"}</definedName>
    <definedName name="civ" localSheetId="0" hidden="1">{#N/A,#N/A,TRUE,"1842CWN0"}</definedName>
    <definedName name="civ" hidden="1">{#N/A,#N/A,TRUE,"1842CWN0"}</definedName>
    <definedName name="civ_1" localSheetId="1" hidden="1">{#N/A,#N/A,TRUE,"1842CWN0"}</definedName>
    <definedName name="civ_1" localSheetId="0" hidden="1">{#N/A,#N/A,TRUE,"1842CWN0"}</definedName>
    <definedName name="civ_1" hidden="1">{#N/A,#N/A,TRUE,"1842CWN0"}</definedName>
    <definedName name="civ_2" localSheetId="1" hidden="1">{#N/A,#N/A,TRUE,"1842CWN0"}</definedName>
    <definedName name="civ_2" localSheetId="0" hidden="1">{#N/A,#N/A,TRUE,"1842CWN0"}</definedName>
    <definedName name="civ_2" hidden="1">{#N/A,#N/A,TRUE,"1842CWN0"}</definedName>
    <definedName name="contador" hidden="1">1</definedName>
    <definedName name="CPoblado" hidden="1">"LA VIRGEN"</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_1" localSheetId="1" hidden="1">{#N/A,#N/A,TRUE,"INGENIERIA";#N/A,#N/A,TRUE,"COMPRAS";#N/A,#N/A,TRUE,"DIRECCION";#N/A,#N/A,TRUE,"RESUMEN"}</definedName>
    <definedName name="dd_1" localSheetId="0" hidden="1">{#N/A,#N/A,TRUE,"INGENIERIA";#N/A,#N/A,TRUE,"COMPRAS";#N/A,#N/A,TRUE,"DIRECCION";#N/A,#N/A,TRUE,"RESUMEN"}</definedName>
    <definedName name="dd_1" hidden="1">{#N/A,#N/A,TRUE,"INGENIERIA";#N/A,#N/A,TRUE,"COMPRAS";#N/A,#N/A,TRUE,"DIRECCION";#N/A,#N/A,TRUE,"RESUMEN"}</definedName>
    <definedName name="dd_2" localSheetId="1" hidden="1">{#N/A,#N/A,TRUE,"INGENIERIA";#N/A,#N/A,TRUE,"COMPRAS";#N/A,#N/A,TRUE,"DIRECCION";#N/A,#N/A,TRUE,"RESUMEN"}</definedName>
    <definedName name="dd_2" localSheetId="0" hidden="1">{#N/A,#N/A,TRUE,"INGENIERIA";#N/A,#N/A,TRUE,"COMPRAS";#N/A,#N/A,TRUE,"DIRECCION";#N/A,#N/A,TRUE,"RESUMEN"}</definedName>
    <definedName name="dd_2" hidden="1">{#N/A,#N/A,TRUE,"INGENIERIA";#N/A,#N/A,TRUE,"COMPRAS";#N/A,#N/A,TRUE,"DIRECCION";#N/A,#N/A,TRUE,"RESUMEN"}</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localSheetId="1" hidden="1">{#N/A,#N/A,TRUE,"1842CWN0"}</definedName>
    <definedName name="DDE" localSheetId="0" hidden="1">{#N/A,#N/A,TRUE,"1842CWN0"}</definedName>
    <definedName name="DDE" hidden="1">{#N/A,#N/A,TRUE,"1842CWN0"}</definedName>
    <definedName name="DDE_1" localSheetId="1" hidden="1">{#N/A,#N/A,TRUE,"1842CWN0"}</definedName>
    <definedName name="DDE_1" localSheetId="0" hidden="1">{#N/A,#N/A,TRUE,"1842CWN0"}</definedName>
    <definedName name="DDE_1" hidden="1">{#N/A,#N/A,TRUE,"1842CWN0"}</definedName>
    <definedName name="DDE_2" localSheetId="1" hidden="1">{#N/A,#N/A,TRUE,"1842CWN0"}</definedName>
    <definedName name="DDE_2" localSheetId="0" hidden="1">{#N/A,#N/A,TRUE,"1842CWN0"}</definedName>
    <definedName name="DDE_2" hidden="1">{#N/A,#N/A,TRUE,"1842CWN0"}</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localSheetId="1" hidden="1">{#N/A,#N/A,TRUE,"1842CWN0"}</definedName>
    <definedName name="DFDE" localSheetId="0" hidden="1">{#N/A,#N/A,TRUE,"1842CWN0"}</definedName>
    <definedName name="DFDE" hidden="1">{#N/A,#N/A,TRUE,"1842CWN0"}</definedName>
    <definedName name="DFDE_1" localSheetId="1" hidden="1">{#N/A,#N/A,TRUE,"1842CWN0"}</definedName>
    <definedName name="DFDE_1" localSheetId="0" hidden="1">{#N/A,#N/A,TRUE,"1842CWN0"}</definedName>
    <definedName name="DFDE_1" hidden="1">{#N/A,#N/A,TRUE,"1842CWN0"}</definedName>
    <definedName name="DFDE_2" localSheetId="1" hidden="1">{#N/A,#N/A,TRUE,"1842CWN0"}</definedName>
    <definedName name="DFDE_2" localSheetId="0" hidden="1">{#N/A,#N/A,TRUE,"1842CWN0"}</definedName>
    <definedName name="DFDE_2" hidden="1">{#N/A,#N/A,TRUE,"1842CWN0"}</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localSheetId="1" hidden="1">{#N/A,#N/A,TRUE,"INGENIERIA";#N/A,#N/A,TRUE,"COMPRAS";#N/A,#N/A,TRUE,"DIRECCION";#N/A,#N/A,TRUE,"RESUMEN"}</definedName>
    <definedName name="DFEET" localSheetId="0" hidden="1">{#N/A,#N/A,TRUE,"INGENIERIA";#N/A,#N/A,TRUE,"COMPRAS";#N/A,#N/A,TRUE,"DIRECCION";#N/A,#N/A,TRUE,"RESUMEN"}</definedName>
    <definedName name="DFEET" hidden="1">{#N/A,#N/A,TRUE,"INGENIERIA";#N/A,#N/A,TRUE,"COMPRAS";#N/A,#N/A,TRUE,"DIRECCION";#N/A,#N/A,TRUE,"RESUMEN"}</definedName>
    <definedName name="DFEET_1" localSheetId="1" hidden="1">{#N/A,#N/A,TRUE,"INGENIERIA";#N/A,#N/A,TRUE,"COMPRAS";#N/A,#N/A,TRUE,"DIRECCION";#N/A,#N/A,TRUE,"RESUMEN"}</definedName>
    <definedName name="DFEET_1" localSheetId="0" hidden="1">{#N/A,#N/A,TRUE,"INGENIERIA";#N/A,#N/A,TRUE,"COMPRAS";#N/A,#N/A,TRUE,"DIRECCION";#N/A,#N/A,TRUE,"RESUMEN"}</definedName>
    <definedName name="DFEET_1" hidden="1">{#N/A,#N/A,TRUE,"INGENIERIA";#N/A,#N/A,TRUE,"COMPRAS";#N/A,#N/A,TRUE,"DIRECCION";#N/A,#N/A,TRUE,"RESUMEN"}</definedName>
    <definedName name="DFEET_2" localSheetId="1" hidden="1">{#N/A,#N/A,TRUE,"INGENIERIA";#N/A,#N/A,TRUE,"COMPRAS";#N/A,#N/A,TRUE,"DIRECCION";#N/A,#N/A,TRUE,"RESUMEN"}</definedName>
    <definedName name="DFEET_2" localSheetId="0" hidden="1">{#N/A,#N/A,TRUE,"INGENIERIA";#N/A,#N/A,TRUE,"COMPRAS";#N/A,#N/A,TRUE,"DIRECCION";#N/A,#N/A,TRUE,"RESUMEN"}</definedName>
    <definedName name="DFEET_2" hidden="1">{#N/A,#N/A,TRUE,"INGENIERIA";#N/A,#N/A,TRUE,"COMPRAS";#N/A,#N/A,TRUE,"DIRECCION";#N/A,#N/A,TRUE,"RESUMEN"}</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1" hidden="1">{#N/A,#N/A,TRUE,"1842CWN0"}</definedName>
    <definedName name="DGFEE" localSheetId="0" hidden="1">{#N/A,#N/A,TRUE,"1842CWN0"}</definedName>
    <definedName name="DGFEE" hidden="1">{#N/A,#N/A,TRUE,"1842CWN0"}</definedName>
    <definedName name="DGFEE_1" localSheetId="1" hidden="1">{#N/A,#N/A,TRUE,"1842CWN0"}</definedName>
    <definedName name="DGFEE_1" localSheetId="0" hidden="1">{#N/A,#N/A,TRUE,"1842CWN0"}</definedName>
    <definedName name="DGFEE_1" hidden="1">{#N/A,#N/A,TRUE,"1842CWN0"}</definedName>
    <definedName name="DGFEE_2" localSheetId="1" hidden="1">{#N/A,#N/A,TRUE,"1842CWN0"}</definedName>
    <definedName name="DGFEE_2" localSheetId="0" hidden="1">{#N/A,#N/A,TRUE,"1842CWN0"}</definedName>
    <definedName name="DGFEE_2" hidden="1">{#N/A,#N/A,TRUE,"1842CWN0"}</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localSheetId="1" hidden="1">{#N/A,#N/A,TRUE,"INGENIERIA";#N/A,#N/A,TRUE,"COMPRAS";#N/A,#N/A,TRUE,"DIRECCION";#N/A,#N/A,TRUE,"RESUMEN"}</definedName>
    <definedName name="DGFGGHF" localSheetId="0" hidden="1">{#N/A,#N/A,TRUE,"INGENIERIA";#N/A,#N/A,TRUE,"COMPRAS";#N/A,#N/A,TRUE,"DIRECCION";#N/A,#N/A,TRUE,"RESUMEN"}</definedName>
    <definedName name="DGFGGHF" hidden="1">{#N/A,#N/A,TRUE,"INGENIERIA";#N/A,#N/A,TRUE,"COMPRAS";#N/A,#N/A,TRUE,"DIRECCION";#N/A,#N/A,TRUE,"RESUMEN"}</definedName>
    <definedName name="DGFGGHF_1" localSheetId="1" hidden="1">{#N/A,#N/A,TRUE,"INGENIERIA";#N/A,#N/A,TRUE,"COMPRAS";#N/A,#N/A,TRUE,"DIRECCION";#N/A,#N/A,TRUE,"RESUMEN"}</definedName>
    <definedName name="DGFGGHF_1" localSheetId="0" hidden="1">{#N/A,#N/A,TRUE,"INGENIERIA";#N/A,#N/A,TRUE,"COMPRAS";#N/A,#N/A,TRUE,"DIRECCION";#N/A,#N/A,TRUE,"RESUMEN"}</definedName>
    <definedName name="DGFGGHF_1" hidden="1">{#N/A,#N/A,TRUE,"INGENIERIA";#N/A,#N/A,TRUE,"COMPRAS";#N/A,#N/A,TRUE,"DIRECCION";#N/A,#N/A,TRUE,"RESUMEN"}</definedName>
    <definedName name="DGFGGHF_2" localSheetId="1" hidden="1">{#N/A,#N/A,TRUE,"INGENIERIA";#N/A,#N/A,TRUE,"COMPRAS";#N/A,#N/A,TRUE,"DIRECCION";#N/A,#N/A,TRUE,"RESUMEN"}</definedName>
    <definedName name="DGFGGHF_2" localSheetId="0" hidden="1">{#N/A,#N/A,TRUE,"INGENIERIA";#N/A,#N/A,TRUE,"COMPRAS";#N/A,#N/A,TRUE,"DIRECCION";#N/A,#N/A,TRUE,"RESUMEN"}</definedName>
    <definedName name="DGFGGHF_2" hidden="1">{#N/A,#N/A,TRUE,"INGENIERIA";#N/A,#N/A,TRUE,"COMPRAS";#N/A,#N/A,TRUE,"DIRECCION";#N/A,#N/A,TRUE,"RESUMEN"}</definedName>
    <definedName name="DGFR" localSheetId="1" hidden="1">{#N/A,#N/A,TRUE,"1842CWN0"}</definedName>
    <definedName name="DGFR" localSheetId="0" hidden="1">{#N/A,#N/A,TRUE,"1842CWN0"}</definedName>
    <definedName name="DGFR" hidden="1">{#N/A,#N/A,TRUE,"1842CWN0"}</definedName>
    <definedName name="DGFR_1" localSheetId="1" hidden="1">{#N/A,#N/A,TRUE,"1842CWN0"}</definedName>
    <definedName name="DGFR_1" localSheetId="0" hidden="1">{#N/A,#N/A,TRUE,"1842CWN0"}</definedName>
    <definedName name="DGFR_1" hidden="1">{#N/A,#N/A,TRUE,"1842CWN0"}</definedName>
    <definedName name="DGFR_2" localSheetId="1" hidden="1">{#N/A,#N/A,TRUE,"1842CWN0"}</definedName>
    <definedName name="DGFR_2" localSheetId="0" hidden="1">{#N/A,#N/A,TRUE,"1842CWN0"}</definedName>
    <definedName name="DGFR_2" hidden="1">{#N/A,#N/A,TRUE,"1842CWN0"}</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1" hidden="1">{#N/A,#N/A,TRUE,"INGENIERIA";#N/A,#N/A,TRUE,"COMPRAS";#N/A,#N/A,TRUE,"DIRECCION";#N/A,#N/A,TRUE,"RESUMEN"}</definedName>
    <definedName name="DGGGHHJT" localSheetId="0" hidden="1">{#N/A,#N/A,TRUE,"INGENIERIA";#N/A,#N/A,TRUE,"COMPRAS";#N/A,#N/A,TRUE,"DIRECCION";#N/A,#N/A,TRUE,"RESUMEN"}</definedName>
    <definedName name="DGGGHHJT" hidden="1">{#N/A,#N/A,TRUE,"INGENIERIA";#N/A,#N/A,TRUE,"COMPRAS";#N/A,#N/A,TRUE,"DIRECCION";#N/A,#N/A,TRUE,"RESUMEN"}</definedName>
    <definedName name="DGGGHHJT_1" localSheetId="1" hidden="1">{#N/A,#N/A,TRUE,"INGENIERIA";#N/A,#N/A,TRUE,"COMPRAS";#N/A,#N/A,TRUE,"DIRECCION";#N/A,#N/A,TRUE,"RESUMEN"}</definedName>
    <definedName name="DGGGHHJT_1" localSheetId="0" hidden="1">{#N/A,#N/A,TRUE,"INGENIERIA";#N/A,#N/A,TRUE,"COMPRAS";#N/A,#N/A,TRUE,"DIRECCION";#N/A,#N/A,TRUE,"RESUMEN"}</definedName>
    <definedName name="DGGGHHJT_1" hidden="1">{#N/A,#N/A,TRUE,"INGENIERIA";#N/A,#N/A,TRUE,"COMPRAS";#N/A,#N/A,TRUE,"DIRECCION";#N/A,#N/A,TRUE,"RESUMEN"}</definedName>
    <definedName name="DGGGHHJT_2" localSheetId="1" hidden="1">{#N/A,#N/A,TRUE,"INGENIERIA";#N/A,#N/A,TRUE,"COMPRAS";#N/A,#N/A,TRUE,"DIRECCION";#N/A,#N/A,TRUE,"RESUMEN"}</definedName>
    <definedName name="DGGGHHJT_2" localSheetId="0" hidden="1">{#N/A,#N/A,TRUE,"INGENIERIA";#N/A,#N/A,TRUE,"COMPRAS";#N/A,#N/A,TRUE,"DIRECCION";#N/A,#N/A,TRUE,"RESUMEN"}</definedName>
    <definedName name="DGGGHHJT_2" hidden="1">{#N/A,#N/A,TRUE,"INGENIERIA";#N/A,#N/A,TRUE,"COMPRAS";#N/A,#N/A,TRUE,"DIRECCION";#N/A,#N/A,TRUE,"RESUMEN"}</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localSheetId="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localSheetId="1" hidden="1">{#N/A,#N/A,TRUE,"INGENIERIA";#N/A,#N/A,TRUE,"COMPRAS";#N/A,#N/A,TRUE,"DIRECCION";#N/A,#N/A,TRUE,"RESUMEN"}</definedName>
    <definedName name="DGRR_1" localSheetId="0" hidden="1">{#N/A,#N/A,TRUE,"INGENIERIA";#N/A,#N/A,TRUE,"COMPRAS";#N/A,#N/A,TRUE,"DIRECCION";#N/A,#N/A,TRUE,"RESUMEN"}</definedName>
    <definedName name="DGRR_1" hidden="1">{#N/A,#N/A,TRUE,"INGENIERIA";#N/A,#N/A,TRUE,"COMPRAS";#N/A,#N/A,TRUE,"DIRECCION";#N/A,#N/A,TRUE,"RESUMEN"}</definedName>
    <definedName name="DGRR_2" localSheetId="1" hidden="1">{#N/A,#N/A,TRUE,"INGENIERIA";#N/A,#N/A,TRUE,"COMPRAS";#N/A,#N/A,TRUE,"DIRECCION";#N/A,#N/A,TRUE,"RESUMEN"}</definedName>
    <definedName name="DGRR_2" localSheetId="0" hidden="1">{#N/A,#N/A,TRUE,"INGENIERIA";#N/A,#N/A,TRUE,"COMPRAS";#N/A,#N/A,TRUE,"DIRECCION";#N/A,#N/A,TRUE,"RESUMEN"}</definedName>
    <definedName name="DGRR_2" hidden="1">{#N/A,#N/A,TRUE,"INGENIERIA";#N/A,#N/A,TRUE,"COMPRAS";#N/A,#N/A,TRUE,"DIRECCION";#N/A,#N/A,TRUE,"RESUMEN"}</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WPRICE" hidden="1">#REF!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_1" localSheetId="1" hidden="1">{#N/A,#N/A,TRUE,"INGENIERIA";#N/A,#N/A,TRUE,"COMPRAS";#N/A,#N/A,TRUE,"DIRECCION";#N/A,#N/A,TRUE,"RESUMEN"}</definedName>
    <definedName name="ESTRUCTURA_1" localSheetId="0" hidden="1">{#N/A,#N/A,TRUE,"INGENIERIA";#N/A,#N/A,TRUE,"COMPRAS";#N/A,#N/A,TRUE,"DIRECCION";#N/A,#N/A,TRUE,"RESUMEN"}</definedName>
    <definedName name="ESTRUCTURA_1" hidden="1">{#N/A,#N/A,TRUE,"INGENIERIA";#N/A,#N/A,TRUE,"COMPRAS";#N/A,#N/A,TRUE,"DIRECCION";#N/A,#N/A,TRUE,"RESUMEN"}</definedName>
    <definedName name="ESTRUCTURA_2" localSheetId="1" hidden="1">{#N/A,#N/A,TRUE,"INGENIERIA";#N/A,#N/A,TRUE,"COMPRAS";#N/A,#N/A,TRUE,"DIRECCION";#N/A,#N/A,TRUE,"RESUMEN"}</definedName>
    <definedName name="ESTRUCTURA_2" localSheetId="0" hidden="1">{#N/A,#N/A,TRUE,"INGENIERIA";#N/A,#N/A,TRUE,"COMPRAS";#N/A,#N/A,TRUE,"DIRECCION";#N/A,#N/A,TRUE,"RESUMEN"}</definedName>
    <definedName name="ESTRUCTURA_2" hidden="1">{#N/A,#N/A,TRUE,"INGENIERIA";#N/A,#N/A,TRUE,"COMPRAS";#N/A,#N/A,TRUE,"DIRECCION";#N/A,#N/A,TRUE,"RESUMEN"}</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_1" localSheetId="1" hidden="1">{#N/A,#N/A,TRUE,"1842CWN0"}</definedName>
    <definedName name="fhg_1" localSheetId="0" hidden="1">{#N/A,#N/A,TRUE,"1842CWN0"}</definedName>
    <definedName name="fhg_1" hidden="1">{#N/A,#N/A,TRUE,"1842CWN0"}</definedName>
    <definedName name="fhg_2" localSheetId="1" hidden="1">{#N/A,#N/A,TRUE,"1842CWN0"}</definedName>
    <definedName name="fhg_2" localSheetId="0" hidden="1">{#N/A,#N/A,TRUE,"1842CWN0"}</definedName>
    <definedName name="fhg_2"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TERVENTORIA" hidden="1">#REF!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DL" localSheetId="1" hidden="1">{#N/A,#N/A,TRUE,"1842CWN0"}</definedName>
    <definedName name="KDL" localSheetId="0" hidden="1">{#N/A,#N/A,TRUE,"1842CWN0"}</definedName>
    <definedName name="KDL" hidden="1">{#N/A,#N/A,TRUE,"1842CWN0"}</definedName>
    <definedName name="KDL_1" localSheetId="1" hidden="1">{#N/A,#N/A,TRUE,"1842CWN0"}</definedName>
    <definedName name="KDL_1" localSheetId="0" hidden="1">{#N/A,#N/A,TRUE,"1842CWN0"}</definedName>
    <definedName name="KDL_1" hidden="1">{#N/A,#N/A,TRUE,"1842CWN0"}</definedName>
    <definedName name="KDL_2" localSheetId="1" hidden="1">{#N/A,#N/A,TRUE,"1842CWN0"}</definedName>
    <definedName name="KDL_2" localSheetId="0" hidden="1">{#N/A,#N/A,TRUE,"1842CWN0"}</definedName>
    <definedName name="KDL_2" hidden="1">{#N/A,#N/A,TRUE,"1842CWN0"}</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t" localSheetId="1" hidden="1">{#N/A,#N/A,TRUE,"1842CWN0"}</definedName>
    <definedName name="met" localSheetId="0" hidden="1">{#N/A,#N/A,TRUE,"1842CWN0"}</definedName>
    <definedName name="met" hidden="1">{#N/A,#N/A,TRUE,"1842CWN0"}</definedName>
    <definedName name="met_1" localSheetId="1" hidden="1">{#N/A,#N/A,TRUE,"1842CWN0"}</definedName>
    <definedName name="met_1" localSheetId="0" hidden="1">{#N/A,#N/A,TRUE,"1842CWN0"}</definedName>
    <definedName name="met_1" hidden="1">{#N/A,#N/A,TRUE,"1842CWN0"}</definedName>
    <definedName name="met_2" localSheetId="1" hidden="1">{#N/A,#N/A,TRUE,"1842CWN0"}</definedName>
    <definedName name="met_2" localSheetId="0" hidden="1">{#N/A,#N/A,TRUE,"1842CWN0"}</definedName>
    <definedName name="met_2" hidden="1">{#N/A,#N/A,TRUE,"1842CWN0"}</definedName>
    <definedName name="metal" localSheetId="1" hidden="1">{#N/A,#N/A,TRUE,"1842CWN0"}</definedName>
    <definedName name="metal" localSheetId="0" hidden="1">{#N/A,#N/A,TRUE,"1842CWN0"}</definedName>
    <definedName name="metal" hidden="1">{#N/A,#N/A,TRUE,"1842CWN0"}</definedName>
    <definedName name="metal_1" localSheetId="1" hidden="1">{#N/A,#N/A,TRUE,"1842CWN0"}</definedName>
    <definedName name="metal_1" localSheetId="0" hidden="1">{#N/A,#N/A,TRUE,"1842CWN0"}</definedName>
    <definedName name="metal_1" hidden="1">{#N/A,#N/A,TRUE,"1842CWN0"}</definedName>
    <definedName name="metal_2" localSheetId="1" hidden="1">{#N/A,#N/A,TRUE,"1842CWN0"}</definedName>
    <definedName name="metal_2" localSheetId="0" hidden="1">{#N/A,#N/A,TRUE,"1842CWN0"}</definedName>
    <definedName name="metal_2" hidden="1">{#N/A,#N/A,TRUE,"1842CWN0"}</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dificad" hidden="1">#REF!</definedName>
    <definedName name="Municipio" hidden="1">"PACHO"</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 hidden="1">#REF!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supuesto" hidden="1">#REF!</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ROVISIONALES"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MultipleCPUSupportEnabled"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A" localSheetId="1" hidden="1">{#N/A,#N/A,TRUE,"1842CWN0"}</definedName>
    <definedName name="SDFA" localSheetId="0" hidden="1">{#N/A,#N/A,TRUE,"1842CWN0"}</definedName>
    <definedName name="SDFA"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stemasPlazos" hidden="1">1</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HHH" localSheetId="1" hidden="1">{"Tramo 3.1",#N/A,FALSE,"TR3-1";"Tramo 3.2",#N/A,FALSE,"TR3-2";"Tramo 3.3",#N/A,FALSE,"TR3-3";"Tramo 3.4",#N/A,FALSE,"TR3-4";"Tramo 3.6",#N/A,FALSE,"TR3-6";"Agrega",#N/A,FALSE,"AGREG. rafa"}</definedName>
    <definedName name="UHHH" localSheetId="0" hidden="1">{"Tramo 3.1",#N/A,FALSE,"TR3-1";"Tramo 3.2",#N/A,FALSE,"TR3-2";"Tramo 3.3",#N/A,FALSE,"TR3-3";"Tramo 3.4",#N/A,FALSE,"TR3-4";"Tramo 3.6",#N/A,FALSE,"TR3-6";"Agrega",#N/A,FALSE,"AGREG. rafa"}</definedName>
    <definedName name="UHHH" hidden="1">{"Tramo 3.1",#N/A,FALSE,"TR3-1";"Tramo 3.2",#N/A,FALSE,"TR3-2";"Tramo 3.3",#N/A,FALSE,"TR3-3";"Tramo 3.4",#N/A,FALSE,"TR3-4";"Tramo 3.6",#N/A,FALSE,"TR3-6";"Agrega",#N/A,FALSE,"AGREG. rafa"}</definedName>
    <definedName name="UHHH1" localSheetId="1" hidden="1">{"Cant. Tramo 1 y 3.6",#N/A,FALSE,"Tramo 1 y Tramo 3-6";"Cant. Acc y Tramo 3 Subt 1 a 4",#N/A,FALSE,"Acceso Tunel -Tramo 3(Subt 1-4)"}</definedName>
    <definedName name="UHHH1" localSheetId="0" hidden="1">{"Cant. Tramo 1 y 3.6",#N/A,FALSE,"Tramo 1 y Tramo 3-6";"Cant. Acc y Tramo 3 Subt 1 a 4",#N/A,FALSE,"Acceso Tunel -Tramo 3(Subt 1-4)"}</definedName>
    <definedName name="UHHH1" hidden="1">{"Cant. Tramo 1 y 3.6",#N/A,FALSE,"Tramo 1 y Tramo 3-6";"Cant. Acc y Tramo 3 Subt 1 a 4",#N/A,FALSE,"Acceso Tunel -Tramo 3(Subt 1-4)"}</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0" hidden="1">{#N/A,#N/A,TRUE,"1842CWN0"}</definedName>
    <definedName name="wrn.civil._.works." hidden="1">{#N/A,#N/A,TRUE,"1842CWN0"}</definedName>
    <definedName name="wrn.civil._.works._1" localSheetId="1" hidden="1">{#N/A,#N/A,TRUE,"1842CWN0"}</definedName>
    <definedName name="wrn.civil._.works._1" localSheetId="0" hidden="1">{#N/A,#N/A,TRUE,"1842CWN0"}</definedName>
    <definedName name="wrn.civil._.works._1" hidden="1">{#N/A,#N/A,TRUE,"1842CWN0"}</definedName>
    <definedName name="wrn.civil._.works._2" localSheetId="1" hidden="1">{#N/A,#N/A,TRUE,"1842CWN0"}</definedName>
    <definedName name="wrn.civil._.works._2" localSheetId="0" hidden="1">{#N/A,#N/A,TRUE,"1842CWN0"}</definedName>
    <definedName name="wrn.civil._.works._2" hidden="1">{#N/A,#N/A,TRUE,"1842CWN0"}</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localSheetId="1" hidden="1">{#N/A,#N/A,TRUE,"INGENIERIA";#N/A,#N/A,TRUE,"COMPRAS";#N/A,#N/A,TRUE,"DIRECCION";#N/A,#N/A,TRUE,"RESUMEN"}</definedName>
    <definedName name="wrn.GERENCIA._1" localSheetId="0" hidden="1">{#N/A,#N/A,TRUE,"INGENIERIA";#N/A,#N/A,TRUE,"COMPRAS";#N/A,#N/A,TRUE,"DIRECCION";#N/A,#N/A,TRUE,"RESUMEN"}</definedName>
    <definedName name="wrn.GERENCIA._1" hidden="1">{#N/A,#N/A,TRUE,"INGENIERIA";#N/A,#N/A,TRUE,"COMPRAS";#N/A,#N/A,TRUE,"DIRECCION";#N/A,#N/A,TRUE,"RESUMEN"}</definedName>
    <definedName name="wrn.GERENCIA._2" localSheetId="1" hidden="1">{#N/A,#N/A,TRUE,"INGENIERIA";#N/A,#N/A,TRUE,"COMPRAS";#N/A,#N/A,TRUE,"DIRECCION";#N/A,#N/A,TRUE,"RESUMEN"}</definedName>
    <definedName name="wrn.GERENCIA._2" localSheetId="0" hidden="1">{#N/A,#N/A,TRUE,"INGENIERIA";#N/A,#N/A,TRUE,"COMPRAS";#N/A,#N/A,TRUE,"DIRECCION";#N/A,#N/A,TRUE,"RESUMEN"}</definedName>
    <definedName name="wrn.GERENCIA._2" hidden="1">{#N/A,#N/A,TRUE,"INGENIERIA";#N/A,#N/A,TRUE,"COMPRAS";#N/A,#N/A,TRUE,"DIRECCION";#N/A,#N/A,TRUE,"RESUMEN"}</definedName>
    <definedName name="wrn.Presup.._.Tramo._.3._.Defin.." localSheetId="1" hidden="1">{"Tramo 3.1",#N/A,FALSE,"TR3-1";"Tramo 3.2",#N/A,FALSE,"TR3-2";"Tramo 3.3",#N/A,FALSE,"TR3-3";"Tramo 3.4",#N/A,FALSE,"TR3-4";"Tramo 3.6",#N/A,FALSE,"TR3-6";"Agrega",#N/A,FALSE,"AGREG. rafa"}</definedName>
    <definedName name="wrn.Presup.._.Tramo._.3._.Defin.." localSheetId="0"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Resumen._.cantidades." localSheetId="1" hidden="1">{"Cant. Tramo 1 y 3.6",#N/A,FALSE,"Tramo 1 y Tramo 3-6";"Cant. Acc y Tramo 3 Subt 1 a 4",#N/A,FALSE,"Acceso Tunel -Tramo 3(Subt 1-4)"}</definedName>
    <definedName name="wrn.Resumen._.cantidades." localSheetId="0"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localSheetId="0" hidden="1">{#N/A,#N/A,TRUE,"1842CWN0"}</definedName>
    <definedName name="XSW" hidden="1">{#N/A,#N/A,TRUE,"1842CWN0"}</definedName>
    <definedName name="XSW_1" localSheetId="1" hidden="1">{#N/A,#N/A,TRUE,"1842CWN0"}</definedName>
    <definedName name="XSW_1" localSheetId="0" hidden="1">{#N/A,#N/A,TRUE,"1842CWN0"}</definedName>
    <definedName name="XSW_1" hidden="1">{#N/A,#N/A,TRUE,"1842CWN0"}</definedName>
    <definedName name="XSW_2" localSheetId="1" hidden="1">{#N/A,#N/A,TRUE,"1842CWN0"}</definedName>
    <definedName name="XSW_2" localSheetId="0" hidden="1">{#N/A,#N/A,TRUE,"1842CWN0"}</definedName>
    <definedName name="XSW_2"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AQ_1" localSheetId="1" hidden="1">{#N/A,#N/A,TRUE,"INGENIERIA";#N/A,#N/A,TRUE,"COMPRAS";#N/A,#N/A,TRUE,"DIRECCION";#N/A,#N/A,TRUE,"RESUMEN"}</definedName>
    <definedName name="ZAQ_1" localSheetId="0" hidden="1">{#N/A,#N/A,TRUE,"INGENIERIA";#N/A,#N/A,TRUE,"COMPRAS";#N/A,#N/A,TRUE,"DIRECCION";#N/A,#N/A,TRUE,"RESUMEN"}</definedName>
    <definedName name="ZAQ_1" hidden="1">{#N/A,#N/A,TRUE,"INGENIERIA";#N/A,#N/A,TRUE,"COMPRAS";#N/A,#N/A,TRUE,"DIRECCION";#N/A,#N/A,TRUE,"RESUMEN"}</definedName>
    <definedName name="ZAQ_2" localSheetId="1" hidden="1">{#N/A,#N/A,TRUE,"INGENIERIA";#N/A,#N/A,TRUE,"COMPRAS";#N/A,#N/A,TRUE,"DIRECCION";#N/A,#N/A,TRUE,"RESUMEN"}</definedName>
    <definedName name="ZAQ_2" localSheetId="0" hidden="1">{#N/A,#N/A,TRUE,"INGENIERIA";#N/A,#N/A,TRUE,"COMPRAS";#N/A,#N/A,TRUE,"DIRECCION";#N/A,#N/A,TRUE,"RESUMEN"}</definedName>
    <definedName name="ZAQ_2"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289" i="3" l="1"/>
  <c r="K289" i="1"/>
  <c r="M292" i="1"/>
  <c r="K292" i="1"/>
  <c r="H299" i="3"/>
  <c r="H285" i="3"/>
  <c r="H284" i="3"/>
  <c r="H283" i="3"/>
  <c r="H282" i="3"/>
  <c r="H281" i="3"/>
  <c r="H276" i="3" s="1"/>
  <c r="H275" i="3" s="1"/>
  <c r="H280" i="3"/>
  <c r="H279" i="3"/>
  <c r="H278" i="3"/>
  <c r="H277" i="3"/>
  <c r="H274" i="3"/>
  <c r="H273" i="3"/>
  <c r="H272" i="3"/>
  <c r="H271" i="3" s="1"/>
  <c r="H270" i="3"/>
  <c r="H269" i="3"/>
  <c r="H268" i="3"/>
  <c r="H267" i="3"/>
  <c r="H266" i="3"/>
  <c r="H265" i="3"/>
  <c r="H264" i="3"/>
  <c r="H263" i="3"/>
  <c r="H262" i="3"/>
  <c r="H261" i="3"/>
  <c r="H260" i="3"/>
  <c r="H259" i="3"/>
  <c r="H258" i="3"/>
  <c r="H257" i="3"/>
  <c r="H256" i="3"/>
  <c r="H255" i="3"/>
  <c r="H254" i="3"/>
  <c r="H253" i="3"/>
  <c r="H252" i="3"/>
  <c r="H251" i="3"/>
  <c r="H250" i="3"/>
  <c r="H249" i="3"/>
  <c r="H248" i="3"/>
  <c r="H247" i="3"/>
  <c r="H246" i="3"/>
  <c r="H245" i="3"/>
  <c r="H244" i="3"/>
  <c r="H243" i="3"/>
  <c r="H239" i="3"/>
  <c r="H238" i="3"/>
  <c r="H237" i="3"/>
  <c r="H236" i="3"/>
  <c r="H235" i="3"/>
  <c r="H234" i="3"/>
  <c r="H233" i="3"/>
  <c r="H232" i="3"/>
  <c r="H231" i="3"/>
  <c r="H230" i="3"/>
  <c r="H228" i="3"/>
  <c r="H227" i="3"/>
  <c r="H226" i="3"/>
  <c r="H225" i="3"/>
  <c r="H224" i="3"/>
  <c r="H223" i="3"/>
  <c r="H222" i="3"/>
  <c r="H221" i="3"/>
  <c r="H220" i="3"/>
  <c r="H214" i="3" s="1"/>
  <c r="H219" i="3"/>
  <c r="H218" i="3"/>
  <c r="H217" i="3"/>
  <c r="H216" i="3"/>
  <c r="H215" i="3"/>
  <c r="H213" i="3"/>
  <c r="H212" i="3"/>
  <c r="H211" i="3" s="1"/>
  <c r="H210" i="3"/>
  <c r="H209" i="3"/>
  <c r="H208" i="3"/>
  <c r="H207" i="3"/>
  <c r="H206" i="3"/>
  <c r="H205" i="3"/>
  <c r="H204" i="3"/>
  <c r="H203" i="3"/>
  <c r="H202" i="3"/>
  <c r="H201" i="3"/>
  <c r="H200" i="3"/>
  <c r="H199" i="3"/>
  <c r="H198" i="3"/>
  <c r="H196" i="3"/>
  <c r="H195" i="3"/>
  <c r="H194" i="3" s="1"/>
  <c r="H193" i="3"/>
  <c r="H192" i="3"/>
  <c r="H191" i="3" s="1"/>
  <c r="H189" i="3"/>
  <c r="H188" i="3"/>
  <c r="H187" i="3"/>
  <c r="H185" i="3"/>
  <c r="H184" i="3"/>
  <c r="H183" i="3"/>
  <c r="H182" i="3"/>
  <c r="H181" i="3"/>
  <c r="H180" i="3"/>
  <c r="H178" i="3"/>
  <c r="H177" i="3"/>
  <c r="H176" i="3"/>
  <c r="H175" i="3" s="1"/>
  <c r="H172" i="3"/>
  <c r="H171" i="3"/>
  <c r="H170" i="3"/>
  <c r="H169" i="3"/>
  <c r="H168" i="3"/>
  <c r="H167" i="3"/>
  <c r="H166" i="3"/>
  <c r="H165" i="3"/>
  <c r="H164" i="3"/>
  <c r="H163" i="3"/>
  <c r="H162" i="3"/>
  <c r="H160" i="3"/>
  <c r="H159" i="3"/>
  <c r="H158" i="3"/>
  <c r="H157" i="3"/>
  <c r="H156" i="3"/>
  <c r="H155" i="3"/>
  <c r="H154" i="3"/>
  <c r="H153" i="3"/>
  <c r="H151" i="3"/>
  <c r="H150" i="3"/>
  <c r="H149" i="3"/>
  <c r="H148" i="3"/>
  <c r="H147" i="3"/>
  <c r="H146" i="3"/>
  <c r="H145" i="3"/>
  <c r="H144" i="3"/>
  <c r="H143" i="3" s="1"/>
  <c r="H142" i="3"/>
  <c r="H141" i="3" s="1"/>
  <c r="H140" i="3"/>
  <c r="H139" i="3" s="1"/>
  <c r="H138" i="3"/>
  <c r="H137" i="3"/>
  <c r="H136" i="3"/>
  <c r="H135" i="3" s="1"/>
  <c r="H133" i="3"/>
  <c r="H132" i="3"/>
  <c r="H131" i="3"/>
  <c r="H130" i="3"/>
  <c r="H129" i="3"/>
  <c r="H128" i="3"/>
  <c r="H127" i="3"/>
  <c r="H126" i="3"/>
  <c r="H125" i="3"/>
  <c r="H124" i="3"/>
  <c r="H123" i="3"/>
  <c r="H122" i="3"/>
  <c r="H121" i="3"/>
  <c r="H120" i="3"/>
  <c r="H119" i="3"/>
  <c r="H118" i="3"/>
  <c r="H115" i="3"/>
  <c r="H114" i="3"/>
  <c r="H113" i="3"/>
  <c r="H112" i="3"/>
  <c r="H111" i="3"/>
  <c r="H110" i="3"/>
  <c r="H109" i="3"/>
  <c r="H108" i="3"/>
  <c r="H107" i="3"/>
  <c r="H106" i="3"/>
  <c r="H105" i="3"/>
  <c r="H104" i="3"/>
  <c r="H102" i="3"/>
  <c r="H101" i="3"/>
  <c r="H100" i="3"/>
  <c r="H99" i="3"/>
  <c r="H98" i="3"/>
  <c r="H97" i="3"/>
  <c r="H96" i="3"/>
  <c r="H92" i="3" s="1"/>
  <c r="H95" i="3"/>
  <c r="H94" i="3"/>
  <c r="H93" i="3"/>
  <c r="H91" i="3"/>
  <c r="H90" i="3"/>
  <c r="H89" i="3"/>
  <c r="H88" i="3"/>
  <c r="H87" i="3"/>
  <c r="H86" i="3"/>
  <c r="H85" i="3"/>
  <c r="H84" i="3"/>
  <c r="H83" i="3"/>
  <c r="H82" i="3"/>
  <c r="H81" i="3"/>
  <c r="H80" i="3"/>
  <c r="H76" i="3" s="1"/>
  <c r="H79" i="3"/>
  <c r="H78" i="3"/>
  <c r="H77" i="3"/>
  <c r="H74" i="3"/>
  <c r="H73" i="3"/>
  <c r="H72" i="3"/>
  <c r="H71" i="3" s="1"/>
  <c r="H70" i="3"/>
  <c r="H69" i="3"/>
  <c r="H68" i="3"/>
  <c r="H67" i="3"/>
  <c r="H66" i="3"/>
  <c r="H65" i="3"/>
  <c r="H64" i="3"/>
  <c r="H63" i="3"/>
  <c r="H62" i="3"/>
  <c r="H61" i="3"/>
  <c r="H60" i="3"/>
  <c r="H59" i="3"/>
  <c r="H58" i="3"/>
  <c r="H57" i="3"/>
  <c r="H56" i="3"/>
  <c r="H55" i="3"/>
  <c r="H54" i="3"/>
  <c r="H53" i="3"/>
  <c r="H52" i="3" s="1"/>
  <c r="H50" i="3"/>
  <c r="H49" i="3"/>
  <c r="H48" i="3"/>
  <c r="H46" i="3"/>
  <c r="H45" i="3"/>
  <c r="H44" i="3"/>
  <c r="H43" i="3"/>
  <c r="H41" i="3"/>
  <c r="H40" i="3"/>
  <c r="H39" i="3"/>
  <c r="H38" i="3"/>
  <c r="H37" i="3"/>
  <c r="H36" i="3"/>
  <c r="H35" i="3"/>
  <c r="H34" i="3"/>
  <c r="H33" i="3"/>
  <c r="H32" i="3"/>
  <c r="H31" i="3"/>
  <c r="H30" i="3"/>
  <c r="H29" i="3"/>
  <c r="H28" i="3"/>
  <c r="H26" i="3"/>
  <c r="H25" i="3"/>
  <c r="H24" i="3"/>
  <c r="H21" i="3"/>
  <c r="H20" i="3"/>
  <c r="H19" i="3"/>
  <c r="H18" i="3"/>
  <c r="H17" i="3"/>
  <c r="H16" i="3"/>
  <c r="H15" i="3"/>
  <c r="H14" i="3"/>
  <c r="H299" i="1"/>
  <c r="M286" i="1"/>
  <c r="H285" i="1"/>
  <c r="H284" i="1"/>
  <c r="H283" i="1"/>
  <c r="H282" i="1"/>
  <c r="H281" i="1"/>
  <c r="H280" i="1"/>
  <c r="H279" i="1"/>
  <c r="H278" i="1"/>
  <c r="H277" i="1"/>
  <c r="H274" i="1"/>
  <c r="H273" i="1"/>
  <c r="H271" i="1" s="1"/>
  <c r="H272"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39" i="1"/>
  <c r="H238" i="1"/>
  <c r="H237" i="1"/>
  <c r="H236" i="1"/>
  <c r="H235" i="1"/>
  <c r="H234" i="1"/>
  <c r="H233" i="1"/>
  <c r="H232" i="1"/>
  <c r="H231" i="1"/>
  <c r="H230" i="1"/>
  <c r="H228" i="1"/>
  <c r="H227" i="1"/>
  <c r="H226" i="1"/>
  <c r="H225" i="1"/>
  <c r="H224" i="1"/>
  <c r="H223" i="1"/>
  <c r="H222" i="1"/>
  <c r="H221" i="1"/>
  <c r="H220" i="1"/>
  <c r="H219" i="1"/>
  <c r="H218" i="1"/>
  <c r="H217" i="1"/>
  <c r="H216" i="1"/>
  <c r="H215" i="1"/>
  <c r="H213" i="1"/>
  <c r="H212" i="1"/>
  <c r="H210" i="1"/>
  <c r="H209" i="1"/>
  <c r="H208" i="1"/>
  <c r="H207" i="1"/>
  <c r="H206" i="1"/>
  <c r="H205" i="1"/>
  <c r="H204" i="1"/>
  <c r="H203" i="1"/>
  <c r="H202" i="1"/>
  <c r="H201" i="1"/>
  <c r="H200" i="1"/>
  <c r="H199" i="1"/>
  <c r="H198" i="1"/>
  <c r="H196" i="1"/>
  <c r="H195" i="1"/>
  <c r="H194" i="1" s="1"/>
  <c r="H193" i="1"/>
  <c r="H192" i="1"/>
  <c r="H191" i="1" s="1"/>
  <c r="H189" i="1"/>
  <c r="H188" i="1"/>
  <c r="H187" i="1"/>
  <c r="H186" i="1" s="1"/>
  <c r="H185" i="1"/>
  <c r="H184" i="1"/>
  <c r="H183" i="1" s="1"/>
  <c r="H182" i="1"/>
  <c r="H181" i="1"/>
  <c r="H180" i="1"/>
  <c r="H179" i="1" s="1"/>
  <c r="H178" i="1"/>
  <c r="H177" i="1"/>
  <c r="H176" i="1"/>
  <c r="H172" i="1"/>
  <c r="H171" i="1"/>
  <c r="H170" i="1"/>
  <c r="H169" i="1"/>
  <c r="H168" i="1"/>
  <c r="H167" i="1"/>
  <c r="H166" i="1"/>
  <c r="H165" i="1"/>
  <c r="H164" i="1"/>
  <c r="H163" i="1"/>
  <c r="H162" i="1"/>
  <c r="H161" i="1" s="1"/>
  <c r="H160" i="1"/>
  <c r="H159" i="1"/>
  <c r="H158" i="1"/>
  <c r="H157" i="1"/>
  <c r="H156" i="1"/>
  <c r="H155" i="1"/>
  <c r="H154" i="1"/>
  <c r="H153" i="1"/>
  <c r="H151" i="1"/>
  <c r="H150" i="1"/>
  <c r="H149" i="1"/>
  <c r="H148" i="1" s="1"/>
  <c r="H147" i="1"/>
  <c r="H146" i="1"/>
  <c r="H145" i="1"/>
  <c r="H144" i="1"/>
  <c r="H142" i="1"/>
  <c r="H141" i="1" s="1"/>
  <c r="H140" i="1"/>
  <c r="H139" i="1" s="1"/>
  <c r="H138" i="1"/>
  <c r="H137" i="1" s="1"/>
  <c r="H136" i="1"/>
  <c r="H135" i="1" s="1"/>
  <c r="H133" i="1"/>
  <c r="H132" i="1"/>
  <c r="H131" i="1"/>
  <c r="H130" i="1"/>
  <c r="H129" i="1"/>
  <c r="H128" i="1"/>
  <c r="H127" i="1"/>
  <c r="H126" i="1"/>
  <c r="H125" i="1"/>
  <c r="H124" i="1"/>
  <c r="H123" i="1"/>
  <c r="H122" i="1"/>
  <c r="H121" i="1"/>
  <c r="H120" i="1"/>
  <c r="H119" i="1"/>
  <c r="H118" i="1"/>
  <c r="H115" i="1"/>
  <c r="H114" i="1"/>
  <c r="H113" i="1"/>
  <c r="H112" i="1"/>
  <c r="H111" i="1"/>
  <c r="H110" i="1"/>
  <c r="H109" i="1"/>
  <c r="H108" i="1"/>
  <c r="H107" i="1"/>
  <c r="H106" i="1"/>
  <c r="H105" i="1"/>
  <c r="H104" i="1"/>
  <c r="H102" i="1"/>
  <c r="H101" i="1"/>
  <c r="H100" i="1"/>
  <c r="H99" i="1"/>
  <c r="H98" i="1"/>
  <c r="H97" i="1"/>
  <c r="H96" i="1"/>
  <c r="H95" i="1"/>
  <c r="H94" i="1"/>
  <c r="H92" i="1" s="1"/>
  <c r="H93" i="1"/>
  <c r="H91" i="1"/>
  <c r="H90" i="1"/>
  <c r="H89" i="1"/>
  <c r="H88" i="1"/>
  <c r="H87" i="1"/>
  <c r="H86" i="1"/>
  <c r="H85" i="1"/>
  <c r="H84" i="1"/>
  <c r="H83" i="1"/>
  <c r="H82" i="1"/>
  <c r="H81" i="1"/>
  <c r="H80" i="1"/>
  <c r="H79" i="1"/>
  <c r="H78" i="1"/>
  <c r="H77" i="1"/>
  <c r="H74" i="1"/>
  <c r="H73" i="1"/>
  <c r="H72" i="1"/>
  <c r="H71" i="1" s="1"/>
  <c r="H70" i="1"/>
  <c r="H69" i="1"/>
  <c r="H68" i="1"/>
  <c r="H67" i="1"/>
  <c r="H66" i="1"/>
  <c r="H65" i="1"/>
  <c r="H64" i="1"/>
  <c r="H63" i="1"/>
  <c r="H62" i="1"/>
  <c r="H61" i="1"/>
  <c r="H60" i="1"/>
  <c r="H59" i="1"/>
  <c r="H58" i="1"/>
  <c r="H57" i="1"/>
  <c r="H56" i="1"/>
  <c r="H55" i="1"/>
  <c r="H54" i="1"/>
  <c r="H53" i="1"/>
  <c r="H52" i="1" s="1"/>
  <c r="H51" i="1" s="1"/>
  <c r="H50" i="1"/>
  <c r="H49" i="1"/>
  <c r="H48" i="1"/>
  <c r="H46" i="1"/>
  <c r="H45" i="1"/>
  <c r="H44" i="1"/>
  <c r="H43" i="1"/>
  <c r="H41" i="1"/>
  <c r="H40" i="1"/>
  <c r="H39" i="1"/>
  <c r="H38" i="1"/>
  <c r="H37" i="1"/>
  <c r="H36" i="1"/>
  <c r="H35" i="1"/>
  <c r="H34" i="1"/>
  <c r="H33" i="1"/>
  <c r="H32" i="1"/>
  <c r="H31" i="1"/>
  <c r="H30" i="1"/>
  <c r="H29" i="1"/>
  <c r="H28" i="1"/>
  <c r="H26" i="1"/>
  <c r="H25" i="1"/>
  <c r="H24" i="1"/>
  <c r="H21" i="1"/>
  <c r="H20" i="1"/>
  <c r="H19" i="1"/>
  <c r="H18" i="1"/>
  <c r="H17" i="1"/>
  <c r="H16" i="1"/>
  <c r="H15" i="1"/>
  <c r="H14" i="1"/>
  <c r="H47" i="3" l="1"/>
  <c r="H117" i="3"/>
  <c r="H152" i="3"/>
  <c r="H242" i="3"/>
  <c r="H241" i="3" s="1"/>
  <c r="H240" i="3" s="1"/>
  <c r="H27" i="3"/>
  <c r="H197" i="3"/>
  <c r="H190" i="3" s="1"/>
  <c r="H161" i="3"/>
  <c r="H134" i="3" s="1"/>
  <c r="H116" i="3" s="1"/>
  <c r="H186" i="3"/>
  <c r="H229" i="3"/>
  <c r="H13" i="3"/>
  <c r="H23" i="3"/>
  <c r="H22" i="3" s="1"/>
  <c r="H42" i="3"/>
  <c r="H103" i="3"/>
  <c r="H179" i="3"/>
  <c r="H174" i="3" s="1"/>
  <c r="H75" i="3"/>
  <c r="H51" i="3"/>
  <c r="H42" i="1"/>
  <c r="H211" i="1"/>
  <c r="H117" i="1"/>
  <c r="H242" i="1"/>
  <c r="H241" i="1" s="1"/>
  <c r="H240" i="1" s="1"/>
  <c r="H13" i="1"/>
  <c r="H47" i="1"/>
  <c r="H197" i="1"/>
  <c r="H190" i="1" s="1"/>
  <c r="H27" i="1"/>
  <c r="H103" i="1"/>
  <c r="H143" i="1"/>
  <c r="H134" i="1" s="1"/>
  <c r="H214" i="1"/>
  <c r="H229" i="1"/>
  <c r="H76" i="1"/>
  <c r="H75" i="1" s="1"/>
  <c r="H152" i="1"/>
  <c r="H23" i="1"/>
  <c r="H22" i="1" s="1"/>
  <c r="H175" i="1"/>
  <c r="H174" i="1" s="1"/>
  <c r="H276" i="1"/>
  <c r="H275" i="1" s="1"/>
  <c r="H173" i="3" l="1"/>
  <c r="H286" i="3"/>
  <c r="H288" i="3" s="1"/>
  <c r="H293" i="3" s="1"/>
  <c r="H116" i="1"/>
  <c r="H286" i="1"/>
  <c r="H288" i="1" s="1"/>
  <c r="H293" i="1" s="1"/>
  <c r="L293" i="1" s="1"/>
  <c r="H173" i="1"/>
</calcChain>
</file>

<file path=xl/sharedStrings.xml><?xml version="1.0" encoding="utf-8"?>
<sst xmlns="http://schemas.openxmlformats.org/spreadsheetml/2006/main" count="1609" uniqueCount="547">
  <si>
    <t>INSTITUTO DE CAMINOS Y CONSTRUCCIONES DE  CUNDINAMARCA -ICCU
SUBGERENCIA DE INFRAESTRUCTURA</t>
  </si>
  <si>
    <t>DIRECCION DE CAMINOS</t>
  </si>
  <si>
    <t>FORMULARIO 1</t>
  </si>
  <si>
    <t>PRESUPUESTO OFICIAL</t>
  </si>
  <si>
    <t>LA CONSTRUCCION DE LA CONEXIÓN VIAL Y DE ESPACIO PUBLICO SOBRE LA QUEBRADA TIBANICA A LA ALTURA DE LA AV. CIUDAD DE CALI ENTRE EL MUNICIPIO DE SOACHA, CUNDINAMARCA Y EL DISTRITO CAPITAL</t>
  </si>
  <si>
    <t>ESPECIFICACIÓN TÉCNICA</t>
  </si>
  <si>
    <t>ITEM No.</t>
  </si>
  <si>
    <t>DESCRIPCIÓN - ESPECIFICACIÓN TÉCNICA</t>
  </si>
  <si>
    <t>UND.</t>
  </si>
  <si>
    <t xml:space="preserve">VALOR UNITARIO </t>
  </si>
  <si>
    <t>CANTIDAD</t>
  </si>
  <si>
    <t>VALOR TOTAL</t>
  </si>
  <si>
    <t>1</t>
  </si>
  <si>
    <t>PRELIMINARES</t>
  </si>
  <si>
    <t>1.001</t>
  </si>
  <si>
    <t>REPLANTEO GENERAL</t>
  </si>
  <si>
    <t>M2</t>
  </si>
  <si>
    <t>1.002</t>
  </si>
  <si>
    <t>DEMOLICIÓN PISOS DE CONCRETO (ESPESOR VARIABLE HASTA 0.10 M. INCLUYE CARGUE). NO INCLUYE TRANSPORTE Y DISPOSICIÓN FINAL DE SOBRANTES.</t>
  </si>
  <si>
    <t>1.003</t>
  </si>
  <si>
    <t>DEMOLICION MANUAL SARDINEL EXISTENTE (INCLUYE CARGUE). NO INCLUYE TRANSPORTE Y DISPOSICIÓN FINAL DE SOBRANTES.</t>
  </si>
  <si>
    <t>ML</t>
  </si>
  <si>
    <t>1.004</t>
  </si>
  <si>
    <t>DEMOLICION PAVIMENTO ASFALTICO (INCLUYE CARGUE). NO INCLUYE TRANSPORTE Y DISPOSICIÓN FINAL DE SOBRANTES.</t>
  </si>
  <si>
    <t>M3</t>
  </si>
  <si>
    <t>1.005</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</si>
  <si>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</si>
  <si>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1.006</t>
  </si>
  <si>
    <t>TRANSPORTE Y DISPOSICIÓN FINAL DE ESCOMBROS EN SITIO AUTORIZADO (DISTANCIA DE TRANSPORTE 21 KM). A DISTANCIA MAYOR DEL ACARREO LIBRE (90 M) EN SITIO AUTORIZADO POR LA ENTIDAD AMBIENTAL COMPETENTE.</t>
  </si>
  <si>
    <t>1.007</t>
  </si>
  <si>
    <t>DESCAPOTE A MAQUINA EN MATERIAL COMUN (E=0.1M. INCLUYE CARGUE). INCLUYE DISPOSICION FINAL DE ESCOMBROS</t>
  </si>
  <si>
    <t>PAVIMENTOS</t>
  </si>
  <si>
    <t>2.1</t>
  </si>
  <si>
    <t>MOVIMIENTOS DE TIERRA Y ESTABILIZACIÓN DE SUBRASANTE</t>
  </si>
  <si>
    <t>2.001</t>
  </si>
  <si>
    <t>EXCAVACIÓN MECÁNICA EN MATERIAL COMÚN (INCLUYE CARGUE)</t>
  </si>
  <si>
    <t>2.002</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</si>
  <si>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</si>
  <si>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2.003</t>
  </si>
  <si>
    <t>ESTABILIZACIÓN DE SUBRASANTE CON RAJÓN, INCLUYE EQUIPO DE COMPACTACIÓN (SUMINISTRO, EXTENDIDO, NIVELACIÓN Y COMPACTACIÓN CON EQUIPO MECÁNICO. NO INCLUYE MATERIAL DE SELLO)</t>
  </si>
  <si>
    <t>2.2</t>
  </si>
  <si>
    <t>ESTRUCTURAS DE PAVIMENTO PARA TRÁFICO VEHICULAR</t>
  </si>
  <si>
    <t>2.004</t>
  </si>
  <si>
    <t>SUBBASE GRANULAR CLASE B (SBG_B) (SUMINISTRO, EXTENDIDO, NIVELACIÓN, HUMEDECIMIENTO Y COMPACTACIÓN CON VIBROCOMPACTADOR)</t>
  </si>
  <si>
    <t>2.005</t>
  </si>
  <si>
    <t>GEOTEXTIL TEJIDO CON RESISTENCIA A LA TENSION METODO TIRA ANCHA SENTIDO LONGITUDINAL DE 60 KN/M. PARA SEPARACION SUBRASANTE/CAPAS GRANULARES. (INCLUYE SUMINISTRO E INSTALACION).</t>
  </si>
  <si>
    <t>NP - 2.006</t>
  </si>
  <si>
    <t>SUMINISTRO E INSTALACIÓN DE GEOBLOQUES CON DENSIDAD APARENTE DE 27 - 30 KG/M3 CON RESISTENCIA A LA COMPRESION 160 - 190 KPa, DEFORMACION DEL 10%, INCLUYE TRANSPORTE.</t>
  </si>
  <si>
    <t>2.007</t>
  </si>
  <si>
    <t>SUBBASE GRANULAR CLASE A (SBG_A) (SUMINISTRO, EXTENDIDO, NIVELACIÓN, HUMEDECIMIENTO Y COMPACTACIÓN CON VIBROCOMPACTADOR)</t>
  </si>
  <si>
    <t>2.008</t>
  </si>
  <si>
    <t>BASE GRANULAR CLASE A (BG_A) (SUMINISTRO, EXTENDIDO, NIVELACIÓN, HUMEDECIMIENTO Y COMPACTACIÓN CON VIBROCOMPACTADOR)</t>
  </si>
  <si>
    <t>2.009</t>
  </si>
  <si>
    <t>MEZCLA ASFÁLTICA EN CALIENTE DENSA MD19 CON CEMENTO ASFÁLTICO CA 14. (SUMINISTRO, EXTENDIDO, NIVELACIÓN MANUAL Y COMPACTACIÓN MECÁNICA CON VIBROCOMPACTADOR TÁNDEM PEQUEÑO, INCLUYE OPERARIO Y COMBUSTIBLE).</t>
  </si>
  <si>
    <t>2.010</t>
  </si>
  <si>
    <t>MEZCLA ASFÁLTICA EN CALIENTE DENSA MD25 CON CEMENTO ASFÁLTICO CA 14. (SUMINISTRO, EXTENDIDO  Y NIVELACIÓN MANUAL, COMPACTACIÓN MECÁNICA CON VIBROCOMPACTADOR TÁNDEM PEQUEÑO, INCLUYE OPERARIO Y COMBUSTIBLE).</t>
  </si>
  <si>
    <t>2.011</t>
  </si>
  <si>
    <t>MEZCLA ASFALTICA CON ASFALTO CAUCHO (SUMINISTRO, EXTENDIDO, NIVELACIÓN Y COMPACTACIÓN MECANICA)</t>
  </si>
  <si>
    <t>2.012</t>
  </si>
  <si>
    <t>IMPRIMACIÓN CON EMULSIÓN ASFÁLTICA CRL-1 (INCLUYE SUMINISTRO, BARRIDO DE SUPERFICIE Y RIEGO MECANICO).</t>
  </si>
  <si>
    <t>2.013</t>
  </si>
  <si>
    <t>2.014</t>
  </si>
  <si>
    <t>SUBBASE GRANULAR B-200 (SUMINISTRO, EXTENDIDO, NIVELACIÓN, HUMEDECIMIENTO Y COMPACTACIÓN CON VIBROCOMPACTADOR)</t>
  </si>
  <si>
    <t>2.015</t>
  </si>
  <si>
    <t>NIVELACION Y COMPACTACIÓN DE SUBRASANTE</t>
  </si>
  <si>
    <t>2.016</t>
  </si>
  <si>
    <t>BASE GRANULAR B-600 (SUMINISTRO, TRANSPORTE, EXTENDIDO, NIVELACIÓN, HUMEDECIMIENTO Y COMPACTACIÓN CON VIBROCOMPACTADOR)</t>
  </si>
  <si>
    <t>2.017</t>
  </si>
  <si>
    <t>RIEGO DE LIGA CON EMULSION ASFALTICA CRR-1 (SUMINISTRO, BARRIDO SUPERFICIE Y RIEGO MECANICO)</t>
  </si>
  <si>
    <t>2.3</t>
  </si>
  <si>
    <t>ESTRUCTURAS DE PAVIMENTO PARA ANDENES Y CICLORUTAS</t>
  </si>
  <si>
    <t>2.021</t>
  </si>
  <si>
    <t>GEOTEXTIL TEJIDO CON RESISTENCIA A LA TENSION METODO TIRA ANCHA SENTIDO LONGITUDINAL: ENTRE 40 KN/M Y 43 KN/M. PARA SEPARACION SUBRASANTE/CAPAS GRANULARES. (INCLUYE SUMINISTRO E INSTALACION).</t>
  </si>
  <si>
    <t>2.022</t>
  </si>
  <si>
    <t>MATERIAL SELECCIONADO. SUMINISTRO, EXTENDIDO MANUAL, NIVELACIÓN, HUMEDECIMIENTO Y COMPACTACIÓN.</t>
  </si>
  <si>
    <t>2.023</t>
  </si>
  <si>
    <t>SUBBASE GRANULAR PEATONAL SBG_PEA. (SUMINISTRO, EXTENDIDO  Y NIVELACIÓN MANUAL, HUMEDECIMIENTO MECÁNICO Y COMPACTACIÓN MECÁNICA CON VIBROCOMPACTADOR TÁNDEM PEQUEÑO, INCLUYE OPERARIO Y COMBUSTIBLE).</t>
  </si>
  <si>
    <t>2.024</t>
  </si>
  <si>
    <t>MEZCLA ASFÁLTICA EN CALIENTE TIPO DENSO MD10 ASFALTO 80-100 (INCLUYE SUMINISTRO, EXTENDIDO, NIVELACIÓN, COMPACTACIÓN MECANICA CON VIBROCOMPACTADOR Y COMPACTADOR DE LLANTAS, FACTOR DE COMPACTACION Y TRANSPORTE DE MATERIAL A 21 KMS)</t>
  </si>
  <si>
    <t>2.4</t>
  </si>
  <si>
    <t xml:space="preserve">FILTRO TIPO FRANCES </t>
  </si>
  <si>
    <t>2.025</t>
  </si>
  <si>
    <t>RELLENO CON GRAVA ENTRE 3/4" Y 1/2" PARA FILTROS (RELACIÓN 1:1) SUMINISTRO Y COLOCACIÓN. (INCLUYE TRANSPORTE, SUMINISTRO, EXTENDIDO MANUAL Y COLOCACIÓN).</t>
  </si>
  <si>
    <t>2.026</t>
  </si>
  <si>
    <t>GEOTEXTIL NO TEJIDO CON RESISTENCIA A LA TENSION GRAB: ENTRE 720 N Y 780 N. PARA SUBDRENES/FILTROS. (INCLUYE SUMINISTRO E INSTALACION).</t>
  </si>
  <si>
    <t>2.027</t>
  </si>
  <si>
    <t>TUBERIA PVC PARA DRENAJE D=4" CON FILTRO (INCLUYE SUMINISTRO E INSTALACIÓN)</t>
  </si>
  <si>
    <t>ESTRUCTURAS</t>
  </si>
  <si>
    <t>3.1</t>
  </si>
  <si>
    <t>PUENTE A NIVEL</t>
  </si>
  <si>
    <t>3.001</t>
  </si>
  <si>
    <t>3.002</t>
  </si>
  <si>
    <t>BASE GRANULAR CLASE C (BG_C) (SUMINISTRO, EXTENDIDO, NIVELACIÓN, HUMEDECIMIENTO Y COMPACTACIÓN CON VIBROCOMPACTADOR)</t>
  </si>
  <si>
    <t>3.003</t>
  </si>
  <si>
    <t>SUPER ESTRUCTURA EN CONCRETO DE 6000 PSI PREMEZCLADO, GRAVA COMÚN (Incluye Sumin, bombeo, Formaleteo, Colocación y Curado. No incl. Refuerzo).</t>
  </si>
  <si>
    <t>3.004</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</si>
  <si>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</si>
  <si>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3.005</t>
  </si>
  <si>
    <t>DESCABECE DE PILOTES (INCLUYE COMPRESOR Y MARTILLO DEMOLEDOR, INCLUYE TRANSPORTE Y DISPOSICIÓN FINAL DE ESCOMBROS EN SITIO AUTORIZADO A 21 KM.</t>
  </si>
  <si>
    <t>3.006</t>
  </si>
  <si>
    <t>SUPER ESTRUCTURA EN CONCRETO DE 5000 PSI PREMEZCLADO, GRAVA COMÚN (Incluye Sumin, bombeo, Formaleteo, Colocación y Curado. No incl. Refuerzo).</t>
  </si>
  <si>
    <t>3.007</t>
  </si>
  <si>
    <t>VIGAS Y PLACAS AÉREAS EN CONCRETO PREMEZCLADO DE 4000 PSI (28 Mpa) GRAVA COMUN (Incluye suministro, formaleteo en madera, colocacion, andamio, cerchas, parales y curado. No incluye refuerzo)</t>
  </si>
  <si>
    <t>3.008</t>
  </si>
  <si>
    <t>CONCRETO GRAVA COMÚN DE 3000 PSI (210 KG/CM2) GRAVA COMÚN PARA PLACA. SUMINISTRO Y COLOCACIÓN (INCLUYE FORMALETA, SUMINISTRO, COLOCACIÓN Y CURADO). NO INCLUYE REFUERZO.</t>
  </si>
  <si>
    <t>3009</t>
  </si>
  <si>
    <t>PLACA DE APROXIMACIÓN PARA PUENTE VEHICULAR EN CONCRETO DE 5000 PSI GRAVA COMÚN (PREMEZCLADO. INCLUYE SUMIN., FORMALETEO, CURADO Y COLOCACIÓN. NO INCL. REFUERZO).</t>
  </si>
  <si>
    <t>3.011</t>
  </si>
  <si>
    <t>BARANDA METÁLICA M81 (INSTALADO Y PINTADO)</t>
  </si>
  <si>
    <t>3.012</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</si>
  <si>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</si>
  <si>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</si>
  <si>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3.013</t>
  </si>
  <si>
    <t>CABLE DE REFORZAMIENTO EXTERNO DE 5/8" TENSIONADO 46,5 TON. TENSIONAMIENTO, MANO DE OBRA, EQUIPOS EN GENERAL.</t>
  </si>
  <si>
    <t>TON-M</t>
  </si>
  <si>
    <t>NP - 3.014</t>
  </si>
  <si>
    <t xml:space="preserve">NEOPRENO REFORZADO 0.60 x 0.60 x 2" DOBLE REFUERZO. SUMINISTRO E INSTALACION. (INCLUYE LIMPIEZA DE LA SUPERFICIE CON CHORRO DE AIRE A PRESIÓN, HERRAMIENTA MENOR Y COMPRESOR). </t>
  </si>
  <si>
    <t>UN</t>
  </si>
  <si>
    <t>3015</t>
  </si>
  <si>
    <t>MEZCLA ASFÁLTICA EN CALIENTE TIPO DENSO MD20 ASFALTO 60-70 (INCLUYE SUMINISTRO, EXTENDIDO, NIVELACIÓN, COMPACTACIÓN  MECANICA CON VIBROCOMPACTADOR Y COMPACTADOR DE LLANTAS, FACTOR DE COMPACTACION Y TRANSPORTE DE MATERIAL A 21 KMS)</t>
  </si>
  <si>
    <t>NP - 3016</t>
  </si>
  <si>
    <t>PRUEBA DE CARGA ESTÁTICA PARA PUENTE VEHICULAR CON SUPERESTRUCTURA EN CONCRETO. (INCLUYE LOGISTICA, EQUIPOS Y PERSONAL PARA TOMA DE INFORMACION, PROCESAMIENTO DE LA MISMA Y ENTREGA DE INFORME FINAL)</t>
  </si>
  <si>
    <t>3017</t>
  </si>
  <si>
    <t>TUBERIA PVC D=4" TIPO U.M. RDE 21 (SUMINISTRO E INSTALACIÓN)</t>
  </si>
  <si>
    <t>3018</t>
  </si>
  <si>
    <t>JUNTA DE DILATACION ELASTOMÉRICA MOVIMIENTO 230 MM (+/- 115 MM)  (INCLUYE SUMINISTRO, INSTALACIÓN Y ELEMENTOS PARA ANCLAJES).</t>
  </si>
  <si>
    <t>3019</t>
  </si>
  <si>
    <t>3.2</t>
  </si>
  <si>
    <t>INSTRUMENTACIÓN GEOTECNICA</t>
  </si>
  <si>
    <t>NP - 3020</t>
  </si>
  <si>
    <t>SUMINISTRO E INSTALACIÓN DE INCLINÓMETRO EN TERRENO A -10 METROS DE PROFUNDIDAD. INCLUYE PERFORACIÓN, TUBERÍA INCLINOMÉTRICA, MATERIAL DE RELLENO, MANO DE OBRA Y CAJA DE PROTECCIÓN PLÁSTICA</t>
  </si>
  <si>
    <t>NP - 3021</t>
  </si>
  <si>
    <t>SUMINISTRO E INSTALACIÓN DE PIEZÓMETRO TIPO CASAGRANDE A-15 METROS DE PROFUNDIDAD. INCLUYE PERFORACIÓN, TUBERÍA PCV, MATERIAL PARA FILTRO, BENTONITA, ADECUACIÓN DE PUNTA PIEZOMETRICA, MANO DE OBRA Y CAJA DE PROTECCIÓN PLÁSTICA</t>
  </si>
  <si>
    <t>NP - 3022</t>
  </si>
  <si>
    <t>SUMINISTRO E INSTALACIÓN DE EXTENSÓMETRO A-10 METROS DE PROFUNDIDAD. INCLUYE PERFORACIÓN, TUBERÍA PVC, 3 ARAÑAS MAGNÉTICAS, MANO DE OBRA Y CAJA DE PROTECCIÓN PLÁSTICA</t>
  </si>
  <si>
    <t>ESPACIO PÚBLICO, URBANISMO Y PAISAJISMO</t>
  </si>
  <si>
    <t>4.1</t>
  </si>
  <si>
    <t>ANDENES</t>
  </si>
  <si>
    <t>4.001</t>
  </si>
  <si>
    <t>EXCAVACION MANUAL EN MATERIAL COMUN. INCLUYE CARGUE.</t>
  </si>
  <si>
    <t>4.002</t>
  </si>
  <si>
    <t>SARDINEL TIPO A10 (SUMINISTRO E INSTALACIÓN. INCLUYE 3CM MORTERO 1:5)</t>
  </si>
  <si>
    <t>4.003</t>
  </si>
  <si>
    <t>BORDILLO PREFABRICADO A80 (SUMINISTRO E INSTALACIÓN. INCLUYE 3CM MORTERO DE NIVELACIÓN 2000 PSI)</t>
  </si>
  <si>
    <t>4.004</t>
  </si>
  <si>
    <t>PISO EN LOSETA PREFABRICADA A50 (SUMINISTRO E INSTALACIÓN. INCLUYE BASE 4CM MORTERO 2000 PSI Y ARENA DE SELLO)</t>
  </si>
  <si>
    <t>4.005</t>
  </si>
  <si>
    <t>4.006</t>
  </si>
  <si>
    <t>CENEFA LINEAL EN LOSETA PREFABRICADA TÁCTIL ALERTA Y GUÍA A55 / A56 ANCHO 0.40m (SUMINISTRO E INSTALACIÓN. INCLUYE BASE EN ARENA DE NIVELACIÓN e= 4cm Y ARENA DE SELLO).</t>
  </si>
  <si>
    <t>4.007</t>
  </si>
  <si>
    <t>4.008</t>
  </si>
  <si>
    <t>SARDINEL BAJO A85 PARA RAMPAS (SUMINISTRO E INSTALACIÓN. INCLUYE 3CM MORTERO 2000 PSI)</t>
  </si>
  <si>
    <t>4.009</t>
  </si>
  <si>
    <t>SARDINEL PREFABRICADO ALTO RAMPAS A86 (SUMINISTRO E INSTALACIÓN. INCLUYE 3CM MORTERO DE NIVELACIÓN 2000 PSI)</t>
  </si>
  <si>
    <t>4.010</t>
  </si>
  <si>
    <t>ADOQUIN EN CONCRETO 200X100X60MM A25 (SUMINISTRO E INSTALACIÓN. INCLUYE BASE 4CM MORTERO 2000 PSI Y ARENA DE SELLO).</t>
  </si>
  <si>
    <t>4.011</t>
  </si>
  <si>
    <t>ADOQUIN DE CONCRETO COLOR 20X10X8CM (SUMINISTRO E INSTALACIÓN. INCLUYE BASE 4CM ARENA NIVELACIÓN Y ARENA DE SELLO)</t>
  </si>
  <si>
    <t>4.012</t>
  </si>
  <si>
    <t>ANDEN CONCRETO 3000 PSI (210 KG/CM2) HECHO EN OBRA E=0.10M (INCLUYE MEZCLA, FORMALETEO, FUNDIDA Y CURADO)</t>
  </si>
  <si>
    <t>4.013</t>
  </si>
  <si>
    <t>CONSTRUCCIÓN DE FRANJA DE AJUSTE EN CONCRETO PREMEZCLADO GRAVA COMÚN 3000 PSI, ESPESOR PROMEDIO 10 CM..</t>
  </si>
  <si>
    <t>4.014</t>
  </si>
  <si>
    <t>BARANDA METÁLICA PARA PUENTE PEATONAL (INCLUYE DADOS DE CONCRETO 3000 PSI GRAVA COMÚN DE 0.20M X 0.20M, RECUBRIMIENTO EN BARRERA EPÓXICA Y ESMALTE URETANO GRIS. INCLUYE TUBO DE CERRAMIENTO NEGRO DE Ø 2" Y Ø 1/2" - 1.9MM, PLATINA METÁLICA). SUMINISTRO E INSTALACIÓN.</t>
  </si>
  <si>
    <t>4.015</t>
  </si>
  <si>
    <t>4.2</t>
  </si>
  <si>
    <t>MOBILIARIO URBANO</t>
  </si>
  <si>
    <t>4.016</t>
  </si>
  <si>
    <t>4.017</t>
  </si>
  <si>
    <t>BOLARDO EN HIERRO TIPO M62 (SUMINISTRO E INSTALACIÓN. INCLUYE BASE EN CONCRETO 1500 PSI, PREMEZCLADO)</t>
  </si>
  <si>
    <t>4.018</t>
  </si>
  <si>
    <t>PROTECTOR DE ARBOL DE DOS TUBOS TIPO M91 (INCLUYE SUMINISTRO E INSTALACIÓN. NO INCLUYE BASES)</t>
  </si>
  <si>
    <t>NP - 4.019</t>
  </si>
  <si>
    <t>CANECA DE ACERO INOXIDABLE TIPO BARCELONA REF. VI102-01 (SUMINISTRO E INSTALACIÓN. INCLUYE CONCRETO PARA ANCLAJE DE 3000 PSI PREMEZCLADO GRAVA COMÚN.</t>
  </si>
  <si>
    <t>NP - 4.020</t>
  </si>
  <si>
    <t>BANCA EN CONCRETO REF. VI101-11 (SUMINISTRO E INSTALACIÓN)</t>
  </si>
  <si>
    <t>4.021</t>
  </si>
  <si>
    <t>BANCA EN CONCRETO TIPO M40 (SUMINISTRO E INSTALACIÓN)</t>
  </si>
  <si>
    <t>4.022</t>
  </si>
  <si>
    <t>CICLO-PARQUEADERO TIPO M100 (TIPO 1) (H=1M, L=2M. INCLUYE SUMINISTRO E INSTALACIÓN. NO INCLUYE BASES)</t>
  </si>
  <si>
    <t>4.023</t>
  </si>
  <si>
    <t>CONCRETO 1500 PSI (HECHO EN OBRA) 1:3:5 CON ARENA DE RÍO Y TRITURADO DE 3/4")</t>
  </si>
  <si>
    <t>4.024</t>
  </si>
  <si>
    <t>4.025</t>
  </si>
  <si>
    <t>CONCRETO PARA ANDENES, ESCOBEADO Y FUNDIDO EN SITIO E= 0,10 M. SUMINISTRO Y COLOCACIÓN.</t>
  </si>
  <si>
    <t>4.3</t>
  </si>
  <si>
    <t>ARBORIZACIÓN</t>
  </si>
  <si>
    <t>4.026</t>
  </si>
  <si>
    <t>PLANTACION DE CHICALA H=1.5 M. (INCLUYE SUMINISTRO AL SITIO DE OBRA, PLANTACION, CAJA, TIERRA, ABONO, TUTOR Y TRANSPORTE Y DISPOSICIÓN FINAL DE ESCOMBROS 28 KM).</t>
  </si>
  <si>
    <t>4.027</t>
  </si>
  <si>
    <t>EUCALIPTO POMARROSO H= 1.5M (INCLUYE SIEMBRA, CAJA, TIERRA NEGRA, ABONO Y TUTOR. INCLUYE TRANSPORTE Y DISPOSICIÓN FINAL DE ESCOMBROS EN SITIO AUTORIZADO (DISTANCIA DE TRANSPORTE 28 KM). SUMINISTRO Y PLANTACION.</t>
  </si>
  <si>
    <t>4.028</t>
  </si>
  <si>
    <t>SIEMBRA DE GRAMA (INCLUYE SUMINISTRO E INSTALACIÓN. INCLUYE 10CM DE TIERRA NEGRA)</t>
  </si>
  <si>
    <t>4.029</t>
  </si>
  <si>
    <t>CONTENEDOR DE RAICES TIPO B22 (TIPO C) (1.60M X 1.60M X 1.60M) INCLUYE MUROS EN CONCRETO GRAVA COMÚN 3000 PSI (210 KG/CM2), SUMINISTRO CONSTRUCCIÓN Y FILTRO EN GRAVILLA 1/2", FORMALETA Y REFUERZO. NO INCLUYE TIERRA NEGRA.</t>
  </si>
  <si>
    <t>4.030</t>
  </si>
  <si>
    <t xml:space="preserve">PLANTACION DE HIEDRA MIAMI (INCLUYE SUMINSTRO AL SITIO DE OBRA DE 12 UNIDADES POR M2, PLANTACION Y TRANSPORTE Y DISPOSICIÓN FINAL DE ESCOMBROS A 28 KM). </t>
  </si>
  <si>
    <t>4.031</t>
  </si>
  <si>
    <t>PLANTACION DE COLA DE ZORRO (INCLUYE SUMINISTRO AL SITIO DE OBRA, PLANTACION, TIERRA NEGRA Y TRANSPORTE Y DISPOSICIÓN FINAL DE ESCOMBROS A 28 KM).</t>
  </si>
  <si>
    <t>NP - 4.032</t>
  </si>
  <si>
    <t>PLANTACION DE HAYUELO H=1.5 M. (INCLUYE SUMINISTRO AL SITIO DE OBRA, PLANTACION, CAJA, TIERRA, ABONO, TUTOR Y TRANSPORTE Y DISPOSICIÓN FINAL DE ESCOMBROS 28 KM).</t>
  </si>
  <si>
    <t>NP - 4.033</t>
  </si>
  <si>
    <t>PLANTACION DE AGAPANTO (INCLUYE SUMINSTRO AL SITIO DE OBRA DE 12 UNIDADES POR M2, PLANTACION Y TRANSPORTE Y DISPOSICIÓN FINAL DE ESCOMBROS A 28 KM).</t>
  </si>
  <si>
    <t>NP - 4.034</t>
  </si>
  <si>
    <t>PLANTACION DE ANIGOZANTO AMARILLO (INCLUYE SUMINSTRO AL SITIO DE OBRA DE 12 UNIDADES POR M2, PLANTACION Y TRANSPORTE Y DISPOSICIÓN FINAL DE ESCOMBROS A 28 KM)</t>
  </si>
  <si>
    <t>NP - 4.035</t>
  </si>
  <si>
    <t>ABUTILON CAMPANILLA H= 1.5M (INCLUYE SIEMBRA, CAJA, TIERRA NEGRA, ABONO Y TUTOR. INCLUYE TRANSPORTE Y DISPOSICIÓN FINAL DE ESCOMBROS EN SITIO AUTORIZADO (DISTANCIA DE TRANSPORTE 28 KM). SUMINISTRO Y PLANTACION.</t>
  </si>
  <si>
    <t>4.036</t>
  </si>
  <si>
    <t>PLANTACION DE CAUCHO SABANERO H= 1.5 M. (INCLUYE SUMINISTRO AL SITIO DE OBRA, PLANTACION, CAJA, TIERRA, ABONO, TUTOR Y TRANSPORTE Y DISPOSICIÓN FINAL DE ESCOMBROS EN SITIO AUTORIZADO A 28 KM).</t>
  </si>
  <si>
    <t>4.037</t>
  </si>
  <si>
    <t>PLANTACION DE PINO ROMERON H=1.5 M. (INCLUYE SUMINISTRO AL SITIO DE OBRA, PLANTACION, EXCAVACION MANUAL, CAJA, TIERRA, ABONO, TUTOR Y TRANSPORTE Y DISPOSICIÓN FINAL DE ESCOMBROS EN SITIO AUTORIZADO A 28 KM).</t>
  </si>
  <si>
    <t>SEÑALIZACIÓN, DEMARCACIÓN VIAL Y SEMAFORIZACIÓN</t>
  </si>
  <si>
    <t>5.1</t>
  </si>
  <si>
    <t>SEÑALIZACIÓN HORIZONTAL - OBRAS DE PUENTE</t>
  </si>
  <si>
    <t>5.001</t>
  </si>
  <si>
    <t>PINTURA EN PLÁSTICO EN FRÍO METILMETACRILATO PARA MARCAS VIALES, CON MICROESFERAS Y ESPESOR SECO SEGÚN NORMA NTC 4744. SUMINISTRO Y APLICACIÓN. (CEBRAS, FLECHAS, PICTOGRAMAS, LINEAS DE PARE, SENDEROS PEATONALES, ACHURADOS, ETC).</t>
  </si>
  <si>
    <t>5.002</t>
  </si>
  <si>
    <t>PINTURA DE TRÁFICO - IMPRIMANTE NEGRO. SUMINISTRO Y APLICACIÓN.</t>
  </si>
  <si>
    <t>5.003</t>
  </si>
  <si>
    <t>PINTURA EN PLASTICO EN FRIO METILMETACRILATO DE A=12CM PARA LINEAS DE DEMARCACIÓN, CON MICROESFERAS Y ESPESOR SECO SEGÚN NORMA NTC 4744. SUMINISTRO Y APLICACIÓN.</t>
  </si>
  <si>
    <t>5.004</t>
  </si>
  <si>
    <t>PINTURA DE TRÁFICO - IMPRIMANTE NEGRO A=15CM. SUMINISTRO Y APLICACIÓN.</t>
  </si>
  <si>
    <t>5.005</t>
  </si>
  <si>
    <t>PINTURA EN PLASTICO EN FRIO METILMETACRILATO DE A=15CM PARA LINEAS DE DEMARCACIÓN, CON MICROESFERAS Y ESPESOR SECO SEGÚN NORMA NTC 4744. SUMINISTRO Y APLICACIÓN.</t>
  </si>
  <si>
    <t>5.006</t>
  </si>
  <si>
    <t>PINTURA ACRILÍCA BASE AGUA A=10CM PARA LINEAS DE DEMARCACIÓN, EN CICLORUTA (EN ANDÉN), SIN MICROESFERAS, ESPESOR SECO DE 9MILS Y 60% DE SÓLIDOS POR VOLUMEN. SUMINISTRO Y APLICACIÓN.</t>
  </si>
  <si>
    <t>5.007</t>
  </si>
  <si>
    <t>BANDAS SONORAS REDUCTORAS DE VELOCIDAD DE 3CM DE ALTURA, CONSTRUIDA CON GRAVILLA DE 1/2", PINTURA DE LARGA DURACIÓN BLANCA Y RESINA EPÓXICA.</t>
  </si>
  <si>
    <t>5.008</t>
  </si>
  <si>
    <t>SEÑAL VERTICAL GRUPO DE REGLAMENTARIAS TIPO CIRCULO (D= 60CM). CON PLAQUETA INCLUYE POSTE. SUMINISTRO E INSTALACIÓN.</t>
  </si>
  <si>
    <t>NP - 5.009</t>
  </si>
  <si>
    <t>FABRICACIÓN, SUMINISTRO E INSTALACIÓN DE SEÑAL INFORMATIVA SEGUN DISEÑO, MATERIAL REFLECTIVO TIPO XI, PELÍCULA ANTIGRAFFITI, EN LÁMINA GALVANIZADA C-16, E=1,5 MM, PEDESTAL EN TUBO GALVANIZADO DE SECCIÓN CIRCULAR CON DIÁMETRO INTERIOR DE 2" Y E=2 MM PARA SI CUMPLIENDO CON NORMATIVIDAD VIGENTE.</t>
  </si>
  <si>
    <t>NP - 5.010</t>
  </si>
  <si>
    <t>FABRICACIÓN, SUMINISTRO E INSTALACIÓN DE SEÑAL DOBLE DE 60 CM, MATERIAL REFLECTIVO TIPO XL, PELÍCULA ANTIGRAFFITI, EN LÁMINA  GALVANIZADA C-16 E=1,5 MM, PEDESTAL EN TUBO GALVANIZADO DE SECCIÓN CIRCULAR CON DIÁMETRO INTERIOR DE 2" Y E=2 MM PARA SP/SR-SI/SR CUMPLIENDO CON NORMATIVIDAD VIGENTE.</t>
  </si>
  <si>
    <t>5.011</t>
  </si>
  <si>
    <t>TACHA REFLECTIVA UNIDIRECCIONAL (INCLUYE SUMINISTRO E INSTALACIÓN)</t>
  </si>
  <si>
    <t>5.012</t>
  </si>
  <si>
    <t>ESTOPEROLES METÁLICOS CON ESPIGO. INCLUYE SUMINISTRO E INSTALACIÓN.</t>
  </si>
  <si>
    <t>NP - 5.013</t>
  </si>
  <si>
    <t>SUMINISTRO Y ANCLAJE DE BORDILLO TRASPASABLE METÁLICO DE COLOR AMARILLO CON ALTA RESISTENCIA AL IMPACTO (TIPO PIRAMIDAL, LARGO 40 CM, ANCHO DE 15 CM Y ALTURA MÁXIMA DE 8 CM DE ACUERDO CON FIGURA 5-6 DE LA RESOLUCIÓN 20243040045005 DE 17 DE SEPTIEMBRE DE 2024). INCLUYE ACCESORIOS Y MATERIALES PARA FIJACIÓN.</t>
  </si>
  <si>
    <t>5.014</t>
  </si>
  <si>
    <t>RETIRO DE TACHONES, HITOS O RESALTOS PORTÁTILES CON SU RESPECTIVO ANCLAJE. INCLUYE REPARACIÓN DEL SITIO. (INCLUYE ENTREGA EN PATIO DE LA SDM)</t>
  </si>
  <si>
    <t>5.015</t>
  </si>
  <si>
    <t>RETIRO DE SEÑAL VERTICAL CON ENTREGA A ALMACÉN DE LA SDM (APLICA PARA SEÑALES SENCILLAS Y DÚPLEX) (INCLUYE RETIRO DE PEDESTAL Y TABLERO. INCLUYE DEMOLICIÓN DE PISO, RETIRO Y DISPOSICIÓN FINAL DE ESCOMBROS)</t>
  </si>
  <si>
    <t>5.016</t>
  </si>
  <si>
    <t>REUBICACIÓN DE SEÑALES VERTICALES (APLICA PARA RETIRO Y REINSTALACIÓN DE SEÑALES SENCILLAS Y DÚPLEX. INCLUYE DEMOLICIÓN DE PISO, RETIRO Y DISPOSICIÓN FINAL DE ESCOMBROS)</t>
  </si>
  <si>
    <t>5.2</t>
  </si>
  <si>
    <t>SEMAFORIZACIÓN</t>
  </si>
  <si>
    <t>5.2.1</t>
  </si>
  <si>
    <t>GENERAL</t>
  </si>
  <si>
    <t>5.018</t>
  </si>
  <si>
    <t>5.2.2</t>
  </si>
  <si>
    <t>DEMOLICIONES</t>
  </si>
  <si>
    <t>5.019</t>
  </si>
  <si>
    <t>DEMOLICIÓN CONCRETO ESTRUCTURAL (INCLUYE CARGUE MANUAL). NO INCLUYE TRANSPORTE Y DISPOSICIÓN FINAL DE SOBRANTES.</t>
  </si>
  <si>
    <t>5.2.3</t>
  </si>
  <si>
    <t>EXCAVACIONES</t>
  </si>
  <si>
    <t>5.020</t>
  </si>
  <si>
    <t>EXCAVACION MANUAL PARA REDES PROFUNDIDAD 0M - 2M (INCLUYE CARGUE)</t>
  </si>
  <si>
    <t>5.2.4</t>
  </si>
  <si>
    <t>TRANSPORTE DE ESCOMBRO</t>
  </si>
  <si>
    <t>5.021</t>
  </si>
  <si>
    <t>5.2.5</t>
  </si>
  <si>
    <t>SUMINISTRO PARA REDES</t>
  </si>
  <si>
    <t>5.022</t>
  </si>
  <si>
    <t>2 DUCTOS D=3" PVC-TDP (INCLUYE SUMINISTRO E INSTALACIÓN. NO INCLUYE RELLENOS)</t>
  </si>
  <si>
    <t>5.023</t>
  </si>
  <si>
    <t>1 DUCTO D=3" PVC-TDP (INCLUYE SUMINISTRO E INSTALACIÓN. NO INCLUYE RELLENOS) NORMA CS220.</t>
  </si>
  <si>
    <t>5.024</t>
  </si>
  <si>
    <t>ADAPTADOR TERMINAL CAMPANA PVC D=3" (SUMINISTRO E INSTALACIÓN)</t>
  </si>
  <si>
    <t>5.025</t>
  </si>
  <si>
    <t>ADAPTADOR TERMINAL CAMPANA PVC D=4" (SUMINISTRO E INSTALACIÓN)</t>
  </si>
  <si>
    <t>5.2.6</t>
  </si>
  <si>
    <t>RELLENOS</t>
  </si>
  <si>
    <t>5.026</t>
  </si>
  <si>
    <t>RELLENO EN ARENA DE RIO. INCLUYE TRANSPORTE, SUMINISTRO, EXTENDIDO MANUAL Y COMPACTACION.</t>
  </si>
  <si>
    <t>5.027</t>
  </si>
  <si>
    <t>SUBBASE GRANULAR SBG-A (SUMINISTRO, EXTENDIDO, NIVELACIÓN, HUMEDECIMIENTO Y COMPACTACIÓN CON VIBROCOMPACTADOR)</t>
  </si>
  <si>
    <t>5.028</t>
  </si>
  <si>
    <t>5.2.7</t>
  </si>
  <si>
    <t>CONSTRUCCIONES</t>
  </si>
  <si>
    <t>5.029</t>
  </si>
  <si>
    <t>ANDEN CONCRETO GRAVA COMÚN DE 3000 PSI (210 KG/CM2) PREMEZCLADO E=0.10M (INCLUYE SUMINISTRO, FORMALETEO, FUNDIDA Y CURADO)</t>
  </si>
  <si>
    <t>5.030</t>
  </si>
  <si>
    <t>CAJA DE PASO SENCILLA PARA SEMAFORIZACIÓN PARA ANDÉN, MEDIDAS INTERNAS (60 CM X 50 CM), MEDIDAS EXTERNAS (75 CM X 85 CM) , ALTURA: 70 CM. INCLUYE BASE, FILTRO, MUROS EN LADRILLO PRECOCIDO, PAÑETE, BORDILLO PERIMETRAL, MARCO Y TAPA SEGÚN ESPECIFICACIONES DE LA SDM.</t>
  </si>
  <si>
    <t>5.031</t>
  </si>
  <si>
    <t>CAJA DE PASO DOBLE EN CALZADA ETB (INCLUYE BASE, MUROS, PAÑETE, BORDILLO PERIMETRAL, MARCO Y TAPA). MEDIDAS EXTERNAS: 1.80 X 1.01M. MEDIDAS INTERNAS: 1.30 X 0.50M. ALTURA: 1.33M.</t>
  </si>
  <si>
    <t>5.032</t>
  </si>
  <si>
    <t>PERFORACIÓN HORIZONTAL PARA DUCTO DE POLIETILENO D=4" (INCLUYE TUBERÍA).SUMINISTRO, INSTALACIÓN, TRANSPORTE Y DISPOSICIÓN FINAL DE SOBRANTES.</t>
  </si>
  <si>
    <t>5.033</t>
  </si>
  <si>
    <t>BASE DE CONCRETO PARA POSTE TIPO T1 O T2 (0.80M X 0.80M X 0.80M). CONSTRUCCIÓN. INCLUYE EXCAVACIÓN, CONCRETO 3000 PSI HECHO EN OBRA, FUNDIDA, ARMADURA Y CURVA 90° PVC D= 2". HASTA MÉNSULA DE 6.5M.</t>
  </si>
  <si>
    <t>5.034</t>
  </si>
  <si>
    <t>BAJANTE DE ALIMENTACION DE LONGITUD=6M, D=2", GALVANIZADA (INCLUYE CODO DE ACOMETIDA). (INCLUYE SUMINISTRO E INSTALACIÓN)</t>
  </si>
  <si>
    <t>5.035</t>
  </si>
  <si>
    <t>BOLARDO EN HIERRO TIPO M63 (SUMINISTRO E INSTALACIÓN. INCLUYE BASE EN CONCRETO 1500 PSI, HECHO EN OBRA)</t>
  </si>
  <si>
    <t>5.036</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</si>
  <si>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</si>
  <si>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5.2.8</t>
  </si>
  <si>
    <t>AMOBLAMIENTO</t>
  </si>
  <si>
    <t>5.037</t>
  </si>
  <si>
    <t>CABLE ELÉCTRICO 4X16 AWG PARA CONTROL DE SEMÁFOROS VEHICULARES TIPO ST CU 600V 75°C. SUMINISTRO E INSTALACIÓN.</t>
  </si>
  <si>
    <t>5.038</t>
  </si>
  <si>
    <t>CABLE ELÉCTRICO 3X16 AWG PARA CONTROL DE SEMÁFOROS PEATONALES TIPO ST CU 600V 75°C. SUMINISTRO E INSTALACIÓN.</t>
  </si>
  <si>
    <t>5.039</t>
  </si>
  <si>
    <t>SEMAFORO VEHICULAR DE POLICARBONATO (3X200) LENTES DE POLICARBONATO DE 8" TRES LUCES, SISTEMA DE ILUMINACIÓN A LEDS, FLECHA DE GIRO TIPO MENSULA. INCLUYE ELEMENTOS DE FIJACION.</t>
  </si>
  <si>
    <t>5.040</t>
  </si>
  <si>
    <t>SEMAFORO VEHICULAR DE POLICARBONATO (3X200) LENTES DE POLICARBONATO DE 8" TRES LUCES, SISTEMA DE ILUMINACIÓN A LEDS, FLECHA DE GIRO TIPO MASTIL. INCLUYE ELEMENTOS DE FIJACION.</t>
  </si>
  <si>
    <t>NP - 5.041</t>
  </si>
  <si>
    <t>Suministro e instalación de semáforo peatonal de policarbonato (2x200), lentes de policarbonato de 8", tres luces, sistema de iluminacion a leds tipo mastil (S3)</t>
  </si>
  <si>
    <t>5.042</t>
  </si>
  <si>
    <t>POSTE TIPO MENSULA T2 (4.50M) EN TUBO SCH 40 GALVANIZADO Y PINTADO. SUMINISTRO E INSTALACIÓN.</t>
  </si>
  <si>
    <t>5.043</t>
  </si>
  <si>
    <t>POSTE TIPO MENSULA T2 (6.50M) EN TUBO SCH 40 GALVANIZADO Y PINTADO. SUMINISTRO E INSTALACIÓN.</t>
  </si>
  <si>
    <t>5.044</t>
  </si>
  <si>
    <t>POSTE TIPO MASTIL T1X (3.80M) EN TUBO SCH 40 GALVANIZADO Y PINTADO. SUMINISTRO E INSTALACIÓN.</t>
  </si>
  <si>
    <t>5.045</t>
  </si>
  <si>
    <t>SONORIZADORES PARA INVIDENTES (SUMINISTRO E INSTALACION)</t>
  </si>
  <si>
    <t>5.046</t>
  </si>
  <si>
    <t>DETECTOR DE DEMANDA PEATONAL (BOTONES) NO INCLUYE CABLES. (INCLUYE SUMINISTRO E INSTALACIÓN).</t>
  </si>
  <si>
    <t>NP - 5.047</t>
  </si>
  <si>
    <t>SUMINISTRO E INSTALACION DE COLLARÍN 200 MM ANTIVANDALISMO 2" x 1/4″, 12 PUAS GALVANIZADO</t>
  </si>
  <si>
    <t>OBRAS PARA RED DE ACUEDUCTO Y ALCANTARILLADO</t>
  </si>
  <si>
    <t>6.1</t>
  </si>
  <si>
    <t>OBRAS REDES HIDROSANITARIAS</t>
  </si>
  <si>
    <t>6.1.1</t>
  </si>
  <si>
    <t>REDES MATRICES DE ACUEDUCTO</t>
  </si>
  <si>
    <t>6.001</t>
  </si>
  <si>
    <t>RELLENO EN RECEBO COMUN (SUMINISTRO E INSTALACIÓN EXTENDIDO MANUAL, HUMEDECIMIENTO Y COMPACTACIÓN TRANSPORTE A 28 KM).</t>
  </si>
  <si>
    <t>6.002</t>
  </si>
  <si>
    <t>EXCAVACIÓN MANUAL EN MATERIAL COMÚN (INCL CARGUE, TRANSPORTE Y DISPOSICION FINAL)</t>
  </si>
  <si>
    <t>6.003</t>
  </si>
  <si>
    <t>RELLENO PARA REDES EN GRAVILLA 1/2" (SUMINISTRO, DISPOSICIÓN Y EXTENDIDO MANUAL)</t>
  </si>
  <si>
    <t>6.1.2</t>
  </si>
  <si>
    <t>REDES MENORES ACUEDUCTO</t>
  </si>
  <si>
    <t>6.004</t>
  </si>
  <si>
    <t>6.005</t>
  </si>
  <si>
    <t>6.006</t>
  </si>
  <si>
    <t>6.1.3</t>
  </si>
  <si>
    <t>REDES LOCALES ALCANTARILLADO SANITARIO</t>
  </si>
  <si>
    <t>6.007</t>
  </si>
  <si>
    <t>6.008</t>
  </si>
  <si>
    <t>6.1.5</t>
  </si>
  <si>
    <t>REDES LOCALES ALCANTARILLADO PLUVIAL</t>
  </si>
  <si>
    <t>6.009</t>
  </si>
  <si>
    <t>6.010</t>
  </si>
  <si>
    <t>6.011</t>
  </si>
  <si>
    <t>6.2</t>
  </si>
  <si>
    <t xml:space="preserve">REDES HIDROSANITARIAS </t>
  </si>
  <si>
    <t>6.2.1</t>
  </si>
  <si>
    <t xml:space="preserve">RED MATRIZ DE ACUEDUCTO </t>
  </si>
  <si>
    <t>6.012</t>
  </si>
  <si>
    <t>DEMOLICION DE TUBERIAS DE ACUEDUCTO Y ALCANTARILLADO Ø &lt; 36" (INCLUYE MARTILLO NEUMÁTICO DE 60 LB Y CARGUE).</t>
  </si>
  <si>
    <t>6.013</t>
  </si>
  <si>
    <t>TUBERIA PVC D=12" TIPO U.M. RDE 41 (SUMINISTRO E INSTALACIÓN)</t>
  </si>
  <si>
    <t>6.2.2</t>
  </si>
  <si>
    <t>REDES MATRICES DE ACUEDUCTO - 1 CAJA VALVULA MARIPOSA 20"-24"</t>
  </si>
  <si>
    <t>6.014</t>
  </si>
  <si>
    <t>MURO ESTRUCTURAL EN CONCRETO 3500 PSI PREMEZCLADO, GRAVA COMÚN. (Incluye suministro, formaleteo, bombeo, colocación y curado. No incl. Refuerzo).</t>
  </si>
  <si>
    <t>6.015</t>
  </si>
  <si>
    <t>TAPA VALVULA TIPO CHOROTE TRAFICO PESADO (INCLUYE SUMINISTRO E INSTALACIÓN)</t>
  </si>
  <si>
    <t>6.2.3</t>
  </si>
  <si>
    <t>6.016</t>
  </si>
  <si>
    <t>TAPON HD EXTREMO LISO D=6" (SUMINISTRO E INSTALACIÓN)</t>
  </si>
  <si>
    <t>6.017</t>
  </si>
  <si>
    <t>UNION DE REPARACION PVC TIPO U.M. D=6" (SUMINISTRO E INSTALACIÓN)</t>
  </si>
  <si>
    <t>6.018</t>
  </si>
  <si>
    <t>UNION DE REPARACION HD EL D=10" (SUMINISTRO E INSTALACIÓN)</t>
  </si>
  <si>
    <t>6.019</t>
  </si>
  <si>
    <t>UNION DE REPARACION PVC TIPO U.M. D=12" (SUMINISTRO E INSTALACIÓN)</t>
  </si>
  <si>
    <t>6.020</t>
  </si>
  <si>
    <t>CODO HD 90° EXTREMO LISO PARA PVC D=6" (SUMINISTRO E INSTALACIÓN)</t>
  </si>
  <si>
    <t>6.021</t>
  </si>
  <si>
    <t>CODO HD 11.25° EXTREMO LISO PARA PVC D=12" (SUMINISTRO E INSTALACIÓN)</t>
  </si>
  <si>
    <t>6.022</t>
  </si>
  <si>
    <t>TEE HD EXTREMO LISO 6"X4" (SUMINISTRO E INSTALACIÓN)</t>
  </si>
  <si>
    <t>6.023</t>
  </si>
  <si>
    <t>TEE HD EXTREMO LISO 12"X6" (SUMINISTRO E INSTALACIÓN)</t>
  </si>
  <si>
    <t>6.024</t>
  </si>
  <si>
    <t>VALVULA COMPUERTA ELASTICA VASTAGO NO ASCENDENTE EXTREMO LISO D=6" (SUMINISTRO E INSTALACIÓN)</t>
  </si>
  <si>
    <t>6.025</t>
  </si>
  <si>
    <t>HIDRANTE EXTREMO BRIDA D=6" TIPO POSTE (SUMINISTRO E INSTALACIÓN. NO INCLUYE KIT DE NIVELACIÓN)</t>
  </si>
  <si>
    <t>6.026</t>
  </si>
  <si>
    <t>TUBERIA PVC D=4" TIPO U.M. RDE 41 (SUMINISTRO E INSTALACIÓN)</t>
  </si>
  <si>
    <t>6.027</t>
  </si>
  <si>
    <t>TUBERIA PVC D=6" TIPO U.M. RDE 41 (SUMINISTRO E INSTALACIÓN)</t>
  </si>
  <si>
    <t>6.028</t>
  </si>
  <si>
    <t>6.2.4</t>
  </si>
  <si>
    <t>REDES LOCALES  ALCANTARILLADO SANITARIO</t>
  </si>
  <si>
    <t>6.029</t>
  </si>
  <si>
    <t>DEMOLICION DE POZO, DIAMETRO INTERIOR D=1.20M, DIAMETRO EXTERIOR D=1.70M, H=1.50M (INCLUYE CARGUE, RETIRO DE MATERIAL, TRANSPORTE Y DISPOSICIÓN FINAL DE ESCOMBROS EN SITIO AUTORIZADO).</t>
  </si>
  <si>
    <t>6.030</t>
  </si>
  <si>
    <t>6.2.5</t>
  </si>
  <si>
    <t>6.031</t>
  </si>
  <si>
    <t>DEMOLICION SUMIDERO EXISTENTE (INCLUYE CARGUE)</t>
  </si>
  <si>
    <t>6.032</t>
  </si>
  <si>
    <t>SUMIDERO ALCANTARILLADO PLUVIAL EN VIA NS-047-1V4 EAAB</t>
  </si>
  <si>
    <t>6.033</t>
  </si>
  <si>
    <t>TUBERIA PVC U.M. EXT CORRUGADO/INT LISO U.M. NORMA NTC 3722-1 D=10" (INCLUYE SUMINISTRO E INSTALACIÓN)</t>
  </si>
  <si>
    <t>6.034</t>
  </si>
  <si>
    <t>TUBERIA PVC U.M. EXT CORRUGADO/INT LISO U.M. NORMA NTC 3722-1 D=12" (INCLUYE SUMINISTRO E INSTALACIÓN)</t>
  </si>
  <si>
    <t>6.035</t>
  </si>
  <si>
    <t>TUBERIA PVC U.M. EXT CORRUGADO/INT LISO U.M. NORMA NTC 3722-1 D=18" (INCLUYE SUMINISTRO E INSTALACIÓN)</t>
  </si>
  <si>
    <t>6.036</t>
  </si>
  <si>
    <t>TUBERIA PVC U.M. EXT CORRUGADO/INT LISO U.M. NORMA NTC 3722-1 D=24" (INCLUYE SUMINISTRO E INSTALACIÓN)</t>
  </si>
  <si>
    <t>6.037</t>
  </si>
  <si>
    <t>TUBERIA PVC U.M. EXT CORRUGADO/INT LISO U.M. NORMA NTC 3722-1 D=33". (INCLUYE SUMINISTRO E INSTALACIÓN)</t>
  </si>
  <si>
    <t>6.038</t>
  </si>
  <si>
    <t>TUBERIA CONCRETO D=12" CL. II SIN REFUERZO (INCLUYE SUMINISTRO E INSTALACIÓN)</t>
  </si>
  <si>
    <t>6.039</t>
  </si>
  <si>
    <t>NIVELACIÓN DE POZO (HASTA RASANTE EN CONCRETO 3000 PSI HECHO EN OBRA, H=0.15M. INCLUYE SUMINISTRO Y CONSTRUCCIÓN)</t>
  </si>
  <si>
    <t>6.040</t>
  </si>
  <si>
    <t>DEMOLICION DE POZOS, CAJAS Y CAMARAS DE EMPRESAS DE SERVICIOS PÚBLICOS (INCLUYE MARTILLO NEUMÁTICO DE 60 LB, COMPRESOR Y CARGUE).</t>
  </si>
  <si>
    <t>6.041</t>
  </si>
  <si>
    <t>6.042</t>
  </si>
  <si>
    <t>CILINDRO POZO INSP. EN MAMPOSTERIA E=0.37M (INC. SUMIN. Y CONST, ACERO PARA ESCALERAS, GEOTEXTIL NO TEJIDO CON RESISTENCIA A LA TENSION GRAB: ENTRE 450 N Y 500 N Y PAÑETE IMPERMEAB.)</t>
  </si>
  <si>
    <t>6.043</t>
  </si>
  <si>
    <t>PLACA FONDO D=1.70M POZO INSPEC. (FUNDIDA EN SITIO. INCL. SUMIN, FORMALET, REF, INST. INCL. CONCRETO 2000 PSI DE BASE)</t>
  </si>
  <si>
    <t>6.044</t>
  </si>
  <si>
    <t>PLACA CUBIERTA D=1.70M POZO INSPEC. (FUNDIDA EN SITIO. INC. SUM, FORMALET., REFUERZO E INST. INCL.TAPA EN POLIPROPILENO)</t>
  </si>
  <si>
    <t>6.2.6</t>
  </si>
  <si>
    <t>ESTRUCTURA HIDRAULICA SUD</t>
  </si>
  <si>
    <t>6.045</t>
  </si>
  <si>
    <t>NP - 6.046</t>
  </si>
  <si>
    <t>TUBERIA PVC PARA DRENAJE D=8" SIN FILTRO (INCLUYE SUMINISTRO E INSTALACIÓN)</t>
  </si>
  <si>
    <t>6.047</t>
  </si>
  <si>
    <t>TUBERIA PVC PARA DRENAJE D=6" SIN FILTRO (INCLUYE SUMINISTRO E INSTALACIÓN)</t>
  </si>
  <si>
    <t>6.048</t>
  </si>
  <si>
    <t>6.049</t>
  </si>
  <si>
    <t>6.050</t>
  </si>
  <si>
    <t>VADO PARA ACCESIBILIDAD A MOVILIDAD REDUCIDA EN ANCHO=3.20M, DESARROLLO=2.00M, SUMINISTRO Y CONSTRUCCION, EN ESPACIO PUBLICO EXISTENTE. ALTO ESTANDAR DE ANDEN DE 0.20M (INC. BASE ARENA NIVELADA, ARENA SELLO, (A=1M2).</t>
  </si>
  <si>
    <t>6.051</t>
  </si>
  <si>
    <t>6.052</t>
  </si>
  <si>
    <t>CARCAMO AGUAS LLUVIAS 0.45 X 0.60 M. (INCLUYE REJILLA) SUMINISTRO E INSTALACIÓN</t>
  </si>
  <si>
    <t>6.053</t>
  </si>
  <si>
    <t>CAJA PARA CONEXIÓN DE DRENAJE EN CONCRETO REFORZADO 28 MPa (Dimensiones internas: (0.9x0.9) m, H=1.94 m, e=0,2 m) (Incluye muros, concreto de limpieza e=0,05 m, placa de base y placa de cubierta e=0,16 m, dos arobases y arotapas HF según NP-024. Suministro y construcción.</t>
  </si>
  <si>
    <t>6.054</t>
  </si>
  <si>
    <t>CAJA PARA CONEXIÓN DE DRENAJE EN CONCRETO REFORZADO 28 MPa (Dimensiones internas: (1.4x1.5) m, H=2.23 m, e=0,2 m) (Incluye muros, concreto de limpieza e=0,05 m, placa de base y placa de cubierta e=0,16 m, dos arobases y arotapas HF según NP-024. Suministro y construcción.</t>
  </si>
  <si>
    <t>REDES SECAS</t>
  </si>
  <si>
    <t>7.1</t>
  </si>
  <si>
    <t>REDES ELÉCTRICAS</t>
  </si>
  <si>
    <t>7.1.1</t>
  </si>
  <si>
    <t>CONSTRUCCIÓN DE REDES</t>
  </si>
  <si>
    <t>7.005</t>
  </si>
  <si>
    <t>7.007</t>
  </si>
  <si>
    <t>CANALIZACIÓN SUBTERRÁNEA CON 2 DUCTOS DE 3" PVC TDP, ACCESORIOS, EXCAVACIÓN, RELLENOS Y ACABADO (INCLUYE SUMINISTRO E INSTALACIÓN)</t>
  </si>
  <si>
    <t>7.008</t>
  </si>
  <si>
    <t>CAJA DE INSPECCIÓN PARA ALUMBRADO PÚBLICO NORMA CODENSA CS 274 (ANDEN. INCLUYE BASE, MUROS, PAÑETE, MARCO Y TAPA). MEDIDAS EXTERNAS: 0.90 X 0.90M. MEDIDAS INTERNAS: 0.60 X 0.60M. ALTURA: 0.93M.</t>
  </si>
  <si>
    <t>7.009</t>
  </si>
  <si>
    <t>CAJA METÁLICA PARA DERIVACIÓN 30X30X15 CM ET925 (INCLUYE SUMINISTRO E INSTALACIÓN)</t>
  </si>
  <si>
    <t>7.010</t>
  </si>
  <si>
    <t>POSTE METALICO AP, H=12M (INC. SUMINISTRO, IZAJE, APLOMADO E INSTALACIÓN. INC. BRAZO DOBLE Y BASE SEGÚN NORMA AP802)</t>
  </si>
  <si>
    <t>7.011</t>
  </si>
  <si>
    <t>POSTE EN CONCRETO AP, H=12M, CR=510 KG (INC. SUMINISTRO, IZAJE, HINCADO, APLOMADO Y CIMENTACIÓN SEGÚN NORMA LA009)</t>
  </si>
  <si>
    <t>NP - 7.012</t>
  </si>
  <si>
    <t>RALED I, 16 LED, RA10 45W. SUMINISTRO E INSTALACIÓN EN POSTE. Incluye fotocelda</t>
  </si>
  <si>
    <t>NP - 7.013</t>
  </si>
  <si>
    <t>RALED III, 80 LED, RA10-RA10i (16-4) 125W. SUMINISTRO E INSTALACIÓN EN POSTE. Incluye fotocelda</t>
  </si>
  <si>
    <t>7.014</t>
  </si>
  <si>
    <t>LUMINARIA RALED IV 128 LED, RA02SII, 200W. COMPLETA PARA ALUMBRADO PÚBLICO. INCLUYE LUMINARIA, CABLES Y ELEMENTOS DE CONEXIÓN , OBRAS COMPLEMENTARIAS Y ACCESORIOS. (SUMINISTRO, INSTALACIÓN, PRUEBAS PUESTA EN FUNCIONAMIENTO).</t>
  </si>
  <si>
    <t>NP - 7.015</t>
  </si>
  <si>
    <t>RA10-RA10X (8-4) 110W. SUMINISTRO E INSTALACIÓN EN POSTE. Incluye fotocelda</t>
  </si>
  <si>
    <t>NP - 7.016</t>
  </si>
  <si>
    <t>RA03-RA10 (16-4) 160W. SUMINISTRO E INSTALACIÓN EN POSTE. Incluye fotocelda</t>
  </si>
  <si>
    <t>NP - 7.017</t>
  </si>
  <si>
    <t>Suministro e instalacion de brazo para lumianaria de acuerdo a norma AP806 de 1,5mxØ2"</t>
  </si>
  <si>
    <t>NP - 7.018</t>
  </si>
  <si>
    <t>Suministro e instalacion de brazo para lumianaria de acuerdo a norma AP810-4 de 2,0mxØ2"</t>
  </si>
  <si>
    <t>NP - 7.019</t>
  </si>
  <si>
    <t>Suministro e instalacion de brazo para lumianaria de acuerdo a norma AP806-1 de 0,5mxØ2"</t>
  </si>
  <si>
    <t>NP - 7.020</t>
  </si>
  <si>
    <t>Suministro e instalación de brazo para lumianaria de acuerdo a norma ET832 (Fig.15) de 4,5mxØ2"</t>
  </si>
  <si>
    <t>7.021</t>
  </si>
  <si>
    <t>TUBERÍA SEMIPESADA IMC, DE 2" DE DIÁMETRO, EXPUESTA, CON SUS ACCESORIOS DE MONTAJE. (INCLUYE SUMINISTRO E INSTALACIÓN)</t>
  </si>
  <si>
    <t>7.022</t>
  </si>
  <si>
    <t>CAJA METÁLICA DE PASO 30CMX30CMX10CM (INCLUYE SUMINISTRO E INSTALACIÓN)</t>
  </si>
  <si>
    <t>NP - 7.023</t>
  </si>
  <si>
    <t>CABLE CONDUCTOR MONOPOLAR DE ALUMINIO XLPE/PVC, 600 VCA, CALIBRE 4X4 AWG (Incluye suministro e instalación)</t>
  </si>
  <si>
    <t>NP - 7.024</t>
  </si>
  <si>
    <t>CABLE CONDUCTOR MONOPOLAR DE ALUMINIO XLPE/PVC, 600 VCA, CALIBRE 4X2 AWG (Incluye suministro e instalación)</t>
  </si>
  <si>
    <t>7.025</t>
  </si>
  <si>
    <t>VARILLA COOPER WELD 5/8" X 2.44M. (INCLUYE SUMINISTRO E INSTALACION).</t>
  </si>
  <si>
    <t>NP - 7.026</t>
  </si>
  <si>
    <t>EMPALME DE DERIVACIÓN EN RESINA AP 839 (Empalme recto / Derivación resina) Incluye suministro e instalación</t>
  </si>
  <si>
    <t>NP - 7.027</t>
  </si>
  <si>
    <t>BAJANTE PARA ACOMETIDA 1 D= 1-1/2" IMC, CAPACETE, CINTA BAND IT, CURVA IMC. SUMINISTRO E INSTALACION. INCLUYE APERTURA DE ZANJA PARA INSTALACION DE CURVA Y TUBERIA GALVANIZADA, RESANE Y RETIRO DE ESCOMBROS, ELEMENTOS DE FIJACION Y SOPORTE.</t>
  </si>
  <si>
    <t>NP - 7.029</t>
  </si>
  <si>
    <t>Medidor Electrónico 3F, 4H, 5/100A,120/208 V Clase 1, incluye elementos de fijación y soporte</t>
  </si>
  <si>
    <t>NP - 7.030</t>
  </si>
  <si>
    <t>CERTIFICACIÓN RETIE DE USO FINAL</t>
  </si>
  <si>
    <t>NP - 7.031</t>
  </si>
  <si>
    <t>CERTIFICACIÓN RETILAP PARA EL AP</t>
  </si>
  <si>
    <t>NP - 7.032</t>
  </si>
  <si>
    <t>TRAMITES DE CONEXIÓN, ENTREGA Y DEMAS PARA LA RED DE AP ANTE CODENSA</t>
  </si>
  <si>
    <t>GL</t>
  </si>
  <si>
    <t>NP - 7.033</t>
  </si>
  <si>
    <t>TRAMITES PARA LA ENTREGA DE LA RED DE AP ANTE LA UAESP</t>
  </si>
  <si>
    <t>7.2</t>
  </si>
  <si>
    <t xml:space="preserve">SUBCONTRATO ENEL </t>
  </si>
  <si>
    <t>7.044</t>
  </si>
  <si>
    <t>DEMOLICION DE CANALIZACION DE REDES DE COMUNICACIONES DUCTOS PVC-TDP (INCLUYE RETIRO Y DISPOSICION DE ESCOMBROS)</t>
  </si>
  <si>
    <t>7.045</t>
  </si>
  <si>
    <t>7.034</t>
  </si>
  <si>
    <t>CAJA DE INSPECCIÓN TIPO VEHICULAR NORMA CODENSA CS 280 (INCLUYE BASE, MUROS, PASOS, PAÑETE, CUBIERTA, ARO Y TAPA)</t>
  </si>
  <si>
    <t>7.3</t>
  </si>
  <si>
    <t>REDES TELECOMUNICACIONES</t>
  </si>
  <si>
    <t>7.3.1</t>
  </si>
  <si>
    <t>ETB</t>
  </si>
  <si>
    <t>7.035</t>
  </si>
  <si>
    <t>RETIRO DE RED AÉREA (INCLUYE TRANSPORTE Y DISPOSICIÓN DE SOBRANTES)</t>
  </si>
  <si>
    <t>7.036</t>
  </si>
  <si>
    <t>3 DUCTOS D=4" PVC-TDP (INCLUYE SUMINISTRO E INSTALACIÓN. NO INCLUYE RELLENOS)</t>
  </si>
  <si>
    <t>7.037</t>
  </si>
  <si>
    <t>CAJA DE PASO DOBLE ANDEN CONCRETO ETB (INCLUYE BASE, MUROS, PAÑETE, BORDILLO PERIMETRAL, MARCO Y TAPA). MEDIDAS EXTERNAS 1.36 X 0.89M. MEDIDAS INTERNAS: 1.06 X 0.60M. ALTURA: 0.96M.</t>
  </si>
  <si>
    <t>7.038</t>
  </si>
  <si>
    <t>7.039</t>
  </si>
  <si>
    <t>7.040</t>
  </si>
  <si>
    <t>7.041</t>
  </si>
  <si>
    <t>DEMOLICIÓN MANUAL DE POZOS, CAJAS O CÁMARAS DE EMPRESAS DE SERVICIOS PÚBLICOS EN MAMPOSTERÍA. (INCLUYE MARTILLO NEUMÁTICO DE 60 LB Y COMPRESOR PARA DEMOLICIÓN DE BASE Y TAPA Y CARGUE). NO INCLUYE TRANSPORTE.</t>
  </si>
  <si>
    <t>7.042</t>
  </si>
  <si>
    <t>CAJA DE PASO SENCILLA ANDEN CONCRETO ETB (INCLUYE BASE, MUROS, PAÑETE, BORDILLO PERIMETRAL, MARCO Y TAPA). MEDIDAS EXTERNAS: 0.90 X 0.79M. MEDIDAS INTERNAS 0.60X0.50M. ALTURA: 0.96M.</t>
  </si>
  <si>
    <t>NP - 7.043</t>
  </si>
  <si>
    <t>FIBRA OPTICA 12 HILOS MONOMODO. (INCLUYE SUMINISTRO E INSTALACIÓN)</t>
  </si>
  <si>
    <t>TOTAL COSTOS</t>
  </si>
  <si>
    <t>VALOR TOTAL OBRA</t>
  </si>
  <si>
    <t xml:space="preserve">PRESUPUESTO DE AMBIENTAL Y SST </t>
  </si>
  <si>
    <t>PRESUPUESTO PMT</t>
  </si>
  <si>
    <t>PRESUPUESTO SOCIAL</t>
  </si>
  <si>
    <t xml:space="preserve">PROVISIÓN PARA AJUSTE POR POSIBLE VARIACIÓN COSTOS EN INSUMOS (ICOCIV) (INCLUYE AIU) </t>
  </si>
  <si>
    <t>DESCRIPCION</t>
  </si>
  <si>
    <t>PORCENTAJE</t>
  </si>
  <si>
    <r>
      <rPr>
        <b/>
        <sz val="16"/>
        <rFont val="Arial Narrow"/>
        <family val="2"/>
      </rPr>
      <t xml:space="preserve">NOTA 1:  </t>
    </r>
    <r>
      <rPr>
        <sz val="16"/>
        <rFont val="Arial Narrow"/>
        <family val="2"/>
      </rPr>
      <t>Se debe tener en cuenta que el PRECIO UNITARIO incluye el valor de A.I.U.</t>
    </r>
  </si>
  <si>
    <t>ADMINISTRACIÓN</t>
  </si>
  <si>
    <t>A =</t>
  </si>
  <si>
    <t>[oferta proponente]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</si>
  <si>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</si>
  <si>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IMPREVISTO</t>
  </si>
  <si>
    <t>I =</t>
  </si>
  <si>
    <r>
      <rPr>
        <b/>
        <sz val="16"/>
        <rFont val="Arial Narrow"/>
        <family val="2"/>
      </rPr>
      <t xml:space="preserve">NOTA 3: </t>
    </r>
    <r>
      <rPr>
        <sz val="16"/>
        <rFont val="Arial Narrow"/>
        <family val="2"/>
      </rPr>
      <t>El A.I.U y su discriminación deben estar en porcentaje (%).</t>
    </r>
  </si>
  <si>
    <t>UTILIDAD</t>
  </si>
  <si>
    <t>U =</t>
  </si>
  <si>
    <t>TOTAL A.I.U</t>
  </si>
  <si>
    <t>A.I.U. =</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</si>
  <si>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</si>
  <si>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</si>
  <si>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r>
      <rPr>
        <b/>
        <sz val="16"/>
        <rFont val="Arial Narrow"/>
        <family val="2"/>
      </rPr>
      <t xml:space="preserve">NOTA 7: </t>
    </r>
    <r>
      <rPr>
        <sz val="16"/>
        <rFont val="Arial Narrow"/>
        <family val="2"/>
      </rPr>
      <t>Los valores de los componentes “PRESUPUESTO AMBIENTAL Y SST”, “PRESUPUESTO PMT” y “PRESUPUESTO SOCIAL” no incluyen el AIU dentro de su monto. No obstante, los porcentajes máximos establecidos por la entidad han sido calculados incluyendo dicho AIU. En consecuencia, la oferta del proponente deberá considerar que el AIU presentado incorpora también el correspondiente a estos componentes.</t>
    </r>
  </si>
  <si>
    <r>
      <rPr>
        <b/>
        <sz val="16"/>
        <rFont val="Arial Narrow"/>
        <family val="2"/>
      </rPr>
      <t>NOTA 4</t>
    </r>
    <r>
      <rPr>
        <sz val="16"/>
        <rFont val="Arial Narrow"/>
        <family val="2"/>
      </rPr>
      <t>: Los siguientes ITEMS del presupuesto son INMODIFICABLES, so pena de incurrir en causal de rechazo:  "PRESUPUESTO DE AMBIENTAL Y SST ", "PRESUPUESTO PMT", "PRESUPUESTO SOCIAL" y "PROVISIÓN PARA AJUSTE POR POSIBLE VARIACIÓN COSTOS EN INSUMOS (ICOCIV) (INCLUYE AIU) "</t>
    </r>
  </si>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</sst>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 #,##0.00;[Red]\-&quot;$&quot;\ #,##0.00"/>
    <numFmt numFmtId="44" formatCode="_-&quot;$&quot;\ * #,##0.00_-;\-&quot;$&quot;\ * #,##0.00_-;_-&quot;$&quot;\ * &quot;-&quot;??_-;_-@_-"/>
    <numFmt numFmtId="164" formatCode="&quot;$ &quot;#,##0"/>
    <numFmt numFmtId="165" formatCode="\$\ #,##0"/>
    <numFmt numFmtId="166" formatCode="&quot;$&quot;\ #,##0.00"/>
    <numFmt numFmtId="167" formatCode="0.0"/>
    <numFmt numFmtId="168" formatCode="&quot;$ &quot;#,##0.0"/>
    <numFmt numFmtId="169" formatCode="#,###.00"/>
    <numFmt numFmtId="170" formatCode="_-&quot;$&quot;\ * #,##0_-;\-&quot;$&quot;\ * #,##0_-;_-&quot;$&quot;\ * &quot;-&quot;??_-;_-@_-"/>
    <numFmt numFmtId="171" formatCode="&quot;$ &quot;#,##0.00"/>
    <numFmt numFmtId="172" formatCode="0.000"/>
    <numFmt numFmtId="173" formatCode="_-[$$-240A]* #,##0.00_-;\-[$$-240A]* #,##0.00_-;_-[$$-240A]* &quot;-&quot;??_-;_-@_-"/>
    <numFmt numFmtId="174" formatCode="0.0%"/>
    <numFmt numFmtId="175" formatCode="0.000%"/>
  </numFmts>
  <fonts count="24" x14ac:knownFonts="1">
    <font>
      <sz val="11"/>
      <color rgb="FF000000"/>
      <name val="Calibri"/>
      <family val="2"/>
    </font>
    <font>
      <sz val="11"/>
      <color theme="1"/>
      <name val="Calibri"/>
      <family val="2"/>
      <scheme val="minor"/>
    </font>
    <font>
      <sz val="11"/>
      <color rgb="FF000000"/>
      <name val="Calibri"/>
      <family val="2"/>
    </font>
    <font>
      <b/>
      <sz val="14"/>
      <name val="Arial"/>
      <family val="2"/>
    </font>
    <font>
      <sz val="11"/>
      <name val="Arial"/>
      <family val="2"/>
    </font>
    <font>
      <sz val="8"/>
      <color rgb="FF000000"/>
      <name val="Century Gothic"/>
      <family val="2"/>
    </font>
    <font>
      <b/>
      <sz val="14"/>
      <color rgb="FF000000"/>
      <name val="Arial"/>
      <family val="2"/>
    </font>
    <font>
      <sz val="10"/>
      <name val="Century Gothic"/>
      <family val="2"/>
    </font>
    <font>
      <b/>
      <sz val="18"/>
      <name val="Arial"/>
      <family val="2"/>
    </font>
    <font>
      <b/>
      <sz val="8"/>
      <color theme="1"/>
      <name val="Arial"/>
      <family val="2"/>
    </font>
    <font>
      <sz val="11"/>
      <name val="Calibri"/>
      <family val="2"/>
    </font>
    <font>
      <b/>
      <sz val="7"/>
      <color theme="1"/>
      <name val="Arial"/>
      <family val="2"/>
    </font>
    <font>
      <b/>
      <sz val="9"/>
      <color theme="1"/>
      <name val="Arial"/>
      <family val="2"/>
    </font>
    <font>
      <b/>
      <sz val="10"/>
      <color theme="1"/>
      <name val="Arial"/>
      <family val="2"/>
    </font>
    <font>
      <sz val="10"/>
      <color theme="1"/>
      <name val="Arial"/>
      <family val="2"/>
    </font>
    <font>
      <sz val="10"/>
      <name val="Arial"/>
      <family val="2"/>
    </font>
    <font>
      <b/>
      <sz val="11"/>
      <color rgb="FF000000"/>
      <name val="Calibri"/>
      <family val="2"/>
    </font>
    <font>
      <b/>
      <sz val="22"/>
      <name val="Arial Narrow"/>
      <family val="2"/>
    </font>
    <font>
      <sz val="22"/>
      <name val="Arial Narrow"/>
      <family val="2"/>
    </font>
    <font>
      <b/>
      <sz val="20"/>
      <name val="Arial Narrow"/>
      <family val="2"/>
    </font>
    <font>
      <sz val="16"/>
      <name val="Arial Narrow"/>
      <family val="2"/>
    </font>
    <font>
      <b/>
      <sz val="16"/>
      <name val="Arial Narrow"/>
      <family val="2"/>
    </font>
    <font>
      <sz val="20"/>
      <name val="Arial Narrow"/>
      <family val="2"/>
    </font>
    <font>
      <sz val="16"/>
      <color rgb="FFFF0000"/>
      <name val="Arial Narrow"/>
      <family val="2"/>
    </font>
  </fonts>
  <fills count="11">
    <fill>
      <patternFill patternType="none"/>
    </fill>
    <fill>
      <patternFill patternType="gray125"/>
    </fill>
    <fill>
      <patternFill patternType="solid">
        <fgColor theme="0"/>
        <bgColor indexed="64"/>
      </patternFill>
    </fill>
    <fill>
      <patternFill patternType="solid">
        <fgColor theme="0" tint="-0.34998626667073579"/>
        <bgColor rgb="FFC0C0C0"/>
      </patternFill>
    </fill>
    <fill>
      <patternFill patternType="solid">
        <fgColor rgb="FFC0C0C0"/>
        <bgColor rgb="FFC0C0C0"/>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s>
  <borders count="52">
    <border>
      <left/>
      <right/>
      <top/>
      <bottom/>
      <diagonal/>
    </border>
    <border>
      <left style="double">
        <color auto="1"/>
      </left>
      <right/>
      <top style="double">
        <color auto="1"/>
      </top>
      <bottom style="thin">
        <color theme="0"/>
      </bottom>
      <diagonal/>
    </border>
    <border>
      <left/>
      <right/>
      <top style="double">
        <color auto="1"/>
      </top>
      <bottom style="thin">
        <color theme="0"/>
      </bottom>
      <diagonal/>
    </border>
    <border>
      <left/>
      <right style="double">
        <color auto="1"/>
      </right>
      <top style="double">
        <color auto="1"/>
      </top>
      <bottom/>
      <diagonal/>
    </border>
    <border>
      <left style="double">
        <color auto="1"/>
      </left>
      <right/>
      <top style="thin">
        <color theme="0"/>
      </top>
      <bottom style="thin">
        <color theme="0"/>
      </bottom>
      <diagonal/>
    </border>
    <border>
      <left/>
      <right/>
      <top style="thin">
        <color theme="0"/>
      </top>
      <bottom style="thin">
        <color theme="0"/>
      </bottom>
      <diagonal/>
    </border>
    <border>
      <left/>
      <right style="double">
        <color auto="1"/>
      </right>
      <top/>
      <bottom/>
      <diagonal/>
    </border>
    <border>
      <left style="double">
        <color auto="1"/>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double">
        <color auto="1"/>
      </right>
      <top/>
      <bottom style="thin">
        <color theme="0"/>
      </bottom>
      <diagonal/>
    </border>
    <border>
      <left style="thin">
        <color theme="0"/>
      </left>
      <right style="double">
        <color auto="1"/>
      </right>
      <top style="thin">
        <color theme="0"/>
      </top>
      <bottom style="thin">
        <color theme="0"/>
      </bottom>
      <diagonal/>
    </border>
    <border>
      <left style="double">
        <color auto="1"/>
      </left>
      <right/>
      <top/>
      <bottom style="thin">
        <color indexed="64"/>
      </bottom>
      <diagonal/>
    </border>
    <border>
      <left/>
      <right/>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ouble">
        <color auto="1"/>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double">
        <color auto="1"/>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double">
        <color auto="1"/>
      </left>
      <right/>
      <top style="thin">
        <color rgb="FF000000"/>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auto="1"/>
      </left>
      <right/>
      <top/>
      <bottom/>
      <diagonal/>
    </border>
    <border>
      <left style="double">
        <color auto="1"/>
      </left>
      <right/>
      <top style="medium">
        <color indexed="64"/>
      </top>
      <bottom style="thin">
        <color indexed="64"/>
      </bottom>
      <diagonal/>
    </border>
    <border>
      <left style="double">
        <color auto="1"/>
      </left>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6">
    <xf numFmtId="0" fontId="0" fillId="0" borderId="0"/>
    <xf numFmtId="44" fontId="2" fillId="0" borderId="0" applyFont="0" applyFill="0" applyBorder="0" applyAlignment="0" applyProtection="0"/>
    <xf numFmtId="9" fontId="2" fillId="0" borderId="0" applyFont="0" applyFill="0" applyBorder="0" applyAlignment="0" applyProtection="0"/>
    <xf numFmtId="0" fontId="1" fillId="0" borderId="0"/>
    <xf numFmtId="0" fontId="2" fillId="0" borderId="0"/>
    <xf numFmtId="0" fontId="15" fillId="0" borderId="0"/>
  </cellStyleXfs>
  <cellXfs count="196">
    <xf numFmtId="0" fontId="0" fillId="0" borderId="0" xfId="0"/>
    <xf numFmtId="0" fontId="0" fillId="2" borderId="0" xfId="0" applyFill="1" applyAlignment="1">
      <alignment vertical="center"/>
    </xf>
    <xf numFmtId="0" fontId="0" fillId="2" borderId="0" xfId="0" applyFill="1" applyAlignment="1">
      <alignment horizontal="center" vertical="center"/>
    </xf>
    <xf numFmtId="3" fontId="0" fillId="2" borderId="0" xfId="0" applyNumberFormat="1" applyFill="1" applyAlignment="1">
      <alignment vertical="center"/>
    </xf>
    <xf numFmtId="164" fontId="0" fillId="2" borderId="0" xfId="0" applyNumberFormat="1" applyFill="1" applyAlignment="1">
      <alignment vertical="center"/>
    </xf>
    <xf numFmtId="0" fontId="0" fillId="2" borderId="3" xfId="0" applyFill="1" applyBorder="1" applyAlignment="1">
      <alignment vertical="center"/>
    </xf>
    <xf numFmtId="0" fontId="0" fillId="2" borderId="6" xfId="0" applyFill="1" applyBorder="1" applyAlignment="1">
      <alignment vertical="center"/>
    </xf>
    <xf numFmtId="0" fontId="5" fillId="0" borderId="7" xfId="3" applyFont="1" applyBorder="1" applyAlignment="1">
      <alignment horizontal="left" vertical="top"/>
    </xf>
    <xf numFmtId="0" fontId="5" fillId="0" borderId="8" xfId="3" applyFont="1" applyBorder="1" applyAlignment="1">
      <alignment horizontal="left" vertical="top"/>
    </xf>
    <xf numFmtId="165" fontId="5" fillId="0" borderId="8" xfId="3" applyNumberFormat="1" applyFont="1" applyBorder="1" applyAlignment="1">
      <alignment horizontal="left" vertical="top"/>
    </xf>
    <xf numFmtId="166" fontId="5" fillId="0" borderId="8" xfId="3" applyNumberFormat="1" applyFont="1" applyBorder="1" applyAlignment="1">
      <alignment horizontal="right" vertical="top"/>
    </xf>
    <xf numFmtId="0" fontId="5" fillId="0" borderId="9" xfId="3" applyFont="1" applyBorder="1" applyAlignment="1">
      <alignment horizontal="left" vertical="top"/>
    </xf>
    <xf numFmtId="0" fontId="7" fillId="0" borderId="11" xfId="3" applyFont="1" applyBorder="1" applyAlignment="1">
      <alignment horizontal="center" vertical="center" wrapText="1"/>
    </xf>
    <xf numFmtId="0" fontId="7" fillId="0" borderId="8" xfId="3" applyFont="1" applyBorder="1" applyAlignment="1">
      <alignment vertical="center" wrapText="1"/>
    </xf>
    <xf numFmtId="165" fontId="7" fillId="0" borderId="8" xfId="3" applyNumberFormat="1" applyFont="1" applyBorder="1" applyAlignment="1">
      <alignment vertical="center" wrapText="1"/>
    </xf>
    <xf numFmtId="166" fontId="7" fillId="0" borderId="12" xfId="3" applyNumberFormat="1" applyFont="1" applyBorder="1" applyAlignment="1">
      <alignment vertical="center" wrapText="1"/>
    </xf>
    <xf numFmtId="0" fontId="5" fillId="0" borderId="12" xfId="3" applyFont="1" applyBorder="1" applyAlignment="1">
      <alignment horizontal="left" vertical="top"/>
    </xf>
    <xf numFmtId="0" fontId="0" fillId="2" borderId="13" xfId="0" applyFill="1" applyBorder="1" applyAlignment="1">
      <alignment vertical="center"/>
    </xf>
    <xf numFmtId="0" fontId="8" fillId="0" borderId="14" xfId="3" applyFont="1" applyBorder="1" applyAlignment="1">
      <alignment vertical="center" wrapText="1"/>
    </xf>
    <xf numFmtId="0" fontId="10" fillId="2" borderId="6" xfId="0" applyFont="1" applyFill="1" applyBorder="1" applyAlignment="1">
      <alignment vertical="center"/>
    </xf>
    <xf numFmtId="168" fontId="11" fillId="3" borderId="17" xfId="0" applyNumberFormat="1" applyFont="1" applyFill="1" applyBorder="1" applyAlignment="1">
      <alignment horizontal="center" vertical="center" wrapText="1"/>
    </xf>
    <xf numFmtId="0" fontId="12" fillId="3" borderId="18" xfId="0" applyFont="1" applyFill="1" applyBorder="1" applyAlignment="1">
      <alignment horizontal="center" vertical="center" wrapText="1"/>
    </xf>
    <xf numFmtId="168" fontId="12" fillId="3" borderId="18" xfId="0" applyNumberFormat="1" applyFont="1" applyFill="1" applyBorder="1" applyAlignment="1">
      <alignment horizontal="center" vertical="center" wrapText="1"/>
    </xf>
    <xf numFmtId="2" fontId="12" fillId="3" borderId="18" xfId="0" applyNumberFormat="1" applyFont="1" applyFill="1" applyBorder="1" applyAlignment="1">
      <alignment horizontal="center" vertical="center" wrapText="1"/>
    </xf>
    <xf numFmtId="168" fontId="12" fillId="2" borderId="6" xfId="0" applyNumberFormat="1" applyFont="1" applyFill="1" applyBorder="1" applyAlignment="1">
      <alignment horizontal="center" vertical="center" wrapText="1"/>
    </xf>
    <xf numFmtId="0" fontId="13" fillId="4" borderId="17" xfId="0" applyFont="1" applyFill="1" applyBorder="1" applyAlignment="1">
      <alignment horizontal="center" vertical="center" wrapText="1"/>
    </xf>
    <xf numFmtId="49" fontId="12" fillId="4" borderId="18" xfId="0" applyNumberFormat="1" applyFont="1" applyFill="1" applyBorder="1" applyAlignment="1">
      <alignment horizontal="center" vertical="center" wrapText="1"/>
    </xf>
    <xf numFmtId="0" fontId="13" fillId="4" borderId="18" xfId="0" applyFont="1" applyFill="1" applyBorder="1" applyAlignment="1">
      <alignment vertical="center" wrapText="1"/>
    </xf>
    <xf numFmtId="0" fontId="13" fillId="4" borderId="19" xfId="0" applyFont="1" applyFill="1" applyBorder="1" applyAlignment="1">
      <alignment horizontal="center" vertical="center" wrapText="1"/>
    </xf>
    <xf numFmtId="169" fontId="13" fillId="4" borderId="18" xfId="0" applyNumberFormat="1" applyFont="1" applyFill="1" applyBorder="1" applyAlignment="1">
      <alignment horizontal="right" vertical="center" wrapText="1"/>
    </xf>
    <xf numFmtId="2" fontId="13" fillId="4" borderId="18" xfId="0" applyNumberFormat="1" applyFont="1" applyFill="1" applyBorder="1" applyAlignment="1">
      <alignment horizontal="center" vertical="center" wrapText="1"/>
    </xf>
    <xf numFmtId="44" fontId="13" fillId="5" borderId="18" xfId="1" applyFont="1" applyFill="1" applyBorder="1" applyAlignment="1" applyProtection="1">
      <alignment vertical="center" wrapText="1"/>
    </xf>
    <xf numFmtId="170" fontId="13" fillId="2" borderId="6" xfId="1" applyNumberFormat="1" applyFont="1" applyFill="1" applyBorder="1" applyAlignment="1" applyProtection="1">
      <alignment vertical="center" wrapText="1"/>
    </xf>
    <xf numFmtId="0" fontId="14" fillId="0" borderId="20" xfId="0" applyFont="1" applyBorder="1" applyAlignment="1">
      <alignment horizontal="center" vertical="center" wrapText="1"/>
    </xf>
    <xf numFmtId="49" fontId="14" fillId="0" borderId="21" xfId="0" applyNumberFormat="1" applyFont="1" applyBorder="1" applyAlignment="1">
      <alignment horizontal="center" vertical="center" wrapText="1"/>
    </xf>
    <xf numFmtId="0" fontId="14" fillId="0" borderId="21" xfId="0" applyFont="1" applyBorder="1" applyAlignment="1">
      <alignment horizontal="left" vertical="center" wrapText="1"/>
    </xf>
    <xf numFmtId="0" fontId="14" fillId="0" borderId="22" xfId="0" applyFont="1" applyBorder="1" applyAlignment="1">
      <alignment horizontal="center" vertical="center" wrapText="1"/>
    </xf>
    <xf numFmtId="171" fontId="15" fillId="0" borderId="18" xfId="0" applyNumberFormat="1" applyFont="1" applyBorder="1" applyAlignment="1">
      <alignment horizontal="right" vertical="center" wrapText="1"/>
    </xf>
    <xf numFmtId="4" fontId="14" fillId="2" borderId="18" xfId="0" applyNumberFormat="1" applyFont="1" applyFill="1" applyBorder="1" applyAlignment="1">
      <alignment horizontal="center" vertical="center" wrapText="1"/>
    </xf>
    <xf numFmtId="171" fontId="14" fillId="0" borderId="18" xfId="0" applyNumberFormat="1" applyFont="1" applyBorder="1" applyAlignment="1">
      <alignment horizontal="right" vertical="center" wrapText="1"/>
    </xf>
    <xf numFmtId="164" fontId="14" fillId="2" borderId="6" xfId="0" applyNumberFormat="1" applyFont="1" applyFill="1" applyBorder="1" applyAlignment="1">
      <alignment horizontal="right" vertical="center" wrapText="1"/>
    </xf>
    <xf numFmtId="49" fontId="14" fillId="2" borderId="21" xfId="0" applyNumberFormat="1" applyFont="1" applyFill="1" applyBorder="1" applyAlignment="1">
      <alignment horizontal="center" vertical="center" wrapText="1"/>
    </xf>
    <xf numFmtId="171" fontId="13" fillId="4" borderId="18" xfId="0" applyNumberFormat="1" applyFont="1" applyFill="1" applyBorder="1" applyAlignment="1">
      <alignment horizontal="right" vertical="center" wrapText="1"/>
    </xf>
    <xf numFmtId="171" fontId="13" fillId="5" borderId="18" xfId="1" applyNumberFormat="1" applyFont="1" applyFill="1" applyBorder="1" applyAlignment="1" applyProtection="1">
      <alignment vertical="center" wrapText="1"/>
    </xf>
    <xf numFmtId="0" fontId="16" fillId="2" borderId="0" xfId="0" applyFont="1" applyFill="1" applyAlignment="1">
      <alignment vertical="center"/>
    </xf>
    <xf numFmtId="0" fontId="13" fillId="6" borderId="17" xfId="0" applyFont="1" applyFill="1" applyBorder="1" applyAlignment="1">
      <alignment horizontal="center" vertical="center" wrapText="1"/>
    </xf>
    <xf numFmtId="49" fontId="13" fillId="6" borderId="18" xfId="0" applyNumberFormat="1" applyFont="1" applyFill="1" applyBorder="1" applyAlignment="1">
      <alignment horizontal="center" vertical="center" wrapText="1"/>
    </xf>
    <xf numFmtId="0" fontId="13" fillId="6" borderId="18" xfId="0" applyFont="1" applyFill="1" applyBorder="1" applyAlignment="1">
      <alignment vertical="center" wrapText="1"/>
    </xf>
    <xf numFmtId="0" fontId="13" fillId="6" borderId="19" xfId="0" applyFont="1" applyFill="1" applyBorder="1" applyAlignment="1">
      <alignment vertical="center" wrapText="1"/>
    </xf>
    <xf numFmtId="171" fontId="13" fillId="6" borderId="18" xfId="0" applyNumberFormat="1" applyFont="1" applyFill="1" applyBorder="1" applyAlignment="1">
      <alignment vertical="center" wrapText="1"/>
    </xf>
    <xf numFmtId="171" fontId="13" fillId="6" borderId="18" xfId="1" applyNumberFormat="1" applyFont="1" applyFill="1" applyBorder="1" applyAlignment="1" applyProtection="1">
      <alignment vertical="center" wrapText="1"/>
    </xf>
    <xf numFmtId="4" fontId="15" fillId="0" borderId="18" xfId="0" applyNumberFormat="1" applyFont="1" applyBorder="1" applyAlignment="1">
      <alignment horizontal="center" vertical="center" wrapText="1"/>
    </xf>
    <xf numFmtId="4" fontId="14" fillId="0" borderId="18" xfId="0" applyNumberFormat="1" applyFont="1" applyBorder="1" applyAlignment="1">
      <alignment horizontal="center" vertical="center" wrapText="1"/>
    </xf>
    <xf numFmtId="0" fontId="14" fillId="0" borderId="21" xfId="0" applyFont="1" applyBorder="1" applyAlignment="1">
      <alignment horizontal="center" vertical="center" wrapText="1"/>
    </xf>
    <xf numFmtId="164" fontId="15" fillId="0" borderId="18" xfId="0" applyNumberFormat="1" applyFont="1" applyBorder="1" applyAlignment="1">
      <alignment horizontal="right" vertical="center" wrapText="1"/>
    </xf>
    <xf numFmtId="164" fontId="15" fillId="2" borderId="6" xfId="0" applyNumberFormat="1" applyFont="1" applyFill="1" applyBorder="1" applyAlignment="1">
      <alignment horizontal="right" vertical="center" wrapText="1"/>
    </xf>
    <xf numFmtId="49" fontId="14" fillId="0" borderId="22" xfId="0" applyNumberFormat="1" applyFont="1" applyBorder="1" applyAlignment="1">
      <alignment horizontal="center" vertical="center" wrapText="1"/>
    </xf>
    <xf numFmtId="0" fontId="13" fillId="4" borderId="23"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3" fillId="4" borderId="25" xfId="0" applyFont="1" applyFill="1" applyBorder="1" applyAlignment="1">
      <alignment vertical="center" wrapText="1"/>
    </xf>
    <xf numFmtId="0" fontId="13" fillId="4" borderId="0" xfId="0" applyFont="1" applyFill="1" applyAlignment="1">
      <alignment vertical="center" wrapText="1"/>
    </xf>
    <xf numFmtId="171" fontId="13" fillId="4" borderId="18" xfId="0" applyNumberFormat="1" applyFont="1" applyFill="1" applyBorder="1" applyAlignment="1">
      <alignment vertical="center" wrapText="1"/>
    </xf>
    <xf numFmtId="164" fontId="13" fillId="2" borderId="6" xfId="0" applyNumberFormat="1" applyFont="1" applyFill="1" applyBorder="1" applyAlignment="1">
      <alignment horizontal="right" vertical="center" wrapText="1"/>
    </xf>
    <xf numFmtId="4" fontId="15" fillId="2" borderId="18" xfId="0" applyNumberFormat="1" applyFont="1" applyFill="1" applyBorder="1" applyAlignment="1">
      <alignment horizontal="center" vertical="center" wrapText="1"/>
    </xf>
    <xf numFmtId="0" fontId="15" fillId="0" borderId="20" xfId="0" applyFont="1" applyBorder="1" applyAlignment="1">
      <alignment horizontal="center" vertical="center" wrapText="1"/>
    </xf>
    <xf numFmtId="49" fontId="15" fillId="0" borderId="21" xfId="0" applyNumberFormat="1" applyFont="1" applyBorder="1" applyAlignment="1">
      <alignment horizontal="center" vertical="center" wrapText="1"/>
    </xf>
    <xf numFmtId="0" fontId="15" fillId="0" borderId="22" xfId="0" applyFont="1" applyBorder="1" applyAlignment="1">
      <alignment horizontal="center" vertical="center" wrapText="1"/>
    </xf>
    <xf numFmtId="0" fontId="13"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3" fillId="4" borderId="26" xfId="0" applyFont="1" applyFill="1" applyBorder="1" applyAlignment="1">
      <alignment vertical="center" wrapText="1"/>
    </xf>
    <xf numFmtId="0" fontId="13" fillId="4" borderId="27" xfId="0" applyFont="1" applyFill="1" applyBorder="1" applyAlignment="1">
      <alignment vertical="center" wrapText="1"/>
    </xf>
    <xf numFmtId="0" fontId="13" fillId="4" borderId="28" xfId="0" applyFont="1" applyFill="1" applyBorder="1" applyAlignment="1">
      <alignment vertical="center" wrapText="1"/>
    </xf>
    <xf numFmtId="0" fontId="13" fillId="4" borderId="29" xfId="0" applyFont="1" applyFill="1" applyBorder="1" applyAlignment="1">
      <alignment vertical="center" wrapText="1"/>
    </xf>
    <xf numFmtId="0" fontId="14" fillId="7" borderId="17" xfId="0" applyFont="1" applyFill="1" applyBorder="1" applyAlignment="1">
      <alignment horizontal="center" vertical="center" wrapText="1"/>
    </xf>
    <xf numFmtId="49" fontId="13" fillId="7" borderId="18" xfId="0" applyNumberFormat="1" applyFont="1" applyFill="1" applyBorder="1" applyAlignment="1">
      <alignment horizontal="center" vertical="center" wrapText="1"/>
    </xf>
    <xf numFmtId="0" fontId="13" fillId="7" borderId="18" xfId="0" applyFont="1" applyFill="1" applyBorder="1" applyAlignment="1">
      <alignment vertical="center" wrapText="1"/>
    </xf>
    <xf numFmtId="0" fontId="13" fillId="7" borderId="19" xfId="0" applyFont="1" applyFill="1" applyBorder="1" applyAlignment="1">
      <alignment vertical="center" wrapText="1"/>
    </xf>
    <xf numFmtId="171" fontId="13" fillId="7" borderId="18" xfId="0" applyNumberFormat="1" applyFont="1" applyFill="1" applyBorder="1" applyAlignment="1">
      <alignment vertical="center" wrapText="1"/>
    </xf>
    <xf numFmtId="171" fontId="13" fillId="7" borderId="18" xfId="1" applyNumberFormat="1" applyFont="1" applyFill="1" applyBorder="1" applyAlignment="1" applyProtection="1">
      <alignment horizontal="right" vertical="center" wrapText="1"/>
    </xf>
    <xf numFmtId="170" fontId="13" fillId="2" borderId="6" xfId="1" applyNumberFormat="1" applyFont="1" applyFill="1" applyBorder="1" applyAlignment="1" applyProtection="1">
      <alignment horizontal="right" vertical="center" wrapText="1"/>
    </xf>
    <xf numFmtId="0" fontId="14" fillId="0" borderId="30" xfId="0" applyFont="1" applyBorder="1" applyAlignment="1">
      <alignment horizontal="center" vertical="center" wrapText="1"/>
    </xf>
    <xf numFmtId="49" fontId="14" fillId="0" borderId="31" xfId="0" applyNumberFormat="1" applyFont="1" applyBorder="1" applyAlignment="1">
      <alignment horizontal="center" vertical="center" wrapText="1"/>
    </xf>
    <xf numFmtId="0" fontId="14" fillId="0" borderId="26" xfId="0" applyFont="1" applyBorder="1" applyAlignment="1">
      <alignment horizontal="center" vertical="center" wrapText="1"/>
    </xf>
    <xf numFmtId="0" fontId="14" fillId="0" borderId="17" xfId="0" applyFont="1" applyBorder="1" applyAlignment="1">
      <alignment horizontal="center" vertical="center" wrapText="1"/>
    </xf>
    <xf numFmtId="49" fontId="14" fillId="0" borderId="18" xfId="0" applyNumberFormat="1" applyFont="1" applyBorder="1" applyAlignment="1">
      <alignment horizontal="center" vertical="center" wrapText="1"/>
    </xf>
    <xf numFmtId="0" fontId="14" fillId="0" borderId="19" xfId="0" applyFont="1" applyBorder="1" applyAlignment="1">
      <alignment horizontal="center" vertical="center" wrapText="1"/>
    </xf>
    <xf numFmtId="0" fontId="14" fillId="0" borderId="18" xfId="0" applyFont="1" applyBorder="1" applyAlignment="1">
      <alignment horizontal="left" vertical="center" wrapText="1"/>
    </xf>
    <xf numFmtId="0" fontId="13" fillId="4" borderId="21" xfId="0" applyFont="1" applyFill="1" applyBorder="1" applyAlignment="1">
      <alignment vertical="center" wrapText="1"/>
    </xf>
    <xf numFmtId="0" fontId="13" fillId="4" borderId="22" xfId="0" applyFont="1" applyFill="1" applyBorder="1" applyAlignment="1">
      <alignment horizontal="center" vertical="center" wrapText="1"/>
    </xf>
    <xf numFmtId="171" fontId="13" fillId="4" borderId="18" xfId="0" applyNumberFormat="1" applyFont="1" applyFill="1" applyBorder="1" applyAlignment="1">
      <alignment horizontal="center" vertical="center" wrapText="1"/>
    </xf>
    <xf numFmtId="3" fontId="14" fillId="4" borderId="18" xfId="0" applyNumberFormat="1" applyFont="1" applyFill="1" applyBorder="1" applyAlignment="1">
      <alignment horizontal="center" vertical="center" wrapText="1"/>
    </xf>
    <xf numFmtId="172" fontId="14" fillId="2" borderId="21" xfId="0" applyNumberFormat="1" applyFont="1" applyFill="1" applyBorder="1" applyAlignment="1">
      <alignment horizontal="center" vertical="center" wrapText="1"/>
    </xf>
    <xf numFmtId="0" fontId="14" fillId="0" borderId="20" xfId="4" applyFont="1" applyBorder="1" applyAlignment="1">
      <alignment horizontal="center" vertical="center" wrapText="1"/>
    </xf>
    <xf numFmtId="49" fontId="14" fillId="0" borderId="21" xfId="4" applyNumberFormat="1" applyFont="1" applyBorder="1" applyAlignment="1">
      <alignment horizontal="center" vertical="center" wrapText="1"/>
    </xf>
    <xf numFmtId="0" fontId="14" fillId="0" borderId="22" xfId="4" applyFont="1" applyBorder="1" applyAlignment="1">
      <alignment horizontal="center" vertical="center" wrapText="1"/>
    </xf>
    <xf numFmtId="0" fontId="13" fillId="4" borderId="21" xfId="0" applyFont="1" applyFill="1" applyBorder="1" applyAlignment="1">
      <alignment horizontal="center" vertical="center" wrapText="1"/>
    </xf>
    <xf numFmtId="169" fontId="13" fillId="4" borderId="24" xfId="0" applyNumberFormat="1" applyFont="1" applyFill="1" applyBorder="1" applyAlignment="1">
      <alignment horizontal="right" vertical="center" wrapText="1"/>
    </xf>
    <xf numFmtId="3" fontId="14" fillId="4" borderId="32" xfId="0" applyNumberFormat="1" applyFont="1" applyFill="1" applyBorder="1" applyAlignment="1">
      <alignment horizontal="center" vertical="center" wrapText="1"/>
    </xf>
    <xf numFmtId="0" fontId="13"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3" fillId="0" borderId="27" xfId="0" applyFont="1" applyBorder="1" applyAlignment="1">
      <alignment vertical="center" wrapText="1"/>
    </xf>
    <xf numFmtId="0" fontId="13" fillId="0" borderId="27" xfId="0" applyFont="1" applyBorder="1" applyAlignment="1">
      <alignment horizontal="center" vertical="center" wrapText="1"/>
    </xf>
    <xf numFmtId="169" fontId="13" fillId="0" borderId="0" xfId="0" applyNumberFormat="1" applyFont="1" applyAlignment="1">
      <alignment horizontal="right" vertical="center" wrapText="1"/>
    </xf>
    <xf numFmtId="3" fontId="14" fillId="0" borderId="0" xfId="0" applyNumberFormat="1" applyFont="1" applyAlignment="1">
      <alignment horizontal="center" vertical="center" wrapText="1"/>
    </xf>
    <xf numFmtId="171" fontId="13" fillId="0" borderId="19" xfId="0" applyNumberFormat="1" applyFont="1" applyBorder="1" applyAlignment="1">
      <alignment horizontal="right" vertical="center" wrapText="1"/>
    </xf>
    <xf numFmtId="173" fontId="17" fillId="8" borderId="37" xfId="5" applyNumberFormat="1" applyFont="1" applyFill="1" applyBorder="1" applyAlignment="1">
      <alignment vertical="center"/>
    </xf>
    <xf numFmtId="173" fontId="17" fillId="0" borderId="41" xfId="5" applyNumberFormat="1" applyFont="1" applyBorder="1" applyAlignment="1">
      <alignment vertical="center"/>
    </xf>
    <xf numFmtId="173" fontId="17" fillId="8" borderId="45" xfId="5" applyNumberFormat="1" applyFont="1" applyFill="1" applyBorder="1" applyAlignment="1">
      <alignment vertical="center"/>
    </xf>
    <xf numFmtId="0" fontId="13" fillId="0" borderId="46" xfId="0" applyFont="1" applyBorder="1" applyAlignment="1">
      <alignment horizontal="center" vertical="center" wrapText="1"/>
    </xf>
    <xf numFmtId="0" fontId="12" fillId="0" borderId="0" xfId="0" applyFont="1" applyAlignment="1">
      <alignment horizontal="center" vertical="center" wrapText="1"/>
    </xf>
    <xf numFmtId="0" fontId="17" fillId="0" borderId="0" xfId="5" applyFont="1" applyAlignment="1">
      <alignment horizontal="left" vertical="center"/>
    </xf>
    <xf numFmtId="173" fontId="17" fillId="0" borderId="0" xfId="5" applyNumberFormat="1" applyFont="1" applyAlignment="1">
      <alignment vertical="center"/>
    </xf>
    <xf numFmtId="0" fontId="14" fillId="2" borderId="46" xfId="0" applyFont="1" applyFill="1" applyBorder="1" applyAlignment="1">
      <alignment horizontal="center" vertical="center"/>
    </xf>
    <xf numFmtId="0" fontId="14" fillId="2" borderId="0" xfId="0" applyFont="1" applyFill="1" applyAlignment="1">
      <alignment horizontal="center" vertical="center"/>
    </xf>
    <xf numFmtId="0" fontId="14" fillId="2" borderId="0" xfId="0" applyFont="1" applyFill="1" applyAlignment="1">
      <alignment vertical="center"/>
    </xf>
    <xf numFmtId="166" fontId="19" fillId="9" borderId="37" xfId="5" applyNumberFormat="1" applyFont="1" applyFill="1" applyBorder="1" applyAlignment="1">
      <alignment horizontal="center" vertical="center" wrapText="1"/>
    </xf>
    <xf numFmtId="164" fontId="14" fillId="2" borderId="6" xfId="0" applyNumberFormat="1" applyFont="1" applyFill="1" applyBorder="1" applyAlignment="1">
      <alignment vertical="center"/>
    </xf>
    <xf numFmtId="0" fontId="19" fillId="9" borderId="18" xfId="5" applyFont="1" applyFill="1" applyBorder="1" applyAlignment="1">
      <alignment vertical="center" wrapText="1"/>
    </xf>
    <xf numFmtId="165" fontId="19" fillId="9" borderId="18" xfId="5" applyNumberFormat="1" applyFont="1" applyFill="1" applyBorder="1" applyAlignment="1">
      <alignment horizontal="center" vertical="center" wrapText="1"/>
    </xf>
    <xf numFmtId="174" fontId="22" fillId="10" borderId="41" xfId="2" applyNumberFormat="1" applyFont="1" applyFill="1" applyBorder="1" applyAlignment="1" applyProtection="1">
      <alignment horizontal="center" vertical="center" shrinkToFit="1"/>
    </xf>
    <xf numFmtId="0" fontId="19" fillId="9" borderId="18" xfId="5" applyFont="1" applyFill="1" applyBorder="1" applyAlignment="1">
      <alignment vertical="top" wrapText="1"/>
    </xf>
    <xf numFmtId="165" fontId="19" fillId="9" borderId="18" xfId="5" applyNumberFormat="1" applyFont="1" applyFill="1" applyBorder="1" applyAlignment="1">
      <alignment horizontal="center" vertical="top" wrapText="1"/>
    </xf>
    <xf numFmtId="3" fontId="14" fillId="2" borderId="0" xfId="0" applyNumberFormat="1" applyFont="1" applyFill="1" applyAlignment="1">
      <alignment horizontal="center" vertical="center"/>
    </xf>
    <xf numFmtId="164" fontId="14" fillId="2" borderId="0" xfId="0" applyNumberFormat="1" applyFont="1" applyFill="1" applyAlignment="1">
      <alignment vertical="center"/>
    </xf>
    <xf numFmtId="0" fontId="14" fillId="2" borderId="49" xfId="0" applyFont="1" applyFill="1" applyBorder="1" applyAlignment="1">
      <alignment horizontal="center" vertical="center"/>
    </xf>
    <xf numFmtId="0" fontId="14" fillId="2" borderId="50" xfId="0" applyFont="1" applyFill="1" applyBorder="1" applyAlignment="1">
      <alignment horizontal="center" vertical="center"/>
    </xf>
    <xf numFmtId="0" fontId="14" fillId="2" borderId="50" xfId="0" applyFont="1" applyFill="1" applyBorder="1" applyAlignment="1">
      <alignment vertical="center"/>
    </xf>
    <xf numFmtId="3" fontId="14" fillId="2" borderId="50" xfId="0" applyNumberFormat="1" applyFont="1" applyFill="1" applyBorder="1" applyAlignment="1">
      <alignment horizontal="center" vertical="center"/>
    </xf>
    <xf numFmtId="164" fontId="14" fillId="2" borderId="50" xfId="0" applyNumberFormat="1" applyFont="1" applyFill="1" applyBorder="1" applyAlignment="1">
      <alignment vertical="center"/>
    </xf>
    <xf numFmtId="164" fontId="14" fillId="2" borderId="51" xfId="0" applyNumberFormat="1" applyFont="1" applyFill="1" applyBorder="1" applyAlignment="1">
      <alignment vertical="center"/>
    </xf>
    <xf numFmtId="0" fontId="0" fillId="2" borderId="0" xfId="0" applyFill="1" applyAlignment="1" applyProtection="1">
      <alignment vertical="center"/>
      <protection locked="0"/>
    </xf>
    <xf numFmtId="0" fontId="0" fillId="0" borderId="0" xfId="0" applyProtection="1">
      <protection locked="0"/>
    </xf>
    <xf numFmtId="0" fontId="8" fillId="0" borderId="11" xfId="3" applyFont="1" applyBorder="1" applyAlignment="1" applyProtection="1">
      <alignment vertical="center" wrapText="1"/>
      <protection locked="0"/>
    </xf>
    <xf numFmtId="0" fontId="8" fillId="0" borderId="12" xfId="3" applyFont="1" applyBorder="1" applyAlignment="1" applyProtection="1">
      <alignment vertical="center" wrapText="1"/>
      <protection locked="0"/>
    </xf>
    <xf numFmtId="8" fontId="0" fillId="2" borderId="0" xfId="0" applyNumberFormat="1" applyFill="1" applyAlignment="1" applyProtection="1">
      <alignment vertical="center"/>
      <protection locked="0"/>
    </xf>
    <xf numFmtId="4" fontId="0" fillId="2" borderId="0" xfId="0" applyNumberFormat="1" applyFill="1" applyAlignment="1" applyProtection="1">
      <alignment vertical="center"/>
      <protection locked="0"/>
    </xf>
    <xf numFmtId="0" fontId="16" fillId="6" borderId="0" xfId="0" applyFont="1" applyFill="1" applyAlignment="1" applyProtection="1">
      <alignment vertical="center"/>
      <protection locked="0"/>
    </xf>
    <xf numFmtId="0" fontId="0" fillId="7" borderId="0" xfId="0" applyFill="1" applyAlignment="1" applyProtection="1">
      <alignment vertical="center"/>
      <protection locked="0"/>
    </xf>
    <xf numFmtId="0" fontId="14" fillId="2" borderId="0" xfId="0" applyFont="1" applyFill="1" applyAlignment="1" applyProtection="1">
      <alignment horizontal="center" vertical="center"/>
      <protection locked="0"/>
    </xf>
    <xf numFmtId="0" fontId="14" fillId="2" borderId="0" xfId="0" applyFont="1" applyFill="1" applyAlignment="1" applyProtection="1">
      <alignment vertical="center"/>
      <protection locked="0"/>
    </xf>
    <xf numFmtId="3" fontId="14" fillId="2" borderId="0" xfId="0" applyNumberFormat="1" applyFont="1" applyFill="1" applyAlignment="1" applyProtection="1">
      <alignment horizontal="center" vertical="center"/>
      <protection locked="0"/>
    </xf>
    <xf numFmtId="164" fontId="14" fillId="2" borderId="0" xfId="0" applyNumberFormat="1" applyFont="1" applyFill="1" applyAlignment="1" applyProtection="1">
      <alignment vertical="center"/>
      <protection locked="0"/>
    </xf>
    <xf numFmtId="0" fontId="0" fillId="2" borderId="0" xfId="0" applyFill="1" applyAlignment="1" applyProtection="1">
      <alignment horizontal="center" vertical="center"/>
      <protection locked="0"/>
    </xf>
    <xf numFmtId="3" fontId="0" fillId="2" borderId="0" xfId="0" applyNumberFormat="1" applyFill="1" applyAlignment="1" applyProtection="1">
      <alignment vertical="center"/>
      <protection locked="0"/>
    </xf>
    <xf numFmtId="164" fontId="0" fillId="2" borderId="0" xfId="0" applyNumberFormat="1" applyFill="1" applyAlignment="1" applyProtection="1">
      <alignment vertical="center"/>
      <protection locked="0"/>
    </xf>
    <xf numFmtId="171" fontId="15" fillId="0" borderId="18" xfId="0" applyNumberFormat="1" applyFont="1" applyBorder="1" applyAlignment="1" applyProtection="1">
      <alignment horizontal="right" vertical="center" wrapText="1"/>
      <protection locked="0"/>
    </xf>
    <xf numFmtId="171" fontId="13" fillId="4" borderId="18" xfId="0" applyNumberFormat="1" applyFont="1" applyFill="1" applyBorder="1" applyAlignment="1" applyProtection="1">
      <alignment horizontal="right" vertical="center" wrapText="1"/>
      <protection locked="0"/>
    </xf>
    <xf numFmtId="171" fontId="13" fillId="6" borderId="18" xfId="0" applyNumberFormat="1" applyFont="1" applyFill="1" applyBorder="1" applyAlignment="1" applyProtection="1">
      <alignment vertical="center" wrapText="1"/>
      <protection locked="0"/>
    </xf>
    <xf numFmtId="164" fontId="15" fillId="0" borderId="18" xfId="0" applyNumberFormat="1" applyFont="1" applyBorder="1" applyAlignment="1" applyProtection="1">
      <alignment horizontal="right" vertical="center" wrapText="1"/>
      <protection locked="0"/>
    </xf>
    <xf numFmtId="171" fontId="13" fillId="4" borderId="18" xfId="0" applyNumberFormat="1" applyFont="1" applyFill="1" applyBorder="1" applyAlignment="1" applyProtection="1">
      <alignment vertical="center" wrapText="1"/>
      <protection locked="0"/>
    </xf>
    <xf numFmtId="171" fontId="13" fillId="7" borderId="18" xfId="0" applyNumberFormat="1" applyFont="1" applyFill="1" applyBorder="1" applyAlignment="1" applyProtection="1">
      <alignment vertical="center" wrapText="1"/>
      <protection locked="0"/>
    </xf>
    <xf numFmtId="171" fontId="13" fillId="4" borderId="18" xfId="0" applyNumberFormat="1" applyFont="1" applyFill="1" applyBorder="1" applyAlignment="1" applyProtection="1">
      <alignment horizontal="center" vertical="center" wrapText="1"/>
      <protection locked="0"/>
    </xf>
    <xf numFmtId="175" fontId="22" fillId="10" borderId="41" xfId="2" applyNumberFormat="1" applyFont="1" applyFill="1" applyBorder="1" applyAlignment="1" applyProtection="1">
      <alignment horizontal="center" vertical="center" shrinkToFit="1"/>
      <protection locked="0"/>
    </xf>
    <xf numFmtId="0" fontId="8" fillId="0" borderId="5" xfId="3" applyFont="1" applyBorder="1" applyAlignment="1" applyProtection="1">
      <alignment vertical="center" wrapText="1"/>
      <protection locked="0"/>
    </xf>
    <xf numFmtId="0" fontId="8" fillId="0" borderId="0" xfId="3" applyFont="1" applyAlignment="1" applyProtection="1">
      <alignment vertical="center" wrapText="1"/>
      <protection locked="0"/>
    </xf>
    <xf numFmtId="173" fontId="0" fillId="2" borderId="0" xfId="0" applyNumberFormat="1" applyFill="1" applyAlignment="1" applyProtection="1">
      <alignment vertical="center"/>
      <protection locked="0"/>
    </xf>
    <xf numFmtId="10" fontId="22" fillId="10" borderId="41" xfId="2" applyNumberFormat="1" applyFont="1" applyFill="1" applyBorder="1" applyAlignment="1" applyProtection="1">
      <alignment horizontal="center" vertical="center" shrinkToFit="1"/>
    </xf>
    <xf numFmtId="0" fontId="20" fillId="9" borderId="48" xfId="5" applyFont="1" applyFill="1" applyBorder="1" applyAlignment="1">
      <alignment horizontal="justify" vertical="top" wrapText="1"/>
    </xf>
    <xf numFmtId="0" fontId="20" fillId="9" borderId="39" xfId="5" applyFont="1" applyFill="1" applyBorder="1" applyAlignment="1">
      <alignment horizontal="justify" vertical="top" wrapText="1"/>
    </xf>
    <xf numFmtId="0" fontId="20" fillId="9" borderId="40" xfId="5" applyFont="1" applyFill="1" applyBorder="1" applyAlignment="1">
      <alignment horizontal="justify" vertical="top" wrapText="1"/>
    </xf>
    <xf numFmtId="0" fontId="20" fillId="9" borderId="17" xfId="5" applyFont="1" applyFill="1" applyBorder="1" applyAlignment="1">
      <alignment horizontal="justify" vertical="top" wrapText="1"/>
    </xf>
    <xf numFmtId="0" fontId="20" fillId="9" borderId="18" xfId="5" applyFont="1" applyFill="1" applyBorder="1" applyAlignment="1">
      <alignment horizontal="justify" vertical="top" wrapText="1"/>
    </xf>
    <xf numFmtId="0" fontId="23" fillId="9" borderId="18" xfId="5" applyFont="1" applyFill="1" applyBorder="1" applyAlignment="1">
      <alignment horizontal="justify" vertical="top" wrapText="1"/>
    </xf>
    <xf numFmtId="0" fontId="17" fillId="8" borderId="42" xfId="5" applyFont="1" applyFill="1" applyBorder="1" applyAlignment="1">
      <alignment horizontal="left" vertical="center"/>
    </xf>
    <xf numFmtId="0" fontId="17" fillId="8" borderId="43" xfId="5" applyFont="1" applyFill="1" applyBorder="1" applyAlignment="1">
      <alignment horizontal="left" vertical="center"/>
    </xf>
    <xf numFmtId="0" fontId="17" fillId="8" borderId="44" xfId="5" applyFont="1" applyFill="1" applyBorder="1" applyAlignment="1">
      <alignment horizontal="left" vertical="center"/>
    </xf>
    <xf numFmtId="0" fontId="19" fillId="9" borderId="19" xfId="5" applyFont="1" applyFill="1" applyBorder="1" applyAlignment="1">
      <alignment horizontal="center" vertical="center" wrapText="1"/>
    </xf>
    <xf numFmtId="0" fontId="19" fillId="9" borderId="40" xfId="5" applyFont="1" applyFill="1" applyBorder="1" applyAlignment="1">
      <alignment horizontal="center" vertical="center" wrapText="1"/>
    </xf>
    <xf numFmtId="0" fontId="20" fillId="9" borderId="47" xfId="5" applyFont="1" applyFill="1" applyBorder="1" applyAlignment="1">
      <alignment horizontal="justify" vertical="center" wrapText="1"/>
    </xf>
    <xf numFmtId="0" fontId="20" fillId="9" borderId="35" xfId="5" applyFont="1" applyFill="1" applyBorder="1" applyAlignment="1">
      <alignment horizontal="justify" vertical="center" wrapText="1"/>
    </xf>
    <xf numFmtId="0" fontId="20" fillId="9" borderId="36" xfId="5" applyFont="1" applyFill="1" applyBorder="1" applyAlignment="1">
      <alignment horizontal="justify" vertical="center" wrapText="1"/>
    </xf>
    <xf numFmtId="167" fontId="9" fillId="0" borderId="15" xfId="0" applyNumberFormat="1" applyFont="1" applyBorder="1" applyAlignment="1">
      <alignment horizontal="center" vertical="center" wrapText="1"/>
    </xf>
    <xf numFmtId="167" fontId="9" fillId="0" borderId="16" xfId="0" applyNumberFormat="1" applyFont="1" applyBorder="1" applyAlignment="1">
      <alignment horizontal="center" vertical="center" wrapText="1"/>
    </xf>
    <xf numFmtId="0" fontId="17" fillId="8" borderId="34" xfId="5" applyFont="1" applyFill="1" applyBorder="1" applyAlignment="1">
      <alignment horizontal="left" vertical="center"/>
    </xf>
    <xf numFmtId="0" fontId="17" fillId="8" borderId="35" xfId="5" applyFont="1" applyFill="1" applyBorder="1" applyAlignment="1">
      <alignment horizontal="left" vertical="center"/>
    </xf>
    <xf numFmtId="0" fontId="17" fillId="8" borderId="36" xfId="5" applyFont="1" applyFill="1" applyBorder="1" applyAlignment="1">
      <alignment horizontal="left" vertical="center"/>
    </xf>
    <xf numFmtId="0" fontId="18" fillId="0" borderId="38" xfId="5" applyFont="1" applyBorder="1" applyAlignment="1">
      <alignment horizontal="left" vertical="center"/>
    </xf>
    <xf numFmtId="0" fontId="18" fillId="0" borderId="39" xfId="5" applyFont="1" applyBorder="1" applyAlignment="1">
      <alignment horizontal="left" vertical="center"/>
    </xf>
    <xf numFmtId="0" fontId="18" fillId="0" borderId="40" xfId="5" applyFont="1" applyBorder="1" applyAlignment="1">
      <alignment horizontal="left" vertical="center"/>
    </xf>
    <xf numFmtId="0" fontId="18" fillId="0" borderId="38" xfId="5" applyFont="1" applyBorder="1" applyAlignment="1">
      <alignment horizontal="left" vertical="center" wrapText="1"/>
    </xf>
    <xf numFmtId="0" fontId="18" fillId="0" borderId="39" xfId="5" applyFont="1" applyBorder="1" applyAlignment="1">
      <alignment horizontal="left" vertical="center" wrapText="1"/>
    </xf>
    <xf numFmtId="0" fontId="18" fillId="0" borderId="40" xfId="5" applyFont="1" applyBorder="1" applyAlignment="1">
      <alignment horizontal="left" vertical="center" wrapText="1"/>
    </xf>
    <xf numFmtId="0" fontId="3" fillId="0" borderId="1" xfId="3" applyFont="1" applyBorder="1" applyAlignment="1">
      <alignment horizontal="center" vertical="center" wrapText="1"/>
    </xf>
    <xf numFmtId="0" fontId="3" fillId="0" borderId="2" xfId="3" applyFont="1" applyBorder="1" applyAlignment="1">
      <alignment horizontal="center" vertical="center" wrapText="1"/>
    </xf>
    <xf numFmtId="0" fontId="4" fillId="0" borderId="4" xfId="3" applyFont="1" applyBorder="1" applyAlignment="1">
      <alignment horizontal="center" vertical="center" wrapText="1"/>
    </xf>
    <xf numFmtId="0" fontId="4" fillId="0" borderId="5" xfId="3" applyFont="1" applyBorder="1" applyAlignment="1">
      <alignment horizontal="center" vertical="center" wrapText="1"/>
    </xf>
    <xf numFmtId="0" fontId="3" fillId="0" borderId="4" xfId="3" applyFont="1" applyBorder="1" applyAlignment="1">
      <alignment horizontal="center" vertical="center" wrapText="1"/>
    </xf>
    <xf numFmtId="0" fontId="3" fillId="0" borderId="5" xfId="3" applyFont="1" applyBorder="1" applyAlignment="1">
      <alignment horizontal="center" vertical="center" wrapText="1"/>
    </xf>
    <xf numFmtId="0" fontId="3" fillId="0" borderId="10" xfId="3" applyFont="1" applyBorder="1" applyAlignment="1">
      <alignment horizontal="center" vertical="center" wrapText="1"/>
    </xf>
    <xf numFmtId="0" fontId="6" fillId="0" borderId="4" xfId="3" applyFont="1" applyBorder="1" applyAlignment="1">
      <alignment horizontal="center" vertical="top"/>
    </xf>
    <xf numFmtId="0" fontId="6" fillId="0" borderId="5" xfId="3" applyFont="1" applyBorder="1" applyAlignment="1">
      <alignment horizontal="center" vertical="top"/>
    </xf>
    <xf numFmtId="0" fontId="5" fillId="0" borderId="4" xfId="3" applyFont="1" applyBorder="1" applyAlignment="1">
      <alignment horizontal="center" vertical="top"/>
    </xf>
    <xf numFmtId="0" fontId="5" fillId="0" borderId="5" xfId="3" applyFont="1" applyBorder="1" applyAlignment="1">
      <alignment horizontal="center" vertical="top"/>
    </xf>
    <xf numFmtId="0" fontId="8" fillId="0" borderId="4" xfId="3" applyFont="1" applyBorder="1" applyAlignment="1">
      <alignment horizontal="center" vertical="center" wrapText="1"/>
    </xf>
    <xf numFmtId="0" fontId="8" fillId="0" borderId="5" xfId="3" applyFont="1" applyBorder="1" applyAlignment="1">
      <alignment horizontal="center" vertical="center" wrapText="1"/>
    </xf>
    <xf numFmtId="0" fontId="8" fillId="0" borderId="11" xfId="3" applyFont="1" applyBorder="1" applyAlignment="1">
      <alignment horizontal="center" vertical="center" wrapText="1"/>
    </xf>
  </cellXfs>
  <cellStyles count="6">
    <cellStyle name="Moneda" xfId="1" builtinId="4"/>
    <cellStyle name="Normal" xfId="0" builtinId="0"/>
    <cellStyle name="Normal 2 2" xfId="3" xr:uid="{03CEECE2-1A45-4480-9E3B-1DBBF4E48B19}"/>
    <cellStyle name="Normal 2 2 2" xfId="5" xr:uid="{537B314A-4A6F-4E42-8116-E06C544251A7}"/>
    <cellStyle name="Normal 2 3" xfId="4" xr:uid="{AEBDFF34-B9A8-4CE0-A09C-190C37C79E57}"/>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1906612</xdr:colOff>
      <xdr:row>1</xdr:row>
      <xdr:rowOff>215275</xdr:rowOff>
    </xdr:from>
    <xdr:to>
      <xdr:col>7</xdr:col>
      <xdr:colOff>2331697</xdr:colOff>
      <xdr:row>7</xdr:row>
      <xdr:rowOff>146723</xdr:rowOff>
    </xdr:to>
    <xdr:pic>
      <xdr:nvPicPr>
        <xdr:cNvPr id="2" name="Imagen 1">
          <a:extLst>
            <a:ext uri="{FF2B5EF4-FFF2-40B4-BE49-F238E27FC236}">
              <a16:creationId xmlns:a16="http://schemas.microsoft.com/office/drawing/2014/main" id="{F6E56E66-31A8-4187-85DE-63260A8128B9}"/>
            </a:ext>
          </a:extLst>
        </xdr:cNvPr>
        <xdr:cNvPicPr>
          <a:picLocks noChangeAspect="1"/>
        </xdr:cNvPicPr>
      </xdr:nvPicPr>
      <xdr:blipFill>
        <a:blip xmlns:r="http://schemas.openxmlformats.org/officeDocument/2006/relationships" r:embed="rId1"/>
        <a:stretch>
          <a:fillRect/>
        </a:stretch>
      </xdr:blipFill>
      <xdr:spPr>
        <a:xfrm>
          <a:off x="10234481" y="402652"/>
          <a:ext cx="3402298" cy="1191038"/>
        </a:xfrm>
        <a:prstGeom prst="rect">
          <a:avLst/>
        </a:prstGeom>
      </xdr:spPr>
    </xdr:pic>
    <xdr:clientData/>
  </xdr:twoCellAnchor>
  <xdr:twoCellAnchor editAs="oneCell">
    <xdr:from>
      <xdr:col>1</xdr:col>
      <xdr:colOff>620142</xdr:colOff>
      <xdr:row>1</xdr:row>
      <xdr:rowOff>42639</xdr:rowOff>
    </xdr:from>
    <xdr:to>
      <xdr:col>2</xdr:col>
      <xdr:colOff>302114</xdr:colOff>
      <xdr:row>4</xdr:row>
      <xdr:rowOff>194884</xdr:rowOff>
    </xdr:to>
    <xdr:pic>
      <xdr:nvPicPr>
        <xdr:cNvPr id="3" name="Imagen 2">
          <a:extLst>
            <a:ext uri="{FF2B5EF4-FFF2-40B4-BE49-F238E27FC236}">
              <a16:creationId xmlns:a16="http://schemas.microsoft.com/office/drawing/2014/main" id="{33F24DC9-E1F3-4511-BBAB-62EC38E275A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751" t="10242" r="59224" b="12551"/>
        <a:stretch/>
      </xdr:blipFill>
      <xdr:spPr bwMode="auto">
        <a:xfrm>
          <a:off x="734650" y="230016"/>
          <a:ext cx="754185" cy="766425"/>
        </a:xfrm>
        <a:prstGeom prst="rect">
          <a:avLst/>
        </a:prstGeom>
        <a:noFill/>
        <a:ln>
          <a:noFill/>
        </a:ln>
      </xdr:spPr>
    </xdr:pic>
    <xdr:clientData/>
  </xdr:twoCellAnchor>
  <xdr:twoCellAnchor editAs="oneCell">
    <xdr:from>
      <xdr:col>1</xdr:col>
      <xdr:colOff>329116</xdr:colOff>
      <xdr:row>4</xdr:row>
      <xdr:rowOff>147958</xdr:rowOff>
    </xdr:from>
    <xdr:to>
      <xdr:col>2</xdr:col>
      <xdr:colOff>567713</xdr:colOff>
      <xdr:row>8</xdr:row>
      <xdr:rowOff>83415</xdr:rowOff>
    </xdr:to>
    <xdr:pic>
      <xdr:nvPicPr>
        <xdr:cNvPr id="4" name="Imagen 3">
          <a:extLst>
            <a:ext uri="{FF2B5EF4-FFF2-40B4-BE49-F238E27FC236}">
              <a16:creationId xmlns:a16="http://schemas.microsoft.com/office/drawing/2014/main" id="{A6088848-E9DF-4927-956C-877F1B585D54}"/>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1416" t="10242" r="7303" b="12551"/>
        <a:stretch/>
      </xdr:blipFill>
      <xdr:spPr bwMode="auto">
        <a:xfrm>
          <a:off x="443624" y="949515"/>
          <a:ext cx="1310810" cy="76824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1844153</xdr:colOff>
      <xdr:row>2</xdr:row>
      <xdr:rowOff>17489</xdr:rowOff>
    </xdr:from>
    <xdr:to>
      <xdr:col>7</xdr:col>
      <xdr:colOff>2269238</xdr:colOff>
      <xdr:row>8</xdr:row>
      <xdr:rowOff>986</xdr:rowOff>
    </xdr:to>
    <xdr:pic>
      <xdr:nvPicPr>
        <xdr:cNvPr id="2" name="Imagen 1">
          <a:extLst>
            <a:ext uri="{FF2B5EF4-FFF2-40B4-BE49-F238E27FC236}">
              <a16:creationId xmlns:a16="http://schemas.microsoft.com/office/drawing/2014/main" id="{84D6A443-005B-4116-BBA0-B7375B60849E}"/>
            </a:ext>
          </a:extLst>
        </xdr:cNvPr>
        <xdr:cNvPicPr>
          <a:picLocks noChangeAspect="1"/>
        </xdr:cNvPicPr>
      </xdr:nvPicPr>
      <xdr:blipFill>
        <a:blip xmlns:r="http://schemas.openxmlformats.org/officeDocument/2006/relationships" r:embed="rId1"/>
        <a:stretch>
          <a:fillRect/>
        </a:stretch>
      </xdr:blipFill>
      <xdr:spPr>
        <a:xfrm>
          <a:off x="10172022" y="444292"/>
          <a:ext cx="3402298" cy="1191038"/>
        </a:xfrm>
        <a:prstGeom prst="rect">
          <a:avLst/>
        </a:prstGeom>
      </xdr:spPr>
    </xdr:pic>
    <xdr:clientData/>
  </xdr:twoCellAnchor>
  <xdr:twoCellAnchor editAs="oneCell">
    <xdr:from>
      <xdr:col>1</xdr:col>
      <xdr:colOff>568093</xdr:colOff>
      <xdr:row>1</xdr:row>
      <xdr:rowOff>53048</xdr:rowOff>
    </xdr:from>
    <xdr:to>
      <xdr:col>2</xdr:col>
      <xdr:colOff>250065</xdr:colOff>
      <xdr:row>4</xdr:row>
      <xdr:rowOff>205293</xdr:rowOff>
    </xdr:to>
    <xdr:pic>
      <xdr:nvPicPr>
        <xdr:cNvPr id="3" name="Imagen 2">
          <a:extLst>
            <a:ext uri="{FF2B5EF4-FFF2-40B4-BE49-F238E27FC236}">
              <a16:creationId xmlns:a16="http://schemas.microsoft.com/office/drawing/2014/main" id="{FC66B696-9D9A-455A-94C5-6994F9E44496}"/>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751" t="10242" r="59224" b="12551"/>
        <a:stretch/>
      </xdr:blipFill>
      <xdr:spPr bwMode="auto">
        <a:xfrm>
          <a:off x="682601" y="240425"/>
          <a:ext cx="754185" cy="766425"/>
        </a:xfrm>
        <a:prstGeom prst="rect">
          <a:avLst/>
        </a:prstGeom>
        <a:noFill/>
        <a:ln>
          <a:noFill/>
        </a:ln>
      </xdr:spPr>
    </xdr:pic>
    <xdr:clientData/>
  </xdr:twoCellAnchor>
  <xdr:twoCellAnchor editAs="oneCell">
    <xdr:from>
      <xdr:col>1</xdr:col>
      <xdr:colOff>297887</xdr:colOff>
      <xdr:row>4</xdr:row>
      <xdr:rowOff>147958</xdr:rowOff>
    </xdr:from>
    <xdr:to>
      <xdr:col>2</xdr:col>
      <xdr:colOff>536484</xdr:colOff>
      <xdr:row>8</xdr:row>
      <xdr:rowOff>83415</xdr:rowOff>
    </xdr:to>
    <xdr:pic>
      <xdr:nvPicPr>
        <xdr:cNvPr id="4" name="Imagen 3">
          <a:extLst>
            <a:ext uri="{FF2B5EF4-FFF2-40B4-BE49-F238E27FC236}">
              <a16:creationId xmlns:a16="http://schemas.microsoft.com/office/drawing/2014/main" id="{FEC3A78E-D61C-47F0-A675-AEC1EA556EC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1416" t="10242" r="7303" b="12551"/>
        <a:stretch/>
      </xdr:blipFill>
      <xdr:spPr bwMode="auto">
        <a:xfrm>
          <a:off x="412395" y="949515"/>
          <a:ext cx="1310810" cy="768244"/>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2A4BF-9AB1-4832-958F-E78B0717223A}">
  <sheetPr>
    <tabColor theme="5"/>
    <pageSetUpPr fitToPage="1"/>
  </sheetPr>
  <dimension ref="A1:N481"/>
  <sheetViews>
    <sheetView view="pageBreakPreview" zoomScale="61" zoomScaleNormal="80" zoomScaleSheetLayoutView="80" workbookViewId="0">
      <selection activeCell="D14" sqref="D14"/>
    </sheetView>
  </sheetViews>
  <sheetFormatPr baseColWidth="10" defaultColWidth="14.453125" defaultRowHeight="15" customHeight="1" x14ac:dyDescent="0.35"/>
  <cols>
    <col min="1" max="1" width="1.6328125" style="130" customWidth="1"/>
    <col min="2" max="2" width="15.36328125" style="130" customWidth="1"/>
    <col min="3" max="3" width="13.6328125" style="142" customWidth="1"/>
    <col min="4" max="4" width="77.08984375" style="130" customWidth="1"/>
    <col min="5" max="5" width="11.453125" style="130" customWidth="1"/>
    <col min="6" max="6" width="30.26953125" style="130" customWidth="1"/>
    <col min="7" max="7" width="12.36328125" style="143" customWidth="1"/>
    <col min="8" max="8" width="33.54296875" style="144" bestFit="1" customWidth="1"/>
    <col min="9" max="9" width="1.6328125" style="144" customWidth="1"/>
    <col min="10" max="10" width="15.36328125" style="130" bestFit="1" customWidth="1"/>
    <col min="11" max="11" width="18.08984375" style="130" bestFit="1" customWidth="1"/>
    <col min="12" max="12" width="23.81640625" style="130" customWidth="1"/>
    <col min="13" max="13" width="29.08984375" style="130" customWidth="1"/>
    <col min="14" max="16384" width="14.453125" style="130"/>
  </cols>
  <sheetData>
    <row r="1" spans="1:13" ht="15" customHeight="1" thickBot="1" x14ac:dyDescent="0.4">
      <c r="A1" s="1"/>
      <c r="B1" s="1"/>
      <c r="C1" s="2"/>
      <c r="D1" s="1"/>
      <c r="E1" s="1"/>
      <c r="F1" s="1"/>
      <c r="G1" s="3"/>
      <c r="H1" s="4"/>
      <c r="I1" s="4"/>
    </row>
    <row r="2" spans="1:13" ht="18.5" customHeight="1" thickTop="1" x14ac:dyDescent="0.35">
      <c r="A2" s="1"/>
      <c r="B2" s="182" t="s">
        <v>0</v>
      </c>
      <c r="C2" s="183"/>
      <c r="D2" s="183"/>
      <c r="E2" s="183"/>
      <c r="F2" s="183"/>
      <c r="G2" s="183"/>
      <c r="H2" s="183"/>
      <c r="I2" s="5"/>
    </row>
    <row r="3" spans="1:13" ht="14.5" customHeight="1" x14ac:dyDescent="0.35">
      <c r="A3" s="1"/>
      <c r="B3" s="184" t="s">
        <v>1</v>
      </c>
      <c r="C3" s="185"/>
      <c r="D3" s="185"/>
      <c r="E3" s="185"/>
      <c r="F3" s="185"/>
      <c r="G3" s="185"/>
      <c r="H3" s="185"/>
      <c r="I3" s="6"/>
    </row>
    <row r="4" spans="1:13" ht="14.5" x14ac:dyDescent="0.35">
      <c r="A4" s="1"/>
      <c r="B4" s="7"/>
      <c r="C4" s="8"/>
      <c r="D4" s="8"/>
      <c r="E4" s="8"/>
      <c r="F4" s="9"/>
      <c r="G4" s="10"/>
      <c r="H4" s="11"/>
      <c r="I4" s="6"/>
    </row>
    <row r="5" spans="1:13" ht="18" customHeight="1" x14ac:dyDescent="0.35">
      <c r="A5" s="1"/>
      <c r="B5" s="186" t="s">
        <v>2</v>
      </c>
      <c r="C5" s="187"/>
      <c r="D5" s="187"/>
      <c r="E5" s="187"/>
      <c r="F5" s="187"/>
      <c r="G5" s="187"/>
      <c r="H5" s="188"/>
      <c r="I5" s="6"/>
    </row>
    <row r="6" spans="1:13" ht="18" x14ac:dyDescent="0.35">
      <c r="A6" s="1"/>
      <c r="B6" s="189" t="s">
        <v>3</v>
      </c>
      <c r="C6" s="190"/>
      <c r="D6" s="190"/>
      <c r="E6" s="190"/>
      <c r="F6" s="190"/>
      <c r="G6" s="190"/>
      <c r="H6" s="190"/>
      <c r="I6" s="6"/>
    </row>
    <row r="7" spans="1:13" ht="14.5" x14ac:dyDescent="0.35">
      <c r="A7" s="1"/>
      <c r="B7" s="191"/>
      <c r="C7" s="192"/>
      <c r="D7" s="192"/>
      <c r="E7" s="192"/>
      <c r="F7" s="192"/>
      <c r="G7" s="192"/>
      <c r="H7" s="192"/>
      <c r="I7" s="6"/>
    </row>
    <row r="8" spans="1:13" ht="14.5" x14ac:dyDescent="0.35">
      <c r="A8" s="1"/>
      <c r="B8" s="7"/>
      <c r="C8" s="12"/>
      <c r="D8" s="13"/>
      <c r="E8" s="13"/>
      <c r="F8" s="14"/>
      <c r="G8" s="15"/>
      <c r="H8" s="16"/>
      <c r="I8" s="6"/>
    </row>
    <row r="9" spans="1:13" ht="14.5" x14ac:dyDescent="0.35">
      <c r="A9" s="1"/>
      <c r="B9" s="7"/>
      <c r="C9" s="12"/>
      <c r="D9" s="13"/>
      <c r="E9" s="13"/>
      <c r="F9" s="14"/>
      <c r="G9" s="15"/>
      <c r="H9" s="16"/>
      <c r="I9" s="17"/>
      <c r="L9" s="131"/>
      <c r="M9" s="131"/>
    </row>
    <row r="10" spans="1:13" ht="56.5" customHeight="1" x14ac:dyDescent="0.35">
      <c r="A10" s="1"/>
      <c r="B10" s="193" t="s">
        <v>4</v>
      </c>
      <c r="C10" s="194"/>
      <c r="D10" s="194"/>
      <c r="E10" s="194"/>
      <c r="F10" s="194"/>
      <c r="G10" s="194"/>
      <c r="H10" s="195"/>
      <c r="I10" s="18"/>
      <c r="J10" s="132"/>
      <c r="K10" s="133"/>
      <c r="L10" s="131"/>
      <c r="M10" s="131"/>
    </row>
    <row r="11" spans="1:13" ht="14.5" x14ac:dyDescent="0.35">
      <c r="A11" s="1"/>
      <c r="B11" s="171"/>
      <c r="C11" s="172"/>
      <c r="D11" s="172"/>
      <c r="E11" s="172"/>
      <c r="F11" s="172"/>
      <c r="G11" s="172"/>
      <c r="H11" s="172"/>
      <c r="I11" s="19"/>
      <c r="L11" s="131"/>
      <c r="M11" s="131"/>
    </row>
    <row r="12" spans="1:13" ht="23" customHeight="1" x14ac:dyDescent="0.35">
      <c r="A12" s="1"/>
      <c r="B12" s="20" t="s">
        <v>5</v>
      </c>
      <c r="C12" s="21" t="s">
        <v>6</v>
      </c>
      <c r="D12" s="21" t="s">
        <v>7</v>
      </c>
      <c r="E12" s="21" t="s">
        <v>8</v>
      </c>
      <c r="F12" s="22" t="s">
        <v>9</v>
      </c>
      <c r="G12" s="23" t="s">
        <v>10</v>
      </c>
      <c r="H12" s="22" t="s">
        <v>11</v>
      </c>
      <c r="I12" s="24"/>
      <c r="L12" s="131"/>
      <c r="M12" s="131"/>
    </row>
    <row r="13" spans="1:13" ht="26.25" customHeight="1" x14ac:dyDescent="0.35">
      <c r="A13" s="1"/>
      <c r="B13" s="25"/>
      <c r="C13" s="26" t="s">
        <v>12</v>
      </c>
      <c r="D13" s="27" t="s">
        <v>13</v>
      </c>
      <c r="E13" s="28"/>
      <c r="F13" s="29"/>
      <c r="G13" s="30"/>
      <c r="H13" s="31">
        <f>SUBTOTAL(9,H14:H20)</f>
        <v>1567451617</v>
      </c>
      <c r="I13" s="32"/>
      <c r="L13" s="131"/>
      <c r="M13" s="131"/>
    </row>
    <row r="14" spans="1:13" ht="27" customHeight="1" x14ac:dyDescent="0.35">
      <c r="A14" s="1"/>
      <c r="B14" s="33">
        <v>3007</v>
      </c>
      <c r="C14" s="34" t="s">
        <v>14</v>
      </c>
      <c r="D14" s="35" t="s">
        <v>15</v>
      </c>
      <c r="E14" s="36" t="s">
        <v>16</v>
      </c>
      <c r="F14" s="37">
        <v>1217</v>
      </c>
      <c r="G14" s="38">
        <v>38458</v>
      </c>
      <c r="H14" s="39">
        <f t="shared" ref="H14:H21" si="0">IF(F14="","",F14*G14)</f>
        <v>46803386</v>
      </c>
      <c r="I14" s="40"/>
      <c r="J14" s="134"/>
      <c r="K14" s="135"/>
      <c r="L14" s="134"/>
    </row>
    <row r="15" spans="1:13" ht="25" x14ac:dyDescent="0.35">
      <c r="A15" s="1"/>
      <c r="B15" s="33">
        <v>3012</v>
      </c>
      <c r="C15" s="34" t="s">
        <v>17</v>
      </c>
      <c r="D15" s="35" t="s">
        <v>18</v>
      </c>
      <c r="E15" s="36" t="s">
        <v>16</v>
      </c>
      <c r="F15" s="37">
        <v>11987</v>
      </c>
      <c r="G15" s="38">
        <v>1514</v>
      </c>
      <c r="H15" s="39">
        <f t="shared" si="0"/>
        <v>18148318</v>
      </c>
      <c r="I15" s="40"/>
      <c r="J15" s="134"/>
      <c r="K15" s="135"/>
      <c r="L15" s="134"/>
    </row>
    <row r="16" spans="1:13" ht="47.4" customHeight="1" x14ac:dyDescent="0.35">
      <c r="A16" s="1"/>
      <c r="B16" s="33">
        <v>3011</v>
      </c>
      <c r="C16" s="34" t="s">
        <v>19</v>
      </c>
      <c r="D16" s="35" t="s">
        <v>20</v>
      </c>
      <c r="E16" s="36" t="s">
        <v>21</v>
      </c>
      <c r="F16" s="37">
        <v>9564</v>
      </c>
      <c r="G16" s="38">
        <v>722</v>
      </c>
      <c r="H16" s="39">
        <f t="shared" si="0"/>
        <v>6905208</v>
      </c>
      <c r="I16" s="40"/>
      <c r="J16" s="134"/>
      <c r="K16" s="135"/>
      <c r="L16" s="134"/>
    </row>
    <row r="17" spans="1:12" ht="40.25" customHeight="1" x14ac:dyDescent="0.35">
      <c r="A17" s="1"/>
      <c r="B17" s="33">
        <v>3010</v>
      </c>
      <c r="C17" s="34" t="s">
        <v>22</v>
      </c>
      <c r="D17" s="35" t="s">
        <v>23</v>
      </c>
      <c r="E17" s="36" t="s">
        <v>24</v>
      </c>
      <c r="F17" s="37">
        <v>55655</v>
      </c>
      <c r="G17" s="38">
        <v>510</v>
      </c>
      <c r="H17" s="39">
        <f t="shared" si="0"/>
        <v>28384050</v>
      </c>
      <c r="I17" s="40"/>
      <c r="J17" s="134"/>
      <c r="K17" s="135"/>
      <c r="L17" s="134"/>
    </row>
    <row r="18" spans="1:12" ht="62.5" x14ac:dyDescent="0.35">
      <c r="A18" s="1"/>
      <c r="B18" s="33">
        <v>6143</v>
      </c>
      <c r="C18" s="34" t="s">
        <v>25</v>
      </c>
      <c r="D18" s="35" t="s">
        <v>26</v>
      </c>
      <c r="E18" s="36" t="s">
        <v>16</v>
      </c>
      <c r="F18" s="37">
        <v>120311</v>
      </c>
      <c r="G18" s="38">
        <v>2451</v>
      </c>
      <c r="H18" s="39">
        <f t="shared" si="0"/>
        <v>294882261</v>
      </c>
      <c r="I18" s="40"/>
      <c r="J18" s="134"/>
      <c r="K18" s="135"/>
      <c r="L18" s="134"/>
    </row>
    <row r="19" spans="1:12" ht="48" customHeight="1" x14ac:dyDescent="0.35">
      <c r="A19" s="1"/>
      <c r="B19" s="33">
        <v>3017</v>
      </c>
      <c r="C19" s="34" t="s">
        <v>27</v>
      </c>
      <c r="D19" s="35" t="s">
        <v>28</v>
      </c>
      <c r="E19" s="36" t="s">
        <v>24</v>
      </c>
      <c r="F19" s="37">
        <v>55719</v>
      </c>
      <c r="G19" s="38">
        <v>16958</v>
      </c>
      <c r="H19" s="39">
        <f t="shared" si="0"/>
        <v>944882802</v>
      </c>
      <c r="I19" s="40"/>
      <c r="J19" s="134"/>
      <c r="K19" s="135"/>
      <c r="L19" s="134"/>
    </row>
    <row r="20" spans="1:12" ht="28.75" customHeight="1" x14ac:dyDescent="0.35">
      <c r="A20" s="1"/>
      <c r="B20" s="33">
        <v>4604</v>
      </c>
      <c r="C20" s="34" t="s">
        <v>29</v>
      </c>
      <c r="D20" s="35" t="s">
        <v>30</v>
      </c>
      <c r="E20" s="36" t="s">
        <v>16</v>
      </c>
      <c r="F20" s="37">
        <v>8459</v>
      </c>
      <c r="G20" s="38">
        <v>26888</v>
      </c>
      <c r="H20" s="39">
        <f t="shared" si="0"/>
        <v>227445592</v>
      </c>
      <c r="I20" s="40"/>
      <c r="J20" s="134"/>
      <c r="K20" s="135"/>
      <c r="L20" s="134"/>
    </row>
    <row r="21" spans="1:12" ht="29.25" customHeight="1" x14ac:dyDescent="0.35">
      <c r="A21" s="1"/>
      <c r="B21" s="33"/>
      <c r="C21" s="41"/>
      <c r="D21" s="35"/>
      <c r="E21" s="36"/>
      <c r="F21" s="37"/>
      <c r="G21" s="38"/>
      <c r="H21" s="39" t="str">
        <f t="shared" si="0"/>
        <v/>
      </c>
      <c r="I21" s="40"/>
      <c r="J21" s="134"/>
      <c r="K21" s="135"/>
      <c r="L21" s="134"/>
    </row>
    <row r="22" spans="1:12" ht="26.25" customHeight="1" x14ac:dyDescent="0.35">
      <c r="A22" s="1"/>
      <c r="B22" s="25"/>
      <c r="C22" s="26">
        <v>2</v>
      </c>
      <c r="D22" s="27" t="s">
        <v>31</v>
      </c>
      <c r="E22" s="28"/>
      <c r="F22" s="42"/>
      <c r="G22" s="30"/>
      <c r="H22" s="43">
        <f>SUBTOTAL(9,H23:H50)</f>
        <v>22459902015</v>
      </c>
      <c r="I22" s="32"/>
      <c r="J22" s="134"/>
      <c r="K22" s="135"/>
      <c r="L22" s="134"/>
    </row>
    <row r="23" spans="1:12" s="136" customFormat="1" ht="26.4" customHeight="1" x14ac:dyDescent="0.35">
      <c r="A23" s="44"/>
      <c r="B23" s="45"/>
      <c r="C23" s="46" t="s">
        <v>32</v>
      </c>
      <c r="D23" s="47" t="s">
        <v>33</v>
      </c>
      <c r="E23" s="48"/>
      <c r="F23" s="49"/>
      <c r="G23" s="47"/>
      <c r="H23" s="50">
        <f>SUBTOTAL(9,H24:H26)</f>
        <v>4065720233</v>
      </c>
      <c r="I23" s="32"/>
      <c r="J23" s="134"/>
      <c r="K23" s="135"/>
      <c r="L23" s="134"/>
    </row>
    <row r="24" spans="1:12" ht="14.5" x14ac:dyDescent="0.35">
      <c r="A24" s="1"/>
      <c r="B24" s="33">
        <v>3710</v>
      </c>
      <c r="C24" s="34" t="s">
        <v>34</v>
      </c>
      <c r="D24" s="35" t="s">
        <v>35</v>
      </c>
      <c r="E24" s="36" t="s">
        <v>24</v>
      </c>
      <c r="F24" s="37">
        <v>7173</v>
      </c>
      <c r="G24" s="51">
        <v>50348</v>
      </c>
      <c r="H24" s="39">
        <f>IF(F24="","",F24*G24)</f>
        <v>361146204</v>
      </c>
      <c r="I24" s="40"/>
      <c r="J24" s="134"/>
      <c r="K24" s="135"/>
      <c r="L24" s="134"/>
    </row>
    <row r="25" spans="1:12" ht="78.75" customHeight="1" x14ac:dyDescent="0.35">
      <c r="A25" s="1"/>
      <c r="B25" s="33">
        <v>6198</v>
      </c>
      <c r="C25" s="34" t="s">
        <v>36</v>
      </c>
      <c r="D25" s="35" t="s">
        <v>37</v>
      </c>
      <c r="E25" s="36" t="s">
        <v>21</v>
      </c>
      <c r="F25" s="37">
        <v>314704</v>
      </c>
      <c r="G25" s="52">
        <v>8820</v>
      </c>
      <c r="H25" s="39">
        <f>IF(F25="","",F25*G25)</f>
        <v>2775689280</v>
      </c>
      <c r="I25" s="40"/>
      <c r="J25" s="134"/>
      <c r="K25" s="135"/>
      <c r="L25" s="134"/>
    </row>
    <row r="26" spans="1:12" ht="37.5" x14ac:dyDescent="0.35">
      <c r="A26" s="1"/>
      <c r="B26" s="33">
        <v>6016</v>
      </c>
      <c r="C26" s="34" t="s">
        <v>38</v>
      </c>
      <c r="D26" s="35" t="s">
        <v>39</v>
      </c>
      <c r="E26" s="36" t="s">
        <v>24</v>
      </c>
      <c r="F26" s="37">
        <v>180401</v>
      </c>
      <c r="G26" s="52">
        <v>5149</v>
      </c>
      <c r="H26" s="39">
        <f>IF(F26="","",F26*G26)</f>
        <v>928884749</v>
      </c>
      <c r="I26" s="40"/>
      <c r="J26" s="134"/>
      <c r="K26" s="135"/>
      <c r="L26" s="134"/>
    </row>
    <row r="27" spans="1:12" s="136" customFormat="1" ht="29" customHeight="1" x14ac:dyDescent="0.35">
      <c r="A27" s="44"/>
      <c r="B27" s="45"/>
      <c r="C27" s="46" t="s">
        <v>40</v>
      </c>
      <c r="D27" s="47" t="s">
        <v>41</v>
      </c>
      <c r="E27" s="48"/>
      <c r="F27" s="49"/>
      <c r="G27" s="47"/>
      <c r="H27" s="50">
        <f>SUBTOTAL(9,H28:H41)</f>
        <v>16818022040</v>
      </c>
      <c r="I27" s="32"/>
      <c r="J27" s="134"/>
      <c r="K27" s="135"/>
      <c r="L27" s="134"/>
    </row>
    <row r="28" spans="1:12" ht="25" x14ac:dyDescent="0.35">
      <c r="A28" s="1"/>
      <c r="B28" s="33">
        <v>4160</v>
      </c>
      <c r="C28" s="34" t="s">
        <v>42</v>
      </c>
      <c r="D28" s="35" t="s">
        <v>43</v>
      </c>
      <c r="E28" s="53" t="s">
        <v>24</v>
      </c>
      <c r="F28" s="37">
        <v>208302</v>
      </c>
      <c r="G28" s="52">
        <v>1716</v>
      </c>
      <c r="H28" s="39">
        <f>IF(F28="","",F28*G28)</f>
        <v>357446232</v>
      </c>
      <c r="I28" s="40"/>
      <c r="J28" s="134"/>
      <c r="K28" s="135"/>
      <c r="L28" s="134"/>
    </row>
    <row r="29" spans="1:12" ht="37.5" x14ac:dyDescent="0.35">
      <c r="A29" s="1"/>
      <c r="B29" s="33">
        <v>4033</v>
      </c>
      <c r="C29" s="34" t="s">
        <v>44</v>
      </c>
      <c r="D29" s="35" t="s">
        <v>45</v>
      </c>
      <c r="E29" s="53" t="s">
        <v>16</v>
      </c>
      <c r="F29" s="37">
        <v>30665</v>
      </c>
      <c r="G29" s="52">
        <v>20081</v>
      </c>
      <c r="H29" s="39">
        <f>IF(F29="","",F29*G29)</f>
        <v>615783865</v>
      </c>
      <c r="I29" s="40"/>
      <c r="J29" s="134"/>
      <c r="K29" s="135"/>
      <c r="L29" s="134"/>
    </row>
    <row r="30" spans="1:12" ht="37.5" x14ac:dyDescent="0.35">
      <c r="A30" s="1"/>
      <c r="B30" s="33"/>
      <c r="C30" s="41" t="s">
        <v>46</v>
      </c>
      <c r="D30" s="35" t="s">
        <v>47</v>
      </c>
      <c r="E30" s="36" t="s">
        <v>24</v>
      </c>
      <c r="F30" s="54">
        <v>841496</v>
      </c>
      <c r="G30" s="52">
        <v>6714</v>
      </c>
      <c r="H30" s="39">
        <f t="shared" ref="H30:H41" si="1">IF(F30="","",F30*G30)</f>
        <v>5649804144</v>
      </c>
      <c r="I30" s="40"/>
      <c r="J30" s="134"/>
      <c r="K30" s="135"/>
      <c r="L30" s="134"/>
    </row>
    <row r="31" spans="1:12" ht="25" x14ac:dyDescent="0.35">
      <c r="A31" s="1"/>
      <c r="B31" s="33">
        <v>4161</v>
      </c>
      <c r="C31" s="34" t="s">
        <v>48</v>
      </c>
      <c r="D31" s="35" t="s">
        <v>49</v>
      </c>
      <c r="E31" s="53" t="s">
        <v>24</v>
      </c>
      <c r="F31" s="37">
        <v>215295</v>
      </c>
      <c r="G31" s="52">
        <v>5640</v>
      </c>
      <c r="H31" s="39">
        <f t="shared" si="1"/>
        <v>1214263800</v>
      </c>
      <c r="I31" s="40"/>
      <c r="J31" s="134"/>
      <c r="K31" s="135"/>
      <c r="L31" s="134"/>
    </row>
    <row r="32" spans="1:12" ht="25" x14ac:dyDescent="0.35">
      <c r="A32" s="1"/>
      <c r="B32" s="33">
        <v>4158</v>
      </c>
      <c r="C32" s="34" t="s">
        <v>50</v>
      </c>
      <c r="D32" s="35" t="s">
        <v>51</v>
      </c>
      <c r="E32" s="53" t="s">
        <v>24</v>
      </c>
      <c r="F32" s="37">
        <v>234905</v>
      </c>
      <c r="G32" s="52">
        <v>2905</v>
      </c>
      <c r="H32" s="39">
        <f t="shared" si="1"/>
        <v>682399025</v>
      </c>
      <c r="I32" s="40"/>
      <c r="J32" s="134"/>
      <c r="K32" s="135"/>
      <c r="L32" s="134"/>
    </row>
    <row r="33" spans="1:12" ht="37.5" x14ac:dyDescent="0.35">
      <c r="A33" s="1"/>
      <c r="B33" s="33">
        <v>8613</v>
      </c>
      <c r="C33" s="34" t="s">
        <v>52</v>
      </c>
      <c r="D33" s="35" t="s">
        <v>53</v>
      </c>
      <c r="E33" s="53" t="s">
        <v>24</v>
      </c>
      <c r="F33" s="37">
        <v>1694049</v>
      </c>
      <c r="G33" s="52">
        <v>617</v>
      </c>
      <c r="H33" s="39">
        <f t="shared" si="1"/>
        <v>1045228233</v>
      </c>
      <c r="I33" s="40"/>
      <c r="J33" s="134"/>
      <c r="K33" s="135"/>
      <c r="L33" s="134"/>
    </row>
    <row r="34" spans="1:12" ht="50" x14ac:dyDescent="0.35">
      <c r="A34" s="1"/>
      <c r="B34" s="33">
        <v>8614</v>
      </c>
      <c r="C34" s="34" t="s">
        <v>54</v>
      </c>
      <c r="D34" s="35" t="s">
        <v>55</v>
      </c>
      <c r="E34" s="53" t="s">
        <v>24</v>
      </c>
      <c r="F34" s="37">
        <v>1568141</v>
      </c>
      <c r="G34" s="52">
        <v>1235</v>
      </c>
      <c r="H34" s="39">
        <f t="shared" si="1"/>
        <v>1936654135</v>
      </c>
      <c r="I34" s="40"/>
      <c r="J34" s="134"/>
      <c r="K34" s="135"/>
      <c r="L34" s="134"/>
    </row>
    <row r="35" spans="1:12" ht="25" x14ac:dyDescent="0.35">
      <c r="A35" s="1"/>
      <c r="B35" s="33">
        <v>4712</v>
      </c>
      <c r="C35" s="34" t="s">
        <v>56</v>
      </c>
      <c r="D35" s="35" t="s">
        <v>57</v>
      </c>
      <c r="E35" s="53" t="s">
        <v>24</v>
      </c>
      <c r="F35" s="37">
        <v>1903240</v>
      </c>
      <c r="G35" s="52">
        <v>618</v>
      </c>
      <c r="H35" s="39">
        <f t="shared" si="1"/>
        <v>1176202320</v>
      </c>
      <c r="I35" s="40"/>
      <c r="J35" s="134"/>
      <c r="K35" s="135"/>
      <c r="L35" s="134"/>
    </row>
    <row r="36" spans="1:12" ht="25" x14ac:dyDescent="0.35">
      <c r="A36" s="1"/>
      <c r="B36" s="33">
        <v>4857</v>
      </c>
      <c r="C36" s="34" t="s">
        <v>58</v>
      </c>
      <c r="D36" s="35" t="s">
        <v>59</v>
      </c>
      <c r="E36" s="53" t="s">
        <v>16</v>
      </c>
      <c r="F36" s="37">
        <v>4316</v>
      </c>
      <c r="G36" s="52">
        <v>15346</v>
      </c>
      <c r="H36" s="39">
        <f t="shared" si="1"/>
        <v>66233336</v>
      </c>
      <c r="I36" s="40"/>
      <c r="J36" s="134"/>
      <c r="K36" s="135"/>
      <c r="L36" s="134"/>
    </row>
    <row r="37" spans="1:12" ht="51.75" customHeight="1" x14ac:dyDescent="0.35">
      <c r="A37" s="1"/>
      <c r="B37" s="33">
        <v>3017</v>
      </c>
      <c r="C37" s="34" t="s">
        <v>60</v>
      </c>
      <c r="D37" s="35" t="s">
        <v>28</v>
      </c>
      <c r="E37" s="53" t="s">
        <v>24</v>
      </c>
      <c r="F37" s="37">
        <v>55719</v>
      </c>
      <c r="G37" s="51">
        <v>51817</v>
      </c>
      <c r="H37" s="37">
        <f t="shared" si="1"/>
        <v>2887191423</v>
      </c>
      <c r="I37" s="55"/>
      <c r="J37" s="134"/>
      <c r="K37" s="135"/>
      <c r="L37" s="134"/>
    </row>
    <row r="38" spans="1:12" ht="25" x14ac:dyDescent="0.35">
      <c r="A38" s="1"/>
      <c r="B38" s="33">
        <v>3443</v>
      </c>
      <c r="C38" s="34" t="s">
        <v>61</v>
      </c>
      <c r="D38" s="35" t="s">
        <v>62</v>
      </c>
      <c r="E38" s="53" t="s">
        <v>24</v>
      </c>
      <c r="F38" s="37">
        <v>117001</v>
      </c>
      <c r="G38" s="51">
        <v>5143</v>
      </c>
      <c r="H38" s="37">
        <f t="shared" si="1"/>
        <v>601736143</v>
      </c>
      <c r="I38" s="55"/>
      <c r="J38" s="134"/>
      <c r="K38" s="135"/>
      <c r="L38" s="134"/>
    </row>
    <row r="39" spans="1:12" ht="14.5" x14ac:dyDescent="0.35">
      <c r="A39" s="1"/>
      <c r="B39" s="33">
        <v>3800</v>
      </c>
      <c r="C39" s="34" t="s">
        <v>63</v>
      </c>
      <c r="D39" s="35" t="s">
        <v>64</v>
      </c>
      <c r="E39" s="53" t="s">
        <v>16</v>
      </c>
      <c r="F39" s="37">
        <v>2181</v>
      </c>
      <c r="G39" s="51">
        <v>18597</v>
      </c>
      <c r="H39" s="37">
        <f t="shared" si="1"/>
        <v>40560057</v>
      </c>
      <c r="I39" s="55"/>
      <c r="J39" s="134"/>
      <c r="K39" s="135"/>
      <c r="L39" s="134"/>
    </row>
    <row r="40" spans="1:12" ht="25" x14ac:dyDescent="0.35">
      <c r="A40" s="1"/>
      <c r="B40" s="33">
        <v>3689</v>
      </c>
      <c r="C40" s="34" t="s">
        <v>65</v>
      </c>
      <c r="D40" s="35" t="s">
        <v>66</v>
      </c>
      <c r="E40" s="53" t="s">
        <v>24</v>
      </c>
      <c r="F40" s="37">
        <v>171819</v>
      </c>
      <c r="G40" s="51">
        <v>2768</v>
      </c>
      <c r="H40" s="37">
        <f t="shared" si="1"/>
        <v>475594992</v>
      </c>
      <c r="I40" s="55"/>
      <c r="J40" s="134"/>
      <c r="K40" s="135"/>
      <c r="L40" s="134"/>
    </row>
    <row r="41" spans="1:12" ht="25" x14ac:dyDescent="0.35">
      <c r="A41" s="1"/>
      <c r="B41" s="33">
        <v>3866</v>
      </c>
      <c r="C41" s="34" t="s">
        <v>67</v>
      </c>
      <c r="D41" s="35" t="s">
        <v>68</v>
      </c>
      <c r="E41" s="36" t="s">
        <v>16</v>
      </c>
      <c r="F41" s="37">
        <v>4435</v>
      </c>
      <c r="G41" s="51">
        <v>15541</v>
      </c>
      <c r="H41" s="37">
        <f t="shared" si="1"/>
        <v>68924335</v>
      </c>
      <c r="I41" s="55"/>
      <c r="J41" s="134"/>
      <c r="K41" s="135"/>
      <c r="L41" s="134"/>
    </row>
    <row r="42" spans="1:12" s="136" customFormat="1" ht="27.65" customHeight="1" x14ac:dyDescent="0.35">
      <c r="A42" s="44"/>
      <c r="B42" s="45"/>
      <c r="C42" s="46" t="s">
        <v>69</v>
      </c>
      <c r="D42" s="47" t="s">
        <v>70</v>
      </c>
      <c r="E42" s="48"/>
      <c r="F42" s="49"/>
      <c r="G42" s="47"/>
      <c r="H42" s="50">
        <f>SUBTOTAL(9,H43:H46)</f>
        <v>1028107399</v>
      </c>
      <c r="I42" s="32"/>
      <c r="J42" s="134"/>
      <c r="K42" s="135"/>
      <c r="L42" s="134"/>
    </row>
    <row r="43" spans="1:12" ht="37.5" x14ac:dyDescent="0.35">
      <c r="A43" s="1"/>
      <c r="B43" s="33">
        <v>4032</v>
      </c>
      <c r="C43" s="34" t="s">
        <v>71</v>
      </c>
      <c r="D43" s="35" t="s">
        <v>72</v>
      </c>
      <c r="E43" s="36" t="s">
        <v>16</v>
      </c>
      <c r="F43" s="37">
        <v>18731</v>
      </c>
      <c r="G43" s="52">
        <v>10196</v>
      </c>
      <c r="H43" s="39">
        <f t="shared" ref="H43:H50" si="2">IF(F43="","",F43*G43)</f>
        <v>190981276</v>
      </c>
      <c r="I43" s="40"/>
      <c r="J43" s="134"/>
      <c r="K43" s="135"/>
      <c r="L43" s="134"/>
    </row>
    <row r="44" spans="1:12" ht="25" x14ac:dyDescent="0.35">
      <c r="A44" s="1"/>
      <c r="B44" s="33">
        <v>4908</v>
      </c>
      <c r="C44" s="34" t="s">
        <v>73</v>
      </c>
      <c r="D44" s="35" t="s">
        <v>74</v>
      </c>
      <c r="E44" s="36" t="s">
        <v>24</v>
      </c>
      <c r="F44" s="37">
        <v>145429</v>
      </c>
      <c r="G44" s="52">
        <v>2039</v>
      </c>
      <c r="H44" s="39">
        <f t="shared" si="2"/>
        <v>296529731</v>
      </c>
      <c r="I44" s="40"/>
      <c r="J44" s="134"/>
      <c r="K44" s="135"/>
      <c r="L44" s="134"/>
    </row>
    <row r="45" spans="1:12" ht="50" x14ac:dyDescent="0.35">
      <c r="A45" s="1"/>
      <c r="B45" s="33">
        <v>6471</v>
      </c>
      <c r="C45" s="34" t="s">
        <v>75</v>
      </c>
      <c r="D45" s="35" t="s">
        <v>76</v>
      </c>
      <c r="E45" s="36" t="s">
        <v>24</v>
      </c>
      <c r="F45" s="37">
        <v>239156</v>
      </c>
      <c r="G45" s="52">
        <v>1610</v>
      </c>
      <c r="H45" s="39">
        <f t="shared" si="2"/>
        <v>385041160</v>
      </c>
      <c r="I45" s="40"/>
      <c r="J45" s="134"/>
      <c r="K45" s="135"/>
      <c r="L45" s="134"/>
    </row>
    <row r="46" spans="1:12" ht="50" x14ac:dyDescent="0.35">
      <c r="A46" s="1"/>
      <c r="B46" s="33">
        <v>4207</v>
      </c>
      <c r="C46" s="34" t="s">
        <v>77</v>
      </c>
      <c r="D46" s="35" t="s">
        <v>78</v>
      </c>
      <c r="E46" s="36" t="s">
        <v>24</v>
      </c>
      <c r="F46" s="37">
        <v>1851848</v>
      </c>
      <c r="G46" s="51">
        <v>84</v>
      </c>
      <c r="H46" s="39">
        <f t="shared" si="2"/>
        <v>155555232</v>
      </c>
      <c r="I46" s="40"/>
      <c r="J46" s="134"/>
      <c r="K46" s="135"/>
      <c r="L46" s="134"/>
    </row>
    <row r="47" spans="1:12" s="136" customFormat="1" ht="14.5" x14ac:dyDescent="0.35">
      <c r="A47" s="44"/>
      <c r="B47" s="45"/>
      <c r="C47" s="46" t="s">
        <v>79</v>
      </c>
      <c r="D47" s="47" t="s">
        <v>80</v>
      </c>
      <c r="E47" s="48"/>
      <c r="F47" s="49"/>
      <c r="G47" s="47"/>
      <c r="H47" s="50">
        <f>SUBTOTAL(9,H48:H50)</f>
        <v>548052343</v>
      </c>
      <c r="I47" s="32"/>
      <c r="J47" s="134"/>
      <c r="K47" s="135"/>
      <c r="L47" s="134"/>
    </row>
    <row r="48" spans="1:12" ht="37.5" x14ac:dyDescent="0.35">
      <c r="A48" s="1"/>
      <c r="B48" s="33">
        <v>4838</v>
      </c>
      <c r="C48" s="34" t="s">
        <v>81</v>
      </c>
      <c r="D48" s="35" t="s">
        <v>82</v>
      </c>
      <c r="E48" s="36" t="s">
        <v>24</v>
      </c>
      <c r="F48" s="37">
        <v>233030</v>
      </c>
      <c r="G48" s="52">
        <v>1219</v>
      </c>
      <c r="H48" s="39">
        <f t="shared" si="2"/>
        <v>284063570</v>
      </c>
      <c r="I48" s="40"/>
      <c r="J48" s="134"/>
      <c r="K48" s="135"/>
      <c r="L48" s="134"/>
    </row>
    <row r="49" spans="1:12" ht="25" x14ac:dyDescent="0.35">
      <c r="A49" s="1"/>
      <c r="B49" s="33">
        <v>4009</v>
      </c>
      <c r="C49" s="34" t="s">
        <v>83</v>
      </c>
      <c r="D49" s="35" t="s">
        <v>84</v>
      </c>
      <c r="E49" s="56" t="s">
        <v>16</v>
      </c>
      <c r="F49" s="37">
        <v>14824</v>
      </c>
      <c r="G49" s="52">
        <v>9052</v>
      </c>
      <c r="H49" s="39">
        <f t="shared" si="2"/>
        <v>134186848</v>
      </c>
      <c r="I49" s="40"/>
      <c r="J49" s="134"/>
      <c r="K49" s="135"/>
      <c r="L49" s="134"/>
    </row>
    <row r="50" spans="1:12" ht="25" x14ac:dyDescent="0.35">
      <c r="A50" s="1"/>
      <c r="B50" s="33">
        <v>3902</v>
      </c>
      <c r="C50" s="34" t="s">
        <v>85</v>
      </c>
      <c r="D50" s="35" t="s">
        <v>86</v>
      </c>
      <c r="E50" s="36" t="s">
        <v>21</v>
      </c>
      <c r="F50" s="37">
        <v>55925</v>
      </c>
      <c r="G50" s="52">
        <v>2321</v>
      </c>
      <c r="H50" s="39">
        <f t="shared" si="2"/>
        <v>129801925</v>
      </c>
      <c r="I50" s="40"/>
      <c r="J50" s="134"/>
      <c r="K50" s="135"/>
      <c r="L50" s="134"/>
    </row>
    <row r="51" spans="1:12" ht="14.5" x14ac:dyDescent="0.35">
      <c r="A51" s="1"/>
      <c r="B51" s="57"/>
      <c r="C51" s="58">
        <v>3</v>
      </c>
      <c r="D51" s="59" t="s">
        <v>87</v>
      </c>
      <c r="E51" s="60"/>
      <c r="F51" s="61"/>
      <c r="G51" s="27"/>
      <c r="H51" s="42">
        <f>SUBTOTAL(9,H52:H74)</f>
        <v>24070890754</v>
      </c>
      <c r="I51" s="62"/>
      <c r="J51" s="134"/>
      <c r="K51" s="135"/>
      <c r="L51" s="134"/>
    </row>
    <row r="52" spans="1:12" s="136" customFormat="1" ht="14.5" x14ac:dyDescent="0.35">
      <c r="A52" s="44"/>
      <c r="B52" s="45"/>
      <c r="C52" s="46" t="s">
        <v>88</v>
      </c>
      <c r="D52" s="47" t="s">
        <v>89</v>
      </c>
      <c r="E52" s="48"/>
      <c r="F52" s="49"/>
      <c r="G52" s="47"/>
      <c r="H52" s="50">
        <f>SUBTOTAL(9,H53:H70)</f>
        <v>24041787379</v>
      </c>
      <c r="I52" s="32"/>
      <c r="J52" s="134"/>
      <c r="K52" s="135"/>
      <c r="L52" s="134"/>
    </row>
    <row r="53" spans="1:12" ht="26.4" customHeight="1" x14ac:dyDescent="0.35">
      <c r="A53" s="1"/>
      <c r="B53" s="33">
        <v>3710</v>
      </c>
      <c r="C53" s="34" t="s">
        <v>90</v>
      </c>
      <c r="D53" s="35" t="s">
        <v>35</v>
      </c>
      <c r="E53" s="36" t="s">
        <v>24</v>
      </c>
      <c r="F53" s="37">
        <v>7173</v>
      </c>
      <c r="G53" s="63">
        <v>1653</v>
      </c>
      <c r="H53" s="39">
        <f t="shared" ref="H53:H70" si="3">IF(F53="","",F53*G53)</f>
        <v>11856969</v>
      </c>
      <c r="I53" s="40"/>
      <c r="J53" s="134"/>
      <c r="K53" s="135"/>
      <c r="L53" s="134"/>
    </row>
    <row r="54" spans="1:12" ht="40.25" customHeight="1" x14ac:dyDescent="0.35">
      <c r="A54" s="1"/>
      <c r="B54" s="33">
        <v>4156</v>
      </c>
      <c r="C54" s="34" t="s">
        <v>91</v>
      </c>
      <c r="D54" s="35" t="s">
        <v>92</v>
      </c>
      <c r="E54" s="36" t="s">
        <v>24</v>
      </c>
      <c r="F54" s="37">
        <v>218702</v>
      </c>
      <c r="G54" s="63">
        <v>648</v>
      </c>
      <c r="H54" s="39">
        <f t="shared" si="3"/>
        <v>141718896</v>
      </c>
      <c r="I54" s="40"/>
      <c r="J54" s="134"/>
      <c r="K54" s="135"/>
      <c r="L54" s="134"/>
    </row>
    <row r="55" spans="1:12" ht="49.75" customHeight="1" x14ac:dyDescent="0.35">
      <c r="A55" s="1"/>
      <c r="B55" s="33">
        <v>6135</v>
      </c>
      <c r="C55" s="34" t="s">
        <v>93</v>
      </c>
      <c r="D55" s="35" t="s">
        <v>94</v>
      </c>
      <c r="E55" s="36" t="s">
        <v>24</v>
      </c>
      <c r="F55" s="37">
        <v>1529288</v>
      </c>
      <c r="G55" s="63">
        <v>49</v>
      </c>
      <c r="H55" s="39">
        <f t="shared" si="3"/>
        <v>74935112</v>
      </c>
      <c r="I55" s="40"/>
      <c r="J55" s="134"/>
      <c r="K55" s="135"/>
      <c r="L55" s="134"/>
    </row>
    <row r="56" spans="1:12" ht="76.75" customHeight="1" x14ac:dyDescent="0.35">
      <c r="A56" s="1"/>
      <c r="B56" s="33">
        <v>4740</v>
      </c>
      <c r="C56" s="34" t="s">
        <v>95</v>
      </c>
      <c r="D56" s="35" t="s">
        <v>96</v>
      </c>
      <c r="E56" s="36" t="s">
        <v>21</v>
      </c>
      <c r="F56" s="37">
        <v>1719467</v>
      </c>
      <c r="G56" s="63">
        <v>3847</v>
      </c>
      <c r="H56" s="39">
        <f t="shared" si="3"/>
        <v>6614789549</v>
      </c>
      <c r="I56" s="40"/>
      <c r="J56" s="134"/>
      <c r="K56" s="135"/>
      <c r="L56" s="134"/>
    </row>
    <row r="57" spans="1:12" ht="37.5" x14ac:dyDescent="0.35">
      <c r="A57" s="1"/>
      <c r="B57" s="33">
        <v>5055</v>
      </c>
      <c r="C57" s="34" t="s">
        <v>97</v>
      </c>
      <c r="D57" s="35" t="s">
        <v>98</v>
      </c>
      <c r="E57" s="36" t="s">
        <v>24</v>
      </c>
      <c r="F57" s="37">
        <v>434147</v>
      </c>
      <c r="G57" s="63">
        <v>57</v>
      </c>
      <c r="H57" s="39">
        <f t="shared" si="3"/>
        <v>24746379</v>
      </c>
      <c r="I57" s="40"/>
      <c r="J57" s="134"/>
      <c r="K57" s="135"/>
      <c r="L57" s="134"/>
    </row>
    <row r="58" spans="1:12" ht="43.25" customHeight="1" x14ac:dyDescent="0.35">
      <c r="A58" s="1"/>
      <c r="B58" s="33">
        <v>3636</v>
      </c>
      <c r="C58" s="34" t="s">
        <v>99</v>
      </c>
      <c r="D58" s="35" t="s">
        <v>100</v>
      </c>
      <c r="E58" s="36" t="s">
        <v>24</v>
      </c>
      <c r="F58" s="37">
        <v>1459988</v>
      </c>
      <c r="G58" s="63">
        <v>805</v>
      </c>
      <c r="H58" s="39">
        <f t="shared" si="3"/>
        <v>1175290340</v>
      </c>
      <c r="I58" s="40"/>
      <c r="J58" s="134"/>
      <c r="K58" s="135"/>
      <c r="L58" s="134"/>
    </row>
    <row r="59" spans="1:12" ht="47.25" customHeight="1" x14ac:dyDescent="0.35">
      <c r="A59" s="1"/>
      <c r="B59" s="33">
        <v>6765</v>
      </c>
      <c r="C59" s="34" t="s">
        <v>101</v>
      </c>
      <c r="D59" s="35" t="s">
        <v>102</v>
      </c>
      <c r="E59" s="36" t="s">
        <v>24</v>
      </c>
      <c r="F59" s="37">
        <v>1225585</v>
      </c>
      <c r="G59" s="63">
        <v>1788</v>
      </c>
      <c r="H59" s="39">
        <f t="shared" si="3"/>
        <v>2191345980</v>
      </c>
      <c r="I59" s="40"/>
      <c r="J59" s="134"/>
      <c r="K59" s="135"/>
      <c r="L59" s="134"/>
    </row>
    <row r="60" spans="1:12" ht="52.25" customHeight="1" x14ac:dyDescent="0.35">
      <c r="A60" s="1"/>
      <c r="B60" s="33">
        <v>7639</v>
      </c>
      <c r="C60" s="34" t="s">
        <v>103</v>
      </c>
      <c r="D60" s="35" t="s">
        <v>104</v>
      </c>
      <c r="E60" s="36" t="s">
        <v>24</v>
      </c>
      <c r="F60" s="37">
        <v>865772</v>
      </c>
      <c r="G60" s="63">
        <v>244</v>
      </c>
      <c r="H60" s="39">
        <f t="shared" si="3"/>
        <v>211248368</v>
      </c>
      <c r="I60" s="40"/>
      <c r="J60" s="134"/>
      <c r="K60" s="135"/>
      <c r="L60" s="134"/>
    </row>
    <row r="61" spans="1:12" ht="52.25" customHeight="1" x14ac:dyDescent="0.35">
      <c r="A61" s="1"/>
      <c r="B61" s="33">
        <v>9095</v>
      </c>
      <c r="C61" s="34" t="s">
        <v>105</v>
      </c>
      <c r="D61" s="35" t="s">
        <v>106</v>
      </c>
      <c r="E61" s="36" t="s">
        <v>24</v>
      </c>
      <c r="F61" s="37">
        <v>1027959</v>
      </c>
      <c r="G61" s="63">
        <v>128</v>
      </c>
      <c r="H61" s="39">
        <f t="shared" si="3"/>
        <v>131578752</v>
      </c>
      <c r="I61" s="40"/>
      <c r="J61" s="134"/>
      <c r="K61" s="135"/>
      <c r="L61" s="134"/>
    </row>
    <row r="62" spans="1:12" ht="43.25" customHeight="1" x14ac:dyDescent="0.35">
      <c r="A62" s="1"/>
      <c r="B62" s="33">
        <v>5952</v>
      </c>
      <c r="C62" s="41" t="s">
        <v>107</v>
      </c>
      <c r="D62" s="35" t="s">
        <v>108</v>
      </c>
      <c r="E62" s="36" t="s">
        <v>24</v>
      </c>
      <c r="F62" s="37">
        <v>552543</v>
      </c>
      <c r="G62" s="63">
        <v>294</v>
      </c>
      <c r="H62" s="39">
        <f t="shared" si="3"/>
        <v>162447642</v>
      </c>
      <c r="I62" s="40"/>
      <c r="J62" s="134"/>
      <c r="K62" s="135"/>
      <c r="L62" s="134"/>
    </row>
    <row r="63" spans="1:12" ht="75" x14ac:dyDescent="0.35">
      <c r="A63" s="1"/>
      <c r="B63" s="33">
        <v>3708</v>
      </c>
      <c r="C63" s="34" t="s">
        <v>109</v>
      </c>
      <c r="D63" s="35" t="s">
        <v>110</v>
      </c>
      <c r="E63" s="36" t="s">
        <v>111</v>
      </c>
      <c r="F63" s="37">
        <v>7025</v>
      </c>
      <c r="G63" s="63">
        <v>1090200</v>
      </c>
      <c r="H63" s="39">
        <f t="shared" si="3"/>
        <v>7658655000</v>
      </c>
      <c r="I63" s="40"/>
      <c r="J63" s="134"/>
      <c r="K63" s="135"/>
      <c r="L63" s="134"/>
    </row>
    <row r="64" spans="1:12" ht="25" x14ac:dyDescent="0.35">
      <c r="A64" s="1"/>
      <c r="B64" s="64">
        <v>6273</v>
      </c>
      <c r="C64" s="65" t="s">
        <v>112</v>
      </c>
      <c r="D64" s="35" t="s">
        <v>113</v>
      </c>
      <c r="E64" s="66" t="s">
        <v>114</v>
      </c>
      <c r="F64" s="37">
        <v>4779</v>
      </c>
      <c r="G64" s="63">
        <v>832891</v>
      </c>
      <c r="H64" s="39">
        <f t="shared" si="3"/>
        <v>3980386089</v>
      </c>
      <c r="I64" s="40"/>
      <c r="J64" s="134"/>
      <c r="K64" s="135"/>
      <c r="L64" s="134"/>
    </row>
    <row r="65" spans="1:12" ht="51" customHeight="1" x14ac:dyDescent="0.35">
      <c r="A65" s="1"/>
      <c r="B65" s="33"/>
      <c r="C65" s="34" t="s">
        <v>115</v>
      </c>
      <c r="D65" s="35" t="s">
        <v>116</v>
      </c>
      <c r="E65" s="36" t="s">
        <v>117</v>
      </c>
      <c r="F65" s="54">
        <v>5031164</v>
      </c>
      <c r="G65" s="63">
        <v>90</v>
      </c>
      <c r="H65" s="39">
        <f t="shared" si="3"/>
        <v>452804760</v>
      </c>
      <c r="I65" s="40"/>
      <c r="J65" s="134"/>
      <c r="K65" s="135"/>
      <c r="L65" s="134"/>
    </row>
    <row r="66" spans="1:12" ht="50" x14ac:dyDescent="0.35">
      <c r="A66" s="1"/>
      <c r="B66" s="33">
        <v>4200</v>
      </c>
      <c r="C66" s="34" t="s">
        <v>118</v>
      </c>
      <c r="D66" s="35" t="s">
        <v>119</v>
      </c>
      <c r="E66" s="36" t="s">
        <v>24</v>
      </c>
      <c r="F66" s="37">
        <v>1411026</v>
      </c>
      <c r="G66" s="63">
        <v>119</v>
      </c>
      <c r="H66" s="39">
        <f t="shared" si="3"/>
        <v>167912094</v>
      </c>
      <c r="I66" s="40"/>
      <c r="J66" s="134"/>
      <c r="K66" s="135"/>
      <c r="L66" s="134"/>
    </row>
    <row r="67" spans="1:12" ht="37.5" x14ac:dyDescent="0.35">
      <c r="A67" s="1"/>
      <c r="B67" s="33"/>
      <c r="C67" s="34" t="s">
        <v>120</v>
      </c>
      <c r="D67" s="35" t="s">
        <v>121</v>
      </c>
      <c r="E67" s="36" t="s">
        <v>117</v>
      </c>
      <c r="F67" s="54">
        <v>24807059</v>
      </c>
      <c r="G67" s="63">
        <v>1</v>
      </c>
      <c r="H67" s="39">
        <f t="shared" si="3"/>
        <v>24807059</v>
      </c>
      <c r="I67" s="40"/>
      <c r="J67" s="134"/>
      <c r="K67" s="135"/>
      <c r="L67" s="134"/>
    </row>
    <row r="68" spans="1:12" ht="34.5" customHeight="1" x14ac:dyDescent="0.35">
      <c r="A68" s="1"/>
      <c r="B68" s="33">
        <v>3226</v>
      </c>
      <c r="C68" s="34" t="s">
        <v>122</v>
      </c>
      <c r="D68" s="35" t="s">
        <v>123</v>
      </c>
      <c r="E68" s="36" t="s">
        <v>21</v>
      </c>
      <c r="F68" s="37">
        <v>92532</v>
      </c>
      <c r="G68" s="63">
        <v>39</v>
      </c>
      <c r="H68" s="39">
        <f t="shared" si="3"/>
        <v>3608748</v>
      </c>
      <c r="I68" s="40"/>
      <c r="J68" s="134"/>
      <c r="K68" s="135"/>
      <c r="L68" s="134"/>
    </row>
    <row r="69" spans="1:12" ht="25" x14ac:dyDescent="0.35">
      <c r="A69" s="1"/>
      <c r="B69" s="33">
        <v>9088</v>
      </c>
      <c r="C69" s="34" t="s">
        <v>124</v>
      </c>
      <c r="D69" s="35" t="s">
        <v>125</v>
      </c>
      <c r="E69" s="36" t="s">
        <v>21</v>
      </c>
      <c r="F69" s="37">
        <v>8776687</v>
      </c>
      <c r="G69" s="63">
        <v>105</v>
      </c>
      <c r="H69" s="39">
        <f t="shared" si="3"/>
        <v>921552135</v>
      </c>
      <c r="I69" s="40"/>
      <c r="J69" s="134"/>
      <c r="K69" s="135"/>
      <c r="L69" s="134"/>
    </row>
    <row r="70" spans="1:12" ht="37.5" x14ac:dyDescent="0.35">
      <c r="A70" s="1"/>
      <c r="B70" s="33">
        <v>3017</v>
      </c>
      <c r="C70" s="65" t="s">
        <v>126</v>
      </c>
      <c r="D70" s="35" t="s">
        <v>28</v>
      </c>
      <c r="E70" s="36" t="s">
        <v>24</v>
      </c>
      <c r="F70" s="37">
        <v>55719</v>
      </c>
      <c r="G70" s="63">
        <v>1653</v>
      </c>
      <c r="H70" s="37">
        <f t="shared" si="3"/>
        <v>92103507</v>
      </c>
      <c r="I70" s="55"/>
      <c r="J70" s="134"/>
      <c r="K70" s="135"/>
      <c r="L70" s="134"/>
    </row>
    <row r="71" spans="1:12" ht="14.5" x14ac:dyDescent="0.35">
      <c r="A71" s="1"/>
      <c r="B71" s="45"/>
      <c r="C71" s="46" t="s">
        <v>127</v>
      </c>
      <c r="D71" s="47" t="s">
        <v>128</v>
      </c>
      <c r="E71" s="48"/>
      <c r="F71" s="49"/>
      <c r="G71" s="47"/>
      <c r="H71" s="50">
        <f>SUBTOTAL(9,H72:H74)</f>
        <v>29103375</v>
      </c>
      <c r="I71" s="32"/>
      <c r="J71" s="134"/>
      <c r="K71" s="135"/>
      <c r="L71" s="134"/>
    </row>
    <row r="72" spans="1:12" ht="37.5" x14ac:dyDescent="0.35">
      <c r="A72" s="1"/>
      <c r="B72" s="33"/>
      <c r="C72" s="34" t="s">
        <v>129</v>
      </c>
      <c r="D72" s="35" t="s">
        <v>130</v>
      </c>
      <c r="E72" s="36" t="s">
        <v>117</v>
      </c>
      <c r="F72" s="54">
        <v>3563803</v>
      </c>
      <c r="G72" s="63">
        <v>3</v>
      </c>
      <c r="H72" s="37">
        <f t="shared" ref="H72:H74" si="4">IF(F72="","",F72*G72)</f>
        <v>10691409</v>
      </c>
      <c r="I72" s="55"/>
      <c r="J72" s="134"/>
      <c r="K72" s="135"/>
      <c r="L72" s="134"/>
    </row>
    <row r="73" spans="1:12" ht="50" x14ac:dyDescent="0.35">
      <c r="A73" s="1"/>
      <c r="B73" s="33"/>
      <c r="C73" s="34" t="s">
        <v>131</v>
      </c>
      <c r="D73" s="35" t="s">
        <v>132</v>
      </c>
      <c r="E73" s="36" t="s">
        <v>117</v>
      </c>
      <c r="F73" s="54">
        <v>5517393</v>
      </c>
      <c r="G73" s="63">
        <v>2</v>
      </c>
      <c r="H73" s="37">
        <f t="shared" si="4"/>
        <v>11034786</v>
      </c>
      <c r="I73" s="55"/>
      <c r="J73" s="134"/>
      <c r="K73" s="135"/>
      <c r="L73" s="134"/>
    </row>
    <row r="74" spans="1:12" ht="37.5" x14ac:dyDescent="0.35">
      <c r="A74" s="1"/>
      <c r="B74" s="33"/>
      <c r="C74" s="34" t="s">
        <v>133</v>
      </c>
      <c r="D74" s="35" t="s">
        <v>134</v>
      </c>
      <c r="E74" s="36" t="s">
        <v>117</v>
      </c>
      <c r="F74" s="54">
        <v>7377180</v>
      </c>
      <c r="G74" s="63">
        <v>1</v>
      </c>
      <c r="H74" s="37">
        <f t="shared" si="4"/>
        <v>7377180</v>
      </c>
      <c r="I74" s="55"/>
      <c r="J74" s="134"/>
      <c r="K74" s="135"/>
      <c r="L74" s="134"/>
    </row>
    <row r="75" spans="1:12" ht="14.5" x14ac:dyDescent="0.35">
      <c r="A75" s="1"/>
      <c r="B75" s="67"/>
      <c r="C75" s="68">
        <v>4</v>
      </c>
      <c r="D75" s="69" t="s">
        <v>135</v>
      </c>
      <c r="E75" s="70"/>
      <c r="F75" s="61"/>
      <c r="G75" s="27"/>
      <c r="H75" s="42">
        <f>SUBTOTAL(9,H76:H115)</f>
        <v>2438669079</v>
      </c>
      <c r="I75" s="62"/>
      <c r="J75" s="134"/>
      <c r="K75" s="135"/>
      <c r="L75" s="134"/>
    </row>
    <row r="76" spans="1:12" s="136" customFormat="1" ht="14.5" x14ac:dyDescent="0.35">
      <c r="A76" s="44"/>
      <c r="B76" s="45"/>
      <c r="C76" s="46" t="s">
        <v>136</v>
      </c>
      <c r="D76" s="47" t="s">
        <v>137</v>
      </c>
      <c r="E76" s="48"/>
      <c r="F76" s="49"/>
      <c r="G76" s="47"/>
      <c r="H76" s="50">
        <f>SUBTOTAL(9,H77:H91)</f>
        <v>1623521651</v>
      </c>
      <c r="I76" s="32"/>
      <c r="J76" s="134"/>
      <c r="K76" s="135"/>
      <c r="L76" s="134"/>
    </row>
    <row r="77" spans="1:12" ht="14.5" x14ac:dyDescent="0.35">
      <c r="A77" s="1"/>
      <c r="B77" s="33">
        <v>3464</v>
      </c>
      <c r="C77" s="34" t="s">
        <v>138</v>
      </c>
      <c r="D77" s="35" t="s">
        <v>139</v>
      </c>
      <c r="E77" s="36" t="s">
        <v>24</v>
      </c>
      <c r="F77" s="37">
        <v>68250</v>
      </c>
      <c r="G77" s="38">
        <v>933</v>
      </c>
      <c r="H77" s="39">
        <f t="shared" ref="H77:H115" si="5">IF(F77="","",F77*G77)</f>
        <v>63677250</v>
      </c>
      <c r="I77" s="40"/>
      <c r="J77" s="134"/>
      <c r="K77" s="135"/>
      <c r="L77" s="134"/>
    </row>
    <row r="78" spans="1:12" ht="14.5" x14ac:dyDescent="0.35">
      <c r="A78" s="1"/>
      <c r="B78" s="33">
        <v>3027</v>
      </c>
      <c r="C78" s="34" t="s">
        <v>140</v>
      </c>
      <c r="D78" s="35" t="s">
        <v>141</v>
      </c>
      <c r="E78" s="36" t="s">
        <v>21</v>
      </c>
      <c r="F78" s="37">
        <v>102780</v>
      </c>
      <c r="G78" s="38">
        <v>3996</v>
      </c>
      <c r="H78" s="39">
        <f t="shared" si="5"/>
        <v>410708880</v>
      </c>
      <c r="I78" s="40"/>
      <c r="J78" s="134"/>
      <c r="K78" s="135"/>
      <c r="L78" s="134"/>
    </row>
    <row r="79" spans="1:12" ht="25" x14ac:dyDescent="0.35">
      <c r="A79" s="1"/>
      <c r="B79" s="33">
        <v>3210</v>
      </c>
      <c r="C79" s="34" t="s">
        <v>142</v>
      </c>
      <c r="D79" s="35" t="s">
        <v>143</v>
      </c>
      <c r="E79" s="36" t="s">
        <v>21</v>
      </c>
      <c r="F79" s="37">
        <v>88415</v>
      </c>
      <c r="G79" s="38">
        <v>3254</v>
      </c>
      <c r="H79" s="39">
        <f t="shared" si="5"/>
        <v>287702410</v>
      </c>
      <c r="I79" s="40"/>
      <c r="J79" s="134"/>
      <c r="K79" s="135"/>
      <c r="L79" s="134"/>
    </row>
    <row r="80" spans="1:12" ht="25" x14ac:dyDescent="0.35">
      <c r="A80" s="1"/>
      <c r="B80" s="33">
        <v>4073</v>
      </c>
      <c r="C80" s="34" t="s">
        <v>144</v>
      </c>
      <c r="D80" s="35" t="s">
        <v>145</v>
      </c>
      <c r="E80" s="36" t="s">
        <v>16</v>
      </c>
      <c r="F80" s="37">
        <v>156408</v>
      </c>
      <c r="G80" s="38">
        <v>95</v>
      </c>
      <c r="H80" s="39">
        <f t="shared" si="5"/>
        <v>14858760</v>
      </c>
      <c r="I80" s="40"/>
      <c r="J80" s="134"/>
      <c r="K80" s="135"/>
      <c r="L80" s="134"/>
    </row>
    <row r="81" spans="1:12" ht="25" x14ac:dyDescent="0.35">
      <c r="A81" s="1"/>
      <c r="B81" s="33">
        <v>4073</v>
      </c>
      <c r="C81" s="34" t="s">
        <v>146</v>
      </c>
      <c r="D81" s="35" t="s">
        <v>145</v>
      </c>
      <c r="E81" s="36" t="s">
        <v>16</v>
      </c>
      <c r="F81" s="37">
        <v>156408</v>
      </c>
      <c r="G81" s="38">
        <v>344</v>
      </c>
      <c r="H81" s="39">
        <f t="shared" si="5"/>
        <v>53804352</v>
      </c>
      <c r="I81" s="40"/>
      <c r="J81" s="134"/>
      <c r="K81" s="135"/>
      <c r="L81" s="134"/>
    </row>
    <row r="82" spans="1:12" ht="37.5" x14ac:dyDescent="0.35">
      <c r="A82" s="1"/>
      <c r="B82" s="33">
        <v>6102</v>
      </c>
      <c r="C82" s="34" t="s">
        <v>147</v>
      </c>
      <c r="D82" s="35" t="s">
        <v>148</v>
      </c>
      <c r="E82" s="36" t="s">
        <v>21</v>
      </c>
      <c r="F82" s="37">
        <v>53608</v>
      </c>
      <c r="G82" s="38">
        <v>940</v>
      </c>
      <c r="H82" s="39">
        <f t="shared" si="5"/>
        <v>50391520</v>
      </c>
      <c r="I82" s="40"/>
      <c r="J82" s="134"/>
      <c r="K82" s="135"/>
      <c r="L82" s="134"/>
    </row>
    <row r="83" spans="1:12" ht="37.5" x14ac:dyDescent="0.35">
      <c r="A83" s="1"/>
      <c r="B83" s="33">
        <v>6102</v>
      </c>
      <c r="C83" s="34" t="s">
        <v>149</v>
      </c>
      <c r="D83" s="35" t="s">
        <v>148</v>
      </c>
      <c r="E83" s="36" t="s">
        <v>21</v>
      </c>
      <c r="F83" s="37">
        <v>53608</v>
      </c>
      <c r="G83" s="38">
        <v>1634</v>
      </c>
      <c r="H83" s="39">
        <f t="shared" si="5"/>
        <v>87595472</v>
      </c>
      <c r="I83" s="40"/>
      <c r="J83" s="134"/>
      <c r="K83" s="135"/>
      <c r="L83" s="134"/>
    </row>
    <row r="84" spans="1:12" ht="25" x14ac:dyDescent="0.35">
      <c r="A84" s="1"/>
      <c r="B84" s="33">
        <v>4088</v>
      </c>
      <c r="C84" s="34" t="s">
        <v>150</v>
      </c>
      <c r="D84" s="35" t="s">
        <v>151</v>
      </c>
      <c r="E84" s="36" t="s">
        <v>21</v>
      </c>
      <c r="F84" s="37">
        <v>84076</v>
      </c>
      <c r="G84" s="38">
        <v>131</v>
      </c>
      <c r="H84" s="39">
        <f t="shared" si="5"/>
        <v>11013956</v>
      </c>
      <c r="I84" s="40"/>
      <c r="J84" s="134"/>
      <c r="K84" s="135"/>
      <c r="L84" s="134"/>
    </row>
    <row r="85" spans="1:12" ht="25" x14ac:dyDescent="0.35">
      <c r="A85" s="1"/>
      <c r="B85" s="33">
        <v>4544</v>
      </c>
      <c r="C85" s="34" t="s">
        <v>152</v>
      </c>
      <c r="D85" s="35" t="s">
        <v>153</v>
      </c>
      <c r="E85" s="36" t="s">
        <v>21</v>
      </c>
      <c r="F85" s="37">
        <v>84076</v>
      </c>
      <c r="G85" s="38">
        <v>131</v>
      </c>
      <c r="H85" s="39">
        <f t="shared" si="5"/>
        <v>11013956</v>
      </c>
      <c r="I85" s="40"/>
      <c r="J85" s="134"/>
      <c r="K85" s="135"/>
      <c r="L85" s="134"/>
    </row>
    <row r="86" spans="1:12" ht="25" x14ac:dyDescent="0.35">
      <c r="A86" s="1"/>
      <c r="B86" s="33">
        <v>4919</v>
      </c>
      <c r="C86" s="34" t="s">
        <v>154</v>
      </c>
      <c r="D86" s="35" t="s">
        <v>155</v>
      </c>
      <c r="E86" s="36" t="s">
        <v>16</v>
      </c>
      <c r="F86" s="37">
        <v>162111</v>
      </c>
      <c r="G86" s="38">
        <v>893</v>
      </c>
      <c r="H86" s="39">
        <f t="shared" si="5"/>
        <v>144765123</v>
      </c>
      <c r="I86" s="40"/>
      <c r="J86" s="134"/>
      <c r="K86" s="135"/>
      <c r="L86" s="134"/>
    </row>
    <row r="87" spans="1:12" ht="25" x14ac:dyDescent="0.35">
      <c r="A87" s="1"/>
      <c r="B87" s="33">
        <v>4137</v>
      </c>
      <c r="C87" s="34" t="s">
        <v>156</v>
      </c>
      <c r="D87" s="35" t="s">
        <v>157</v>
      </c>
      <c r="E87" s="36" t="s">
        <v>16</v>
      </c>
      <c r="F87" s="37">
        <v>180855</v>
      </c>
      <c r="G87" s="38">
        <v>860</v>
      </c>
      <c r="H87" s="39">
        <f t="shared" si="5"/>
        <v>155535300</v>
      </c>
      <c r="I87" s="40"/>
      <c r="J87" s="134"/>
      <c r="K87" s="135"/>
      <c r="L87" s="134"/>
    </row>
    <row r="88" spans="1:12" ht="25" x14ac:dyDescent="0.35">
      <c r="A88" s="1"/>
      <c r="B88" s="33">
        <v>4051</v>
      </c>
      <c r="C88" s="34" t="s">
        <v>158</v>
      </c>
      <c r="D88" s="35" t="s">
        <v>159</v>
      </c>
      <c r="E88" s="36" t="s">
        <v>16</v>
      </c>
      <c r="F88" s="37">
        <v>106099</v>
      </c>
      <c r="G88" s="63">
        <v>1368</v>
      </c>
      <c r="H88" s="39">
        <f t="shared" si="5"/>
        <v>145143432</v>
      </c>
      <c r="I88" s="40"/>
      <c r="J88" s="134"/>
      <c r="K88" s="135"/>
      <c r="L88" s="134"/>
    </row>
    <row r="89" spans="1:12" ht="25" x14ac:dyDescent="0.35">
      <c r="A89" s="1"/>
      <c r="B89" s="33">
        <v>4855</v>
      </c>
      <c r="C89" s="34" t="s">
        <v>160</v>
      </c>
      <c r="D89" s="35" t="s">
        <v>161</v>
      </c>
      <c r="E89" s="36" t="s">
        <v>16</v>
      </c>
      <c r="F89" s="37">
        <v>75182</v>
      </c>
      <c r="G89" s="63">
        <v>15</v>
      </c>
      <c r="H89" s="39">
        <f t="shared" si="5"/>
        <v>1127730</v>
      </c>
      <c r="I89" s="40"/>
      <c r="J89" s="134"/>
      <c r="K89" s="135"/>
      <c r="L89" s="134"/>
    </row>
    <row r="90" spans="1:12" ht="50" x14ac:dyDescent="0.35">
      <c r="A90" s="1"/>
      <c r="B90" s="33">
        <v>6194</v>
      </c>
      <c r="C90" s="34" t="s">
        <v>162</v>
      </c>
      <c r="D90" s="35" t="s">
        <v>163</v>
      </c>
      <c r="E90" s="36" t="s">
        <v>21</v>
      </c>
      <c r="F90" s="37">
        <v>758179</v>
      </c>
      <c r="G90" s="63">
        <v>177</v>
      </c>
      <c r="H90" s="39">
        <f t="shared" si="5"/>
        <v>134197683</v>
      </c>
      <c r="I90" s="40"/>
      <c r="J90" s="134"/>
      <c r="K90" s="135"/>
      <c r="L90" s="134"/>
    </row>
    <row r="91" spans="1:12" ht="37.5" x14ac:dyDescent="0.35">
      <c r="A91" s="1"/>
      <c r="B91" s="33">
        <v>3017</v>
      </c>
      <c r="C91" s="34" t="s">
        <v>164</v>
      </c>
      <c r="D91" s="35" t="s">
        <v>28</v>
      </c>
      <c r="E91" s="36" t="s">
        <v>24</v>
      </c>
      <c r="F91" s="37">
        <v>55719</v>
      </c>
      <c r="G91" s="63">
        <v>933</v>
      </c>
      <c r="H91" s="37">
        <f t="shared" si="5"/>
        <v>51985827</v>
      </c>
      <c r="I91" s="55"/>
      <c r="J91" s="134"/>
      <c r="K91" s="135"/>
      <c r="L91" s="134"/>
    </row>
    <row r="92" spans="1:12" s="136" customFormat="1" ht="14.5" x14ac:dyDescent="0.35">
      <c r="A92" s="44"/>
      <c r="B92" s="45"/>
      <c r="C92" s="46" t="s">
        <v>165</v>
      </c>
      <c r="D92" s="47" t="s">
        <v>166</v>
      </c>
      <c r="E92" s="48"/>
      <c r="F92" s="49"/>
      <c r="G92" s="47"/>
      <c r="H92" s="50">
        <f>SUBTOTAL(9,H93:H102)</f>
        <v>237469010</v>
      </c>
      <c r="I92" s="32"/>
      <c r="J92" s="134"/>
      <c r="K92" s="135"/>
      <c r="L92" s="134"/>
    </row>
    <row r="93" spans="1:12" s="136" customFormat="1" ht="14.5" x14ac:dyDescent="0.35">
      <c r="A93" s="44"/>
      <c r="B93" s="33">
        <v>3464</v>
      </c>
      <c r="C93" s="34" t="s">
        <v>167</v>
      </c>
      <c r="D93" s="35" t="s">
        <v>139</v>
      </c>
      <c r="E93" s="36" t="s">
        <v>24</v>
      </c>
      <c r="F93" s="37">
        <v>68250</v>
      </c>
      <c r="G93" s="38">
        <v>10</v>
      </c>
      <c r="H93" s="39">
        <f t="shared" ref="H93:H102" si="6">IF(F93="","",F93*G93)</f>
        <v>682500</v>
      </c>
      <c r="I93" s="40"/>
      <c r="J93" s="134"/>
      <c r="K93" s="135"/>
      <c r="L93" s="134"/>
    </row>
    <row r="94" spans="1:12" ht="25" x14ac:dyDescent="0.35">
      <c r="A94" s="1"/>
      <c r="B94" s="33">
        <v>3561</v>
      </c>
      <c r="C94" s="34" t="s">
        <v>168</v>
      </c>
      <c r="D94" s="35" t="s">
        <v>169</v>
      </c>
      <c r="E94" s="36" t="s">
        <v>117</v>
      </c>
      <c r="F94" s="37">
        <v>344047</v>
      </c>
      <c r="G94" s="38">
        <v>87</v>
      </c>
      <c r="H94" s="39">
        <f t="shared" si="6"/>
        <v>29932089</v>
      </c>
      <c r="I94" s="40"/>
      <c r="J94" s="134"/>
      <c r="K94" s="135"/>
      <c r="L94" s="134"/>
    </row>
    <row r="95" spans="1:12" ht="25" x14ac:dyDescent="0.35">
      <c r="A95" s="1"/>
      <c r="B95" s="33">
        <v>3552</v>
      </c>
      <c r="C95" s="34" t="s">
        <v>170</v>
      </c>
      <c r="D95" s="35" t="s">
        <v>171</v>
      </c>
      <c r="E95" s="36" t="s">
        <v>117</v>
      </c>
      <c r="F95" s="37">
        <v>347899</v>
      </c>
      <c r="G95" s="38">
        <v>28</v>
      </c>
      <c r="H95" s="39">
        <f t="shared" si="6"/>
        <v>9741172</v>
      </c>
      <c r="I95" s="40"/>
      <c r="J95" s="134"/>
      <c r="K95" s="135"/>
      <c r="L95" s="134"/>
    </row>
    <row r="96" spans="1:12" ht="37.5" x14ac:dyDescent="0.35">
      <c r="A96" s="1"/>
      <c r="B96" s="33"/>
      <c r="C96" s="34" t="s">
        <v>172</v>
      </c>
      <c r="D96" s="35" t="s">
        <v>173</v>
      </c>
      <c r="E96" s="36" t="s">
        <v>117</v>
      </c>
      <c r="F96" s="54">
        <v>2274019</v>
      </c>
      <c r="G96" s="38">
        <v>20</v>
      </c>
      <c r="H96" s="39">
        <f t="shared" si="6"/>
        <v>45480380</v>
      </c>
      <c r="I96" s="40"/>
      <c r="J96" s="134"/>
      <c r="K96" s="135"/>
      <c r="L96" s="134"/>
    </row>
    <row r="97" spans="1:12" ht="14.5" x14ac:dyDescent="0.35">
      <c r="A97" s="1"/>
      <c r="B97" s="33"/>
      <c r="C97" s="65" t="s">
        <v>174</v>
      </c>
      <c r="D97" s="35" t="s">
        <v>175</v>
      </c>
      <c r="E97" s="36" t="s">
        <v>117</v>
      </c>
      <c r="F97" s="54">
        <v>2103361</v>
      </c>
      <c r="G97" s="38">
        <v>10</v>
      </c>
      <c r="H97" s="39">
        <f t="shared" si="6"/>
        <v>21033610</v>
      </c>
      <c r="I97" s="40"/>
      <c r="J97" s="134"/>
      <c r="K97" s="135"/>
      <c r="L97" s="134"/>
    </row>
    <row r="98" spans="1:12" ht="14.5" x14ac:dyDescent="0.35">
      <c r="A98" s="1"/>
      <c r="B98" s="33">
        <v>3400</v>
      </c>
      <c r="C98" s="34" t="s">
        <v>176</v>
      </c>
      <c r="D98" s="35" t="s">
        <v>177</v>
      </c>
      <c r="E98" s="36" t="s">
        <v>117</v>
      </c>
      <c r="F98" s="37">
        <v>320760</v>
      </c>
      <c r="G98" s="38">
        <v>5</v>
      </c>
      <c r="H98" s="39">
        <f t="shared" si="6"/>
        <v>1603800</v>
      </c>
      <c r="I98" s="40"/>
      <c r="J98" s="134"/>
      <c r="K98" s="135"/>
      <c r="L98" s="134"/>
    </row>
    <row r="99" spans="1:12" ht="25" x14ac:dyDescent="0.35">
      <c r="A99" s="1"/>
      <c r="B99" s="33">
        <v>3554</v>
      </c>
      <c r="C99" s="34" t="s">
        <v>178</v>
      </c>
      <c r="D99" s="35" t="s">
        <v>179</v>
      </c>
      <c r="E99" s="36" t="s">
        <v>117</v>
      </c>
      <c r="F99" s="37">
        <v>913753</v>
      </c>
      <c r="G99" s="38">
        <v>7</v>
      </c>
      <c r="H99" s="39">
        <f t="shared" si="6"/>
        <v>6396271</v>
      </c>
      <c r="I99" s="40"/>
      <c r="J99" s="134"/>
      <c r="K99" s="135"/>
      <c r="L99" s="134"/>
    </row>
    <row r="100" spans="1:12" ht="25" x14ac:dyDescent="0.35">
      <c r="A100" s="1"/>
      <c r="B100" s="33">
        <v>3650</v>
      </c>
      <c r="C100" s="34" t="s">
        <v>180</v>
      </c>
      <c r="D100" s="35" t="s">
        <v>181</v>
      </c>
      <c r="E100" s="36" t="s">
        <v>24</v>
      </c>
      <c r="F100" s="37">
        <v>540675</v>
      </c>
      <c r="G100" s="38">
        <v>8</v>
      </c>
      <c r="H100" s="39">
        <f>IF(F100="","",F100*G100)</f>
        <v>4325400</v>
      </c>
      <c r="I100" s="40"/>
      <c r="J100" s="134"/>
      <c r="K100" s="135"/>
      <c r="L100" s="134"/>
    </row>
    <row r="101" spans="1:12" ht="37.5" x14ac:dyDescent="0.35">
      <c r="A101" s="1"/>
      <c r="B101" s="33">
        <v>3017</v>
      </c>
      <c r="C101" s="34" t="s">
        <v>182</v>
      </c>
      <c r="D101" s="35" t="s">
        <v>28</v>
      </c>
      <c r="E101" s="36" t="s">
        <v>24</v>
      </c>
      <c r="F101" s="37">
        <v>55719</v>
      </c>
      <c r="G101" s="63">
        <v>10</v>
      </c>
      <c r="H101" s="37">
        <f t="shared" si="6"/>
        <v>557190</v>
      </c>
      <c r="I101" s="55"/>
      <c r="J101" s="134"/>
      <c r="K101" s="135"/>
      <c r="L101" s="134"/>
    </row>
    <row r="102" spans="1:12" ht="25" x14ac:dyDescent="0.35">
      <c r="A102" s="1"/>
      <c r="B102" s="33">
        <v>6299</v>
      </c>
      <c r="C102" s="34" t="s">
        <v>183</v>
      </c>
      <c r="D102" s="35" t="s">
        <v>184</v>
      </c>
      <c r="E102" s="36" t="s">
        <v>24</v>
      </c>
      <c r="F102" s="37">
        <v>846882</v>
      </c>
      <c r="G102" s="63">
        <v>139</v>
      </c>
      <c r="H102" s="37">
        <f t="shared" si="6"/>
        <v>117716598</v>
      </c>
      <c r="I102" s="55"/>
      <c r="J102" s="134"/>
      <c r="K102" s="135"/>
      <c r="L102" s="134"/>
    </row>
    <row r="103" spans="1:12" s="136" customFormat="1" ht="14.5" x14ac:dyDescent="0.35">
      <c r="A103" s="44"/>
      <c r="B103" s="45"/>
      <c r="C103" s="46" t="s">
        <v>185</v>
      </c>
      <c r="D103" s="47" t="s">
        <v>186</v>
      </c>
      <c r="E103" s="48"/>
      <c r="F103" s="49"/>
      <c r="G103" s="47"/>
      <c r="H103" s="50">
        <f>SUBTOTAL(9,H104:H115)</f>
        <v>577678418</v>
      </c>
      <c r="I103" s="32"/>
      <c r="J103" s="134"/>
      <c r="K103" s="135"/>
      <c r="L103" s="134"/>
    </row>
    <row r="104" spans="1:12" ht="37.5" x14ac:dyDescent="0.35">
      <c r="A104" s="1"/>
      <c r="B104" s="33">
        <v>4798</v>
      </c>
      <c r="C104" s="34" t="s">
        <v>187</v>
      </c>
      <c r="D104" s="35" t="s">
        <v>188</v>
      </c>
      <c r="E104" s="36" t="s">
        <v>117</v>
      </c>
      <c r="F104" s="37">
        <v>224259</v>
      </c>
      <c r="G104" s="38">
        <v>25</v>
      </c>
      <c r="H104" s="39">
        <f t="shared" si="5"/>
        <v>5606475</v>
      </c>
      <c r="I104" s="40"/>
      <c r="J104" s="134"/>
      <c r="K104" s="135"/>
      <c r="L104" s="134"/>
    </row>
    <row r="105" spans="1:12" ht="50" x14ac:dyDescent="0.35">
      <c r="A105" s="1"/>
      <c r="B105" s="33">
        <v>4882</v>
      </c>
      <c r="C105" s="34" t="s">
        <v>189</v>
      </c>
      <c r="D105" s="35" t="s">
        <v>190</v>
      </c>
      <c r="E105" s="36" t="s">
        <v>117</v>
      </c>
      <c r="F105" s="37">
        <v>319284</v>
      </c>
      <c r="G105" s="38">
        <v>7</v>
      </c>
      <c r="H105" s="39">
        <f t="shared" si="5"/>
        <v>2234988</v>
      </c>
      <c r="I105" s="40"/>
      <c r="J105" s="134"/>
      <c r="K105" s="135"/>
      <c r="L105" s="134"/>
    </row>
    <row r="106" spans="1:12" ht="25" x14ac:dyDescent="0.35">
      <c r="A106" s="1"/>
      <c r="B106" s="33">
        <v>3721</v>
      </c>
      <c r="C106" s="34" t="s">
        <v>191</v>
      </c>
      <c r="D106" s="35" t="s">
        <v>192</v>
      </c>
      <c r="E106" s="36" t="s">
        <v>16</v>
      </c>
      <c r="F106" s="37">
        <v>41844</v>
      </c>
      <c r="G106" s="38">
        <v>8117</v>
      </c>
      <c r="H106" s="39">
        <f t="shared" si="5"/>
        <v>339647748</v>
      </c>
      <c r="I106" s="40"/>
      <c r="J106" s="134"/>
      <c r="K106" s="135"/>
      <c r="L106" s="134"/>
    </row>
    <row r="107" spans="1:12" ht="63.65" customHeight="1" x14ac:dyDescent="0.35">
      <c r="A107" s="1"/>
      <c r="B107" s="33">
        <v>6577</v>
      </c>
      <c r="C107" s="34" t="s">
        <v>193</v>
      </c>
      <c r="D107" s="35" t="s">
        <v>194</v>
      </c>
      <c r="E107" s="36" t="s">
        <v>117</v>
      </c>
      <c r="F107" s="37">
        <v>1398118</v>
      </c>
      <c r="G107" s="38">
        <v>6</v>
      </c>
      <c r="H107" s="39">
        <f t="shared" si="5"/>
        <v>8388708</v>
      </c>
      <c r="I107" s="40"/>
      <c r="J107" s="134"/>
      <c r="K107" s="135"/>
      <c r="L107" s="134"/>
    </row>
    <row r="108" spans="1:12" ht="37.5" x14ac:dyDescent="0.35">
      <c r="A108" s="1"/>
      <c r="B108" s="33">
        <v>7090</v>
      </c>
      <c r="C108" s="34" t="s">
        <v>195</v>
      </c>
      <c r="D108" s="35" t="s">
        <v>196</v>
      </c>
      <c r="E108" s="36" t="s">
        <v>16</v>
      </c>
      <c r="F108" s="37">
        <v>147348</v>
      </c>
      <c r="G108" s="38">
        <v>879</v>
      </c>
      <c r="H108" s="39">
        <f t="shared" si="5"/>
        <v>129518892</v>
      </c>
      <c r="I108" s="40"/>
      <c r="J108" s="134"/>
      <c r="K108" s="135"/>
      <c r="L108" s="134"/>
    </row>
    <row r="109" spans="1:12" ht="37.5" x14ac:dyDescent="0.35">
      <c r="A109" s="1"/>
      <c r="B109" s="33">
        <v>4795</v>
      </c>
      <c r="C109" s="34" t="s">
        <v>197</v>
      </c>
      <c r="D109" s="35" t="s">
        <v>198</v>
      </c>
      <c r="E109" s="36" t="s">
        <v>16</v>
      </c>
      <c r="F109" s="37">
        <v>82363</v>
      </c>
      <c r="G109" s="38">
        <v>335</v>
      </c>
      <c r="H109" s="39">
        <f t="shared" si="5"/>
        <v>27591605</v>
      </c>
      <c r="I109" s="40"/>
      <c r="J109" s="134"/>
      <c r="K109" s="135"/>
      <c r="L109" s="134"/>
    </row>
    <row r="110" spans="1:12" ht="37.5" x14ac:dyDescent="0.35">
      <c r="A110" s="1"/>
      <c r="B110" s="33"/>
      <c r="C110" s="34" t="s">
        <v>199</v>
      </c>
      <c r="D110" s="35" t="s">
        <v>200</v>
      </c>
      <c r="E110" s="36" t="s">
        <v>8</v>
      </c>
      <c r="F110" s="54">
        <v>139994</v>
      </c>
      <c r="G110" s="38">
        <v>15</v>
      </c>
      <c r="H110" s="39">
        <f t="shared" si="5"/>
        <v>2099910</v>
      </c>
      <c r="I110" s="40"/>
      <c r="J110" s="134"/>
      <c r="K110" s="135"/>
      <c r="L110" s="134"/>
    </row>
    <row r="111" spans="1:12" ht="37.5" x14ac:dyDescent="0.35">
      <c r="A111" s="1"/>
      <c r="B111" s="33"/>
      <c r="C111" s="34" t="s">
        <v>201</v>
      </c>
      <c r="D111" s="35" t="s">
        <v>202</v>
      </c>
      <c r="E111" s="36" t="s">
        <v>16</v>
      </c>
      <c r="F111" s="54">
        <v>102787</v>
      </c>
      <c r="G111" s="38">
        <v>243</v>
      </c>
      <c r="H111" s="39">
        <f t="shared" si="5"/>
        <v>24977241</v>
      </c>
      <c r="I111" s="40"/>
      <c r="J111" s="134"/>
      <c r="K111" s="135"/>
      <c r="L111" s="134"/>
    </row>
    <row r="112" spans="1:12" ht="37.5" x14ac:dyDescent="0.35">
      <c r="A112" s="1"/>
      <c r="B112" s="33"/>
      <c r="C112" s="34" t="s">
        <v>203</v>
      </c>
      <c r="D112" s="35" t="s">
        <v>204</v>
      </c>
      <c r="E112" s="36" t="s">
        <v>16</v>
      </c>
      <c r="F112" s="54">
        <v>102787</v>
      </c>
      <c r="G112" s="38">
        <v>238</v>
      </c>
      <c r="H112" s="39">
        <f t="shared" si="5"/>
        <v>24463306</v>
      </c>
      <c r="I112" s="40"/>
      <c r="J112" s="134"/>
      <c r="K112" s="135"/>
      <c r="L112" s="134"/>
    </row>
    <row r="113" spans="1:12" ht="37.5" x14ac:dyDescent="0.35">
      <c r="A113" s="1"/>
      <c r="B113" s="33"/>
      <c r="C113" s="34" t="s">
        <v>205</v>
      </c>
      <c r="D113" s="35" t="s">
        <v>206</v>
      </c>
      <c r="E113" s="36" t="s">
        <v>117</v>
      </c>
      <c r="F113" s="54">
        <v>109446</v>
      </c>
      <c r="G113" s="38">
        <v>47</v>
      </c>
      <c r="H113" s="39">
        <f t="shared" si="5"/>
        <v>5143962</v>
      </c>
      <c r="I113" s="40"/>
      <c r="J113" s="134"/>
      <c r="K113" s="135"/>
      <c r="L113" s="134"/>
    </row>
    <row r="114" spans="1:12" ht="37.5" x14ac:dyDescent="0.35">
      <c r="A114" s="1"/>
      <c r="B114" s="33">
        <v>4886</v>
      </c>
      <c r="C114" s="34" t="s">
        <v>207</v>
      </c>
      <c r="D114" s="35" t="s">
        <v>208</v>
      </c>
      <c r="E114" s="36" t="s">
        <v>117</v>
      </c>
      <c r="F114" s="37">
        <v>314457</v>
      </c>
      <c r="G114" s="38">
        <v>19</v>
      </c>
      <c r="H114" s="39">
        <f t="shared" si="5"/>
        <v>5974683</v>
      </c>
      <c r="I114" s="40"/>
      <c r="J114" s="134"/>
      <c r="K114" s="135"/>
      <c r="L114" s="134"/>
    </row>
    <row r="115" spans="1:12" ht="50" x14ac:dyDescent="0.35">
      <c r="A115" s="1"/>
      <c r="B115" s="33">
        <v>8094</v>
      </c>
      <c r="C115" s="34" t="s">
        <v>209</v>
      </c>
      <c r="D115" s="35" t="s">
        <v>210</v>
      </c>
      <c r="E115" s="36" t="s">
        <v>117</v>
      </c>
      <c r="F115" s="37">
        <v>507725</v>
      </c>
      <c r="G115" s="38">
        <v>4</v>
      </c>
      <c r="H115" s="39">
        <f t="shared" si="5"/>
        <v>2030900</v>
      </c>
      <c r="I115" s="40"/>
      <c r="J115" s="134"/>
      <c r="K115" s="135"/>
      <c r="L115" s="134"/>
    </row>
    <row r="116" spans="1:12" ht="30" customHeight="1" x14ac:dyDescent="0.35">
      <c r="A116" s="1"/>
      <c r="B116" s="67"/>
      <c r="C116" s="68">
        <v>5</v>
      </c>
      <c r="D116" s="69" t="s">
        <v>211</v>
      </c>
      <c r="E116" s="70"/>
      <c r="F116" s="61"/>
      <c r="G116" s="27"/>
      <c r="H116" s="42">
        <f>SUBTOTAL(9,H117:H172)</f>
        <v>1951762961</v>
      </c>
      <c r="I116" s="62"/>
      <c r="J116" s="134"/>
      <c r="K116" s="135"/>
      <c r="L116" s="134"/>
    </row>
    <row r="117" spans="1:12" s="136" customFormat="1" ht="14.5" x14ac:dyDescent="0.35">
      <c r="A117" s="44"/>
      <c r="B117" s="45"/>
      <c r="C117" s="46" t="s">
        <v>212</v>
      </c>
      <c r="D117" s="47" t="s">
        <v>213</v>
      </c>
      <c r="E117" s="48"/>
      <c r="F117" s="49"/>
      <c r="G117" s="47"/>
      <c r="H117" s="50">
        <f>SUBTOTAL(9,H118:H133)</f>
        <v>565553923</v>
      </c>
      <c r="I117" s="32"/>
      <c r="J117" s="134"/>
      <c r="K117" s="135"/>
      <c r="L117" s="134"/>
    </row>
    <row r="118" spans="1:12" s="136" customFormat="1" ht="50" x14ac:dyDescent="0.35">
      <c r="A118" s="44"/>
      <c r="B118" s="33">
        <v>8566</v>
      </c>
      <c r="C118" s="34" t="s">
        <v>214</v>
      </c>
      <c r="D118" s="35" t="s">
        <v>215</v>
      </c>
      <c r="E118" s="66" t="s">
        <v>16</v>
      </c>
      <c r="F118" s="37">
        <v>180798</v>
      </c>
      <c r="G118" s="38">
        <v>895</v>
      </c>
      <c r="H118" s="37">
        <f t="shared" ref="H118:H133" si="7">IF(F118="","",F118*G118)</f>
        <v>161814210</v>
      </c>
      <c r="I118" s="55"/>
      <c r="J118" s="134"/>
      <c r="K118" s="135"/>
      <c r="L118" s="134"/>
    </row>
    <row r="119" spans="1:12" s="136" customFormat="1" ht="14.5" x14ac:dyDescent="0.35">
      <c r="A119" s="44"/>
      <c r="B119" s="33">
        <v>5227</v>
      </c>
      <c r="C119" s="34" t="s">
        <v>216</v>
      </c>
      <c r="D119" s="35" t="s">
        <v>217</v>
      </c>
      <c r="E119" s="66" t="s">
        <v>16</v>
      </c>
      <c r="F119" s="37">
        <v>32485</v>
      </c>
      <c r="G119" s="38">
        <v>984</v>
      </c>
      <c r="H119" s="37">
        <f t="shared" si="7"/>
        <v>31965240</v>
      </c>
      <c r="I119" s="55"/>
      <c r="J119" s="134"/>
      <c r="K119" s="135"/>
      <c r="L119" s="134"/>
    </row>
    <row r="120" spans="1:12" s="136" customFormat="1" ht="37.5" x14ac:dyDescent="0.35">
      <c r="A120" s="44"/>
      <c r="B120" s="33">
        <v>5220</v>
      </c>
      <c r="C120" s="34" t="s">
        <v>218</v>
      </c>
      <c r="D120" s="35" t="s">
        <v>219</v>
      </c>
      <c r="E120" s="66" t="s">
        <v>21</v>
      </c>
      <c r="F120" s="37">
        <v>23354</v>
      </c>
      <c r="G120" s="38">
        <v>7874</v>
      </c>
      <c r="H120" s="37">
        <f t="shared" si="7"/>
        <v>183889396</v>
      </c>
      <c r="I120" s="55"/>
      <c r="J120" s="134"/>
      <c r="K120" s="135"/>
      <c r="L120" s="134"/>
    </row>
    <row r="121" spans="1:12" s="136" customFormat="1" ht="14.5" x14ac:dyDescent="0.35">
      <c r="A121" s="44"/>
      <c r="B121" s="33">
        <v>5225</v>
      </c>
      <c r="C121" s="34" t="s">
        <v>220</v>
      </c>
      <c r="D121" s="35" t="s">
        <v>221</v>
      </c>
      <c r="E121" s="36" t="s">
        <v>21</v>
      </c>
      <c r="F121" s="37">
        <v>5631</v>
      </c>
      <c r="G121" s="38">
        <v>9299</v>
      </c>
      <c r="H121" s="37">
        <f t="shared" si="7"/>
        <v>52362669</v>
      </c>
      <c r="I121" s="55"/>
      <c r="J121" s="134"/>
      <c r="K121" s="135"/>
      <c r="L121" s="134"/>
    </row>
    <row r="122" spans="1:12" s="136" customFormat="1" ht="37.5" x14ac:dyDescent="0.35">
      <c r="A122" s="44"/>
      <c r="B122" s="33">
        <v>5221</v>
      </c>
      <c r="C122" s="34" t="s">
        <v>222</v>
      </c>
      <c r="D122" s="35" t="s">
        <v>223</v>
      </c>
      <c r="E122" s="36" t="s">
        <v>21</v>
      </c>
      <c r="F122" s="37">
        <v>26862</v>
      </c>
      <c r="G122" s="38">
        <v>580</v>
      </c>
      <c r="H122" s="37">
        <f t="shared" si="7"/>
        <v>15579960</v>
      </c>
      <c r="I122" s="55"/>
      <c r="J122" s="134"/>
      <c r="K122" s="135"/>
      <c r="L122" s="134"/>
    </row>
    <row r="123" spans="1:12" s="136" customFormat="1" ht="37.5" x14ac:dyDescent="0.35">
      <c r="A123" s="44"/>
      <c r="B123" s="33">
        <v>5218</v>
      </c>
      <c r="C123" s="34" t="s">
        <v>224</v>
      </c>
      <c r="D123" s="35" t="s">
        <v>225</v>
      </c>
      <c r="E123" s="36" t="s">
        <v>21</v>
      </c>
      <c r="F123" s="37">
        <v>5056</v>
      </c>
      <c r="G123" s="38">
        <v>2288</v>
      </c>
      <c r="H123" s="37">
        <f t="shared" si="7"/>
        <v>11568128</v>
      </c>
      <c r="I123" s="55"/>
      <c r="J123" s="134"/>
      <c r="K123" s="135"/>
      <c r="L123" s="134"/>
    </row>
    <row r="124" spans="1:12" s="136" customFormat="1" ht="25" x14ac:dyDescent="0.35">
      <c r="A124" s="44"/>
      <c r="B124" s="33">
        <v>10264</v>
      </c>
      <c r="C124" s="34" t="s">
        <v>226</v>
      </c>
      <c r="D124" s="35" t="s">
        <v>227</v>
      </c>
      <c r="E124" s="36" t="s">
        <v>16</v>
      </c>
      <c r="F124" s="37">
        <v>284502</v>
      </c>
      <c r="G124" s="38">
        <v>11</v>
      </c>
      <c r="H124" s="37">
        <f t="shared" si="7"/>
        <v>3129522</v>
      </c>
      <c r="I124" s="55"/>
      <c r="J124" s="134"/>
      <c r="K124" s="135"/>
      <c r="L124" s="134"/>
    </row>
    <row r="125" spans="1:12" s="136" customFormat="1" ht="25" x14ac:dyDescent="0.35">
      <c r="A125" s="44"/>
      <c r="B125" s="33">
        <v>7503</v>
      </c>
      <c r="C125" s="34" t="s">
        <v>228</v>
      </c>
      <c r="D125" s="35" t="s">
        <v>229</v>
      </c>
      <c r="E125" s="36" t="s">
        <v>117</v>
      </c>
      <c r="F125" s="37">
        <v>805888</v>
      </c>
      <c r="G125" s="38">
        <v>40</v>
      </c>
      <c r="H125" s="37">
        <f t="shared" si="7"/>
        <v>32235520</v>
      </c>
      <c r="I125" s="55"/>
      <c r="J125" s="134"/>
      <c r="K125" s="135"/>
      <c r="L125" s="134"/>
    </row>
    <row r="126" spans="1:12" s="136" customFormat="1" ht="62.5" x14ac:dyDescent="0.35">
      <c r="A126" s="44"/>
      <c r="B126" s="33"/>
      <c r="C126" s="34" t="s">
        <v>230</v>
      </c>
      <c r="D126" s="35" t="s">
        <v>231</v>
      </c>
      <c r="E126" s="36" t="s">
        <v>117</v>
      </c>
      <c r="F126" s="54">
        <v>2001405</v>
      </c>
      <c r="G126" s="38">
        <v>16</v>
      </c>
      <c r="H126" s="37">
        <f t="shared" si="7"/>
        <v>32022480</v>
      </c>
      <c r="I126" s="55"/>
      <c r="J126" s="134"/>
      <c r="K126" s="135"/>
      <c r="L126" s="134"/>
    </row>
    <row r="127" spans="1:12" s="136" customFormat="1" ht="62.5" x14ac:dyDescent="0.35">
      <c r="A127" s="44"/>
      <c r="B127" s="33"/>
      <c r="C127" s="34" t="s">
        <v>232</v>
      </c>
      <c r="D127" s="35" t="s">
        <v>233</v>
      </c>
      <c r="E127" s="36" t="s">
        <v>117</v>
      </c>
      <c r="F127" s="54">
        <v>632523</v>
      </c>
      <c r="G127" s="38">
        <v>28</v>
      </c>
      <c r="H127" s="37">
        <f t="shared" si="7"/>
        <v>17710644</v>
      </c>
      <c r="I127" s="55"/>
      <c r="J127" s="134"/>
      <c r="K127" s="135"/>
      <c r="L127" s="134"/>
    </row>
    <row r="128" spans="1:12" s="136" customFormat="1" ht="14.5" x14ac:dyDescent="0.35">
      <c r="A128" s="44"/>
      <c r="B128" s="33">
        <v>3433</v>
      </c>
      <c r="C128" s="34" t="s">
        <v>234</v>
      </c>
      <c r="D128" s="35" t="s">
        <v>235</v>
      </c>
      <c r="E128" s="36" t="s">
        <v>117</v>
      </c>
      <c r="F128" s="37">
        <v>11469</v>
      </c>
      <c r="G128" s="38">
        <v>357</v>
      </c>
      <c r="H128" s="37">
        <f t="shared" si="7"/>
        <v>4094433</v>
      </c>
      <c r="I128" s="55"/>
      <c r="J128" s="134"/>
      <c r="K128" s="135"/>
      <c r="L128" s="134"/>
    </row>
    <row r="129" spans="1:12" s="136" customFormat="1" ht="14.5" x14ac:dyDescent="0.35">
      <c r="A129" s="44"/>
      <c r="B129" s="33">
        <v>7881</v>
      </c>
      <c r="C129" s="34" t="s">
        <v>236</v>
      </c>
      <c r="D129" s="35" t="s">
        <v>237</v>
      </c>
      <c r="E129" s="36" t="s">
        <v>117</v>
      </c>
      <c r="F129" s="37">
        <v>8044</v>
      </c>
      <c r="G129" s="38">
        <v>1008</v>
      </c>
      <c r="H129" s="37">
        <f t="shared" si="7"/>
        <v>8108352</v>
      </c>
      <c r="I129" s="55"/>
      <c r="J129" s="134"/>
      <c r="K129" s="135"/>
      <c r="L129" s="134"/>
    </row>
    <row r="130" spans="1:12" s="136" customFormat="1" ht="62.5" x14ac:dyDescent="0.35">
      <c r="A130" s="44"/>
      <c r="B130" s="33"/>
      <c r="C130" s="34" t="s">
        <v>238</v>
      </c>
      <c r="D130" s="35" t="s">
        <v>239</v>
      </c>
      <c r="E130" s="36" t="s">
        <v>117</v>
      </c>
      <c r="F130" s="54">
        <v>46410</v>
      </c>
      <c r="G130" s="38">
        <v>131</v>
      </c>
      <c r="H130" s="37">
        <f t="shared" si="7"/>
        <v>6079710</v>
      </c>
      <c r="I130" s="55"/>
      <c r="J130" s="134"/>
      <c r="K130" s="135"/>
      <c r="L130" s="134"/>
    </row>
    <row r="131" spans="1:12" s="136" customFormat="1" ht="37.5" x14ac:dyDescent="0.35">
      <c r="A131" s="44"/>
      <c r="B131" s="33">
        <v>8544</v>
      </c>
      <c r="C131" s="34" t="s">
        <v>240</v>
      </c>
      <c r="D131" s="35" t="s">
        <v>241</v>
      </c>
      <c r="E131" s="36" t="s">
        <v>117</v>
      </c>
      <c r="F131" s="37">
        <v>1890</v>
      </c>
      <c r="G131" s="38">
        <v>78</v>
      </c>
      <c r="H131" s="37">
        <f t="shared" si="7"/>
        <v>147420</v>
      </c>
      <c r="I131" s="55"/>
      <c r="J131" s="134"/>
      <c r="K131" s="135"/>
      <c r="L131" s="134"/>
    </row>
    <row r="132" spans="1:12" s="136" customFormat="1" ht="37.5" x14ac:dyDescent="0.35">
      <c r="A132" s="44"/>
      <c r="B132" s="33">
        <v>8092</v>
      </c>
      <c r="C132" s="34" t="s">
        <v>242</v>
      </c>
      <c r="D132" s="35" t="s">
        <v>243</v>
      </c>
      <c r="E132" s="36" t="s">
        <v>117</v>
      </c>
      <c r="F132" s="37">
        <v>55319</v>
      </c>
      <c r="G132" s="38">
        <v>41</v>
      </c>
      <c r="H132" s="37">
        <f t="shared" si="7"/>
        <v>2268079</v>
      </c>
      <c r="I132" s="55"/>
      <c r="J132" s="134"/>
      <c r="K132" s="135"/>
      <c r="L132" s="134"/>
    </row>
    <row r="133" spans="1:12" s="136" customFormat="1" ht="37.5" x14ac:dyDescent="0.35">
      <c r="A133" s="44"/>
      <c r="B133" s="33">
        <v>8093</v>
      </c>
      <c r="C133" s="34" t="s">
        <v>244</v>
      </c>
      <c r="D133" s="35" t="s">
        <v>245</v>
      </c>
      <c r="E133" s="36" t="s">
        <v>117</v>
      </c>
      <c r="F133" s="37">
        <v>64454</v>
      </c>
      <c r="G133" s="38">
        <v>40</v>
      </c>
      <c r="H133" s="37">
        <f t="shared" si="7"/>
        <v>2578160</v>
      </c>
      <c r="I133" s="55"/>
      <c r="J133" s="134"/>
      <c r="K133" s="135"/>
      <c r="L133" s="134"/>
    </row>
    <row r="134" spans="1:12" ht="24" customHeight="1" x14ac:dyDescent="0.35">
      <c r="A134" s="1"/>
      <c r="B134" s="67"/>
      <c r="C134" s="68" t="s">
        <v>246</v>
      </c>
      <c r="D134" s="69" t="s">
        <v>247</v>
      </c>
      <c r="E134" s="70"/>
      <c r="F134" s="61"/>
      <c r="G134" s="27"/>
      <c r="H134" s="42">
        <f>SUBTOTAL(9,H135:H172)</f>
        <v>1386209038</v>
      </c>
      <c r="I134" s="62"/>
      <c r="J134" s="134"/>
      <c r="K134" s="135"/>
      <c r="L134" s="134"/>
    </row>
    <row r="135" spans="1:12" s="136" customFormat="1" ht="14.5" x14ac:dyDescent="0.35">
      <c r="A135" s="44"/>
      <c r="B135" s="45"/>
      <c r="C135" s="46" t="s">
        <v>248</v>
      </c>
      <c r="D135" s="47" t="s">
        <v>249</v>
      </c>
      <c r="E135" s="48"/>
      <c r="F135" s="49"/>
      <c r="G135" s="47"/>
      <c r="H135" s="50">
        <f>SUBTOTAL(9,H136:H136)</f>
        <v>212975</v>
      </c>
      <c r="I135" s="32"/>
      <c r="J135" s="134"/>
      <c r="K135" s="135"/>
      <c r="L135" s="134"/>
    </row>
    <row r="136" spans="1:12" s="136" customFormat="1" ht="14.5" x14ac:dyDescent="0.35">
      <c r="A136" s="44"/>
      <c r="B136" s="33">
        <v>3007</v>
      </c>
      <c r="C136" s="34" t="s">
        <v>250</v>
      </c>
      <c r="D136" s="35" t="s">
        <v>15</v>
      </c>
      <c r="E136" s="36" t="s">
        <v>16</v>
      </c>
      <c r="F136" s="37">
        <v>1217</v>
      </c>
      <c r="G136" s="38">
        <v>175</v>
      </c>
      <c r="H136" s="37">
        <f t="shared" ref="H136:H172" si="8">IF(F136="","",F136*G136)</f>
        <v>212975</v>
      </c>
      <c r="I136" s="55"/>
      <c r="J136" s="134"/>
      <c r="K136" s="135"/>
      <c r="L136" s="134"/>
    </row>
    <row r="137" spans="1:12" s="136" customFormat="1" ht="14.5" x14ac:dyDescent="0.35">
      <c r="A137" s="44"/>
      <c r="B137" s="45"/>
      <c r="C137" s="46" t="s">
        <v>251</v>
      </c>
      <c r="D137" s="47" t="s">
        <v>252</v>
      </c>
      <c r="E137" s="48"/>
      <c r="F137" s="49"/>
      <c r="G137" s="47"/>
      <c r="H137" s="50">
        <f>SUBTOTAL(9,H138:H138)</f>
        <v>8141840</v>
      </c>
      <c r="I137" s="32"/>
      <c r="J137" s="134"/>
      <c r="K137" s="135"/>
      <c r="L137" s="134"/>
    </row>
    <row r="138" spans="1:12" s="136" customFormat="1" ht="25" x14ac:dyDescent="0.35">
      <c r="A138" s="44"/>
      <c r="B138" s="33">
        <v>3486</v>
      </c>
      <c r="C138" s="34" t="s">
        <v>253</v>
      </c>
      <c r="D138" s="35" t="s">
        <v>254</v>
      </c>
      <c r="E138" s="36" t="s">
        <v>24</v>
      </c>
      <c r="F138" s="37">
        <v>262640</v>
      </c>
      <c r="G138" s="38">
        <v>31</v>
      </c>
      <c r="H138" s="37">
        <f t="shared" si="8"/>
        <v>8141840</v>
      </c>
      <c r="I138" s="55"/>
      <c r="J138" s="134"/>
      <c r="K138" s="135"/>
      <c r="L138" s="134"/>
    </row>
    <row r="139" spans="1:12" s="136" customFormat="1" ht="14.5" x14ac:dyDescent="0.35">
      <c r="A139" s="44"/>
      <c r="B139" s="45"/>
      <c r="C139" s="46" t="s">
        <v>255</v>
      </c>
      <c r="D139" s="47" t="s">
        <v>256</v>
      </c>
      <c r="E139" s="48"/>
      <c r="F139" s="49"/>
      <c r="G139" s="47"/>
      <c r="H139" s="50">
        <f>SUBTOTAL(9,H140:H140)</f>
        <v>3344250</v>
      </c>
      <c r="I139" s="32"/>
      <c r="J139" s="134"/>
      <c r="K139" s="135"/>
      <c r="L139" s="134"/>
    </row>
    <row r="140" spans="1:12" s="136" customFormat="1" ht="14.5" x14ac:dyDescent="0.35">
      <c r="A140" s="44"/>
      <c r="B140" s="33">
        <v>3009</v>
      </c>
      <c r="C140" s="34" t="s">
        <v>257</v>
      </c>
      <c r="D140" s="35" t="s">
        <v>258</v>
      </c>
      <c r="E140" s="36" t="s">
        <v>24</v>
      </c>
      <c r="F140" s="37">
        <v>68250</v>
      </c>
      <c r="G140" s="38">
        <v>49</v>
      </c>
      <c r="H140" s="37">
        <f t="shared" si="8"/>
        <v>3344250</v>
      </c>
      <c r="I140" s="55"/>
      <c r="J140" s="134"/>
      <c r="K140" s="135"/>
      <c r="L140" s="134"/>
    </row>
    <row r="141" spans="1:12" s="136" customFormat="1" ht="14.5" x14ac:dyDescent="0.35">
      <c r="A141" s="44"/>
      <c r="B141" s="45"/>
      <c r="C141" s="46" t="s">
        <v>259</v>
      </c>
      <c r="D141" s="47" t="s">
        <v>260</v>
      </c>
      <c r="E141" s="48"/>
      <c r="F141" s="49"/>
      <c r="G141" s="47"/>
      <c r="H141" s="50">
        <f>SUBTOTAL(9,H142:H142)</f>
        <v>3677454</v>
      </c>
      <c r="I141" s="32"/>
      <c r="J141" s="134"/>
      <c r="K141" s="135"/>
      <c r="L141" s="134"/>
    </row>
    <row r="142" spans="1:12" s="136" customFormat="1" ht="37.5" x14ac:dyDescent="0.35">
      <c r="A142" s="44"/>
      <c r="B142" s="33">
        <v>3017</v>
      </c>
      <c r="C142" s="34" t="s">
        <v>261</v>
      </c>
      <c r="D142" s="35" t="s">
        <v>28</v>
      </c>
      <c r="E142" s="36" t="s">
        <v>24</v>
      </c>
      <c r="F142" s="37">
        <v>55719</v>
      </c>
      <c r="G142" s="38">
        <v>66</v>
      </c>
      <c r="H142" s="37">
        <f t="shared" si="8"/>
        <v>3677454</v>
      </c>
      <c r="I142" s="55"/>
      <c r="J142" s="134"/>
      <c r="K142" s="135"/>
      <c r="L142" s="134"/>
    </row>
    <row r="143" spans="1:12" s="136" customFormat="1" ht="14.5" x14ac:dyDescent="0.35">
      <c r="A143" s="44"/>
      <c r="B143" s="45"/>
      <c r="C143" s="46" t="s">
        <v>262</v>
      </c>
      <c r="D143" s="47" t="s">
        <v>263</v>
      </c>
      <c r="E143" s="48"/>
      <c r="F143" s="49"/>
      <c r="G143" s="47"/>
      <c r="H143" s="50">
        <f>SUBTOTAL(9,H144:H147)</f>
        <v>30924586</v>
      </c>
      <c r="I143" s="32"/>
      <c r="J143" s="134"/>
      <c r="K143" s="135"/>
      <c r="L143" s="134"/>
    </row>
    <row r="144" spans="1:12" s="136" customFormat="1" ht="25" x14ac:dyDescent="0.35">
      <c r="A144" s="44"/>
      <c r="B144" s="33">
        <v>3415</v>
      </c>
      <c r="C144" s="34" t="s">
        <v>264</v>
      </c>
      <c r="D144" s="35" t="s">
        <v>265</v>
      </c>
      <c r="E144" s="36" t="s">
        <v>21</v>
      </c>
      <c r="F144" s="37">
        <v>65154</v>
      </c>
      <c r="G144" s="38">
        <v>279</v>
      </c>
      <c r="H144" s="37">
        <f t="shared" si="8"/>
        <v>18177966</v>
      </c>
      <c r="I144" s="55"/>
      <c r="J144" s="134"/>
      <c r="K144" s="135"/>
      <c r="L144" s="134"/>
    </row>
    <row r="145" spans="1:12" s="136" customFormat="1" ht="25" x14ac:dyDescent="0.35">
      <c r="A145" s="44"/>
      <c r="B145" s="33">
        <v>3382</v>
      </c>
      <c r="C145" s="34" t="s">
        <v>266</v>
      </c>
      <c r="D145" s="35" t="s">
        <v>267</v>
      </c>
      <c r="E145" s="36" t="s">
        <v>21</v>
      </c>
      <c r="F145" s="37">
        <v>35893</v>
      </c>
      <c r="G145" s="38">
        <v>100</v>
      </c>
      <c r="H145" s="37">
        <f t="shared" si="8"/>
        <v>3589300</v>
      </c>
      <c r="I145" s="55"/>
      <c r="J145" s="134"/>
      <c r="K145" s="135"/>
      <c r="L145" s="134"/>
    </row>
    <row r="146" spans="1:12" s="136" customFormat="1" ht="14.5" x14ac:dyDescent="0.35">
      <c r="A146" s="44"/>
      <c r="B146" s="33">
        <v>3413</v>
      </c>
      <c r="C146" s="34" t="s">
        <v>268</v>
      </c>
      <c r="D146" s="35" t="s">
        <v>269</v>
      </c>
      <c r="E146" s="36" t="s">
        <v>117</v>
      </c>
      <c r="F146" s="37">
        <v>15588</v>
      </c>
      <c r="G146" s="38">
        <v>450</v>
      </c>
      <c r="H146" s="37">
        <f t="shared" si="8"/>
        <v>7014600</v>
      </c>
      <c r="I146" s="55"/>
      <c r="J146" s="134"/>
      <c r="K146" s="135"/>
      <c r="L146" s="134"/>
    </row>
    <row r="147" spans="1:12" s="136" customFormat="1" ht="14.5" x14ac:dyDescent="0.35">
      <c r="A147" s="44"/>
      <c r="B147" s="33">
        <v>3414</v>
      </c>
      <c r="C147" s="34" t="s">
        <v>270</v>
      </c>
      <c r="D147" s="35" t="s">
        <v>271</v>
      </c>
      <c r="E147" s="36" t="s">
        <v>117</v>
      </c>
      <c r="F147" s="37">
        <v>26784</v>
      </c>
      <c r="G147" s="38">
        <v>80</v>
      </c>
      <c r="H147" s="37">
        <f t="shared" si="8"/>
        <v>2142720</v>
      </c>
      <c r="I147" s="55"/>
      <c r="J147" s="134"/>
      <c r="K147" s="135"/>
      <c r="L147" s="134"/>
    </row>
    <row r="148" spans="1:12" s="136" customFormat="1" ht="14.5" x14ac:dyDescent="0.35">
      <c r="A148" s="44"/>
      <c r="B148" s="45"/>
      <c r="C148" s="46" t="s">
        <v>272</v>
      </c>
      <c r="D148" s="47" t="s">
        <v>273</v>
      </c>
      <c r="E148" s="48"/>
      <c r="F148" s="49"/>
      <c r="G148" s="47"/>
      <c r="H148" s="50">
        <f>SUBTOTAL(9,H149:H151)</f>
        <v>10067981</v>
      </c>
      <c r="I148" s="32"/>
      <c r="J148" s="134"/>
      <c r="K148" s="135"/>
      <c r="L148" s="134"/>
    </row>
    <row r="149" spans="1:12" s="136" customFormat="1" ht="25" x14ac:dyDescent="0.35">
      <c r="A149" s="44"/>
      <c r="B149" s="33">
        <v>5708</v>
      </c>
      <c r="C149" s="34" t="s">
        <v>274</v>
      </c>
      <c r="D149" s="35" t="s">
        <v>275</v>
      </c>
      <c r="E149" s="36" t="s">
        <v>24</v>
      </c>
      <c r="F149" s="37">
        <v>232718</v>
      </c>
      <c r="G149" s="38">
        <v>16</v>
      </c>
      <c r="H149" s="37">
        <f t="shared" si="8"/>
        <v>3723488</v>
      </c>
      <c r="I149" s="55"/>
      <c r="J149" s="134"/>
      <c r="K149" s="135"/>
      <c r="L149" s="134"/>
    </row>
    <row r="150" spans="1:12" s="136" customFormat="1" ht="25" x14ac:dyDescent="0.35">
      <c r="A150" s="44"/>
      <c r="B150" s="33">
        <v>4142</v>
      </c>
      <c r="C150" s="34" t="s">
        <v>276</v>
      </c>
      <c r="D150" s="35" t="s">
        <v>277</v>
      </c>
      <c r="E150" s="36" t="s">
        <v>24</v>
      </c>
      <c r="F150" s="37">
        <v>231281</v>
      </c>
      <c r="G150" s="38">
        <v>18</v>
      </c>
      <c r="H150" s="37">
        <f t="shared" si="8"/>
        <v>4163058</v>
      </c>
      <c r="I150" s="55"/>
      <c r="J150" s="134"/>
      <c r="K150" s="135"/>
      <c r="L150" s="134"/>
    </row>
    <row r="151" spans="1:12" s="136" customFormat="1" ht="25" x14ac:dyDescent="0.35">
      <c r="A151" s="44"/>
      <c r="B151" s="33">
        <v>4908</v>
      </c>
      <c r="C151" s="34" t="s">
        <v>278</v>
      </c>
      <c r="D151" s="35" t="s">
        <v>74</v>
      </c>
      <c r="E151" s="36" t="s">
        <v>24</v>
      </c>
      <c r="F151" s="37">
        <v>145429</v>
      </c>
      <c r="G151" s="38">
        <v>15</v>
      </c>
      <c r="H151" s="37">
        <f t="shared" si="8"/>
        <v>2181435</v>
      </c>
      <c r="I151" s="55"/>
      <c r="J151" s="134"/>
      <c r="K151" s="135"/>
      <c r="L151" s="134"/>
    </row>
    <row r="152" spans="1:12" s="136" customFormat="1" ht="14.5" x14ac:dyDescent="0.35">
      <c r="A152" s="44"/>
      <c r="B152" s="45"/>
      <c r="C152" s="46" t="s">
        <v>279</v>
      </c>
      <c r="D152" s="47" t="s">
        <v>280</v>
      </c>
      <c r="E152" s="48"/>
      <c r="F152" s="49"/>
      <c r="G152" s="47"/>
      <c r="H152" s="50">
        <f>SUBTOTAL(9,H153:H160)</f>
        <v>451001004</v>
      </c>
      <c r="I152" s="32"/>
      <c r="J152" s="134"/>
      <c r="K152" s="135"/>
      <c r="L152" s="134"/>
    </row>
    <row r="153" spans="1:12" s="136" customFormat="1" ht="25" x14ac:dyDescent="0.35">
      <c r="A153" s="44"/>
      <c r="B153" s="33">
        <v>3425</v>
      </c>
      <c r="C153" s="34" t="s">
        <v>281</v>
      </c>
      <c r="D153" s="35" t="s">
        <v>282</v>
      </c>
      <c r="E153" s="36" t="s">
        <v>16</v>
      </c>
      <c r="F153" s="37">
        <v>107803</v>
      </c>
      <c r="G153" s="38">
        <v>82</v>
      </c>
      <c r="H153" s="37">
        <f t="shared" si="8"/>
        <v>8839846</v>
      </c>
      <c r="I153" s="55"/>
      <c r="J153" s="134"/>
      <c r="K153" s="135"/>
      <c r="L153" s="134"/>
    </row>
    <row r="154" spans="1:12" s="136" customFormat="1" ht="50" x14ac:dyDescent="0.35">
      <c r="A154" s="44"/>
      <c r="B154" s="33">
        <v>7954</v>
      </c>
      <c r="C154" s="34" t="s">
        <v>283</v>
      </c>
      <c r="D154" s="35" t="s">
        <v>284</v>
      </c>
      <c r="E154" s="36" t="s">
        <v>117</v>
      </c>
      <c r="F154" s="37">
        <v>1096217</v>
      </c>
      <c r="G154" s="38">
        <v>25</v>
      </c>
      <c r="H154" s="37">
        <f t="shared" si="8"/>
        <v>27405425</v>
      </c>
      <c r="I154" s="55"/>
      <c r="J154" s="134"/>
      <c r="K154" s="135"/>
      <c r="L154" s="134"/>
    </row>
    <row r="155" spans="1:12" s="136" customFormat="1" ht="37.5" x14ac:dyDescent="0.35">
      <c r="A155" s="44"/>
      <c r="B155" s="33">
        <v>4133</v>
      </c>
      <c r="C155" s="34" t="s">
        <v>285</v>
      </c>
      <c r="D155" s="35" t="s">
        <v>286</v>
      </c>
      <c r="E155" s="36" t="s">
        <v>117</v>
      </c>
      <c r="F155" s="37">
        <v>3795301</v>
      </c>
      <c r="G155" s="38">
        <v>3</v>
      </c>
      <c r="H155" s="37">
        <f t="shared" si="8"/>
        <v>11385903</v>
      </c>
      <c r="I155" s="55"/>
      <c r="J155" s="134"/>
      <c r="K155" s="135"/>
      <c r="L155" s="134"/>
    </row>
    <row r="156" spans="1:12" s="136" customFormat="1" ht="37.5" x14ac:dyDescent="0.35">
      <c r="A156" s="44"/>
      <c r="B156" s="33">
        <v>8511</v>
      </c>
      <c r="C156" s="34" t="s">
        <v>287</v>
      </c>
      <c r="D156" s="35" t="s">
        <v>288</v>
      </c>
      <c r="E156" s="36" t="s">
        <v>21</v>
      </c>
      <c r="F156" s="37">
        <v>648151</v>
      </c>
      <c r="G156" s="38">
        <v>174</v>
      </c>
      <c r="H156" s="37">
        <f t="shared" si="8"/>
        <v>112778274</v>
      </c>
      <c r="I156" s="55"/>
      <c r="J156" s="134"/>
      <c r="K156" s="135"/>
      <c r="L156" s="134"/>
    </row>
    <row r="157" spans="1:12" s="136" customFormat="1" ht="37.5" x14ac:dyDescent="0.35">
      <c r="A157" s="44"/>
      <c r="B157" s="33">
        <v>5871</v>
      </c>
      <c r="C157" s="34" t="s">
        <v>289</v>
      </c>
      <c r="D157" s="35" t="s">
        <v>290</v>
      </c>
      <c r="E157" s="36" t="s">
        <v>117</v>
      </c>
      <c r="F157" s="37">
        <v>713788</v>
      </c>
      <c r="G157" s="38">
        <v>20</v>
      </c>
      <c r="H157" s="37">
        <f t="shared" si="8"/>
        <v>14275760</v>
      </c>
      <c r="I157" s="55"/>
      <c r="J157" s="134"/>
      <c r="K157" s="135"/>
      <c r="L157" s="134"/>
    </row>
    <row r="158" spans="1:12" s="136" customFormat="1" ht="25" x14ac:dyDescent="0.35">
      <c r="A158" s="44"/>
      <c r="B158" s="33">
        <v>7430</v>
      </c>
      <c r="C158" s="34" t="s">
        <v>291</v>
      </c>
      <c r="D158" s="35" t="s">
        <v>292</v>
      </c>
      <c r="E158" s="36" t="s">
        <v>117</v>
      </c>
      <c r="F158" s="37">
        <v>574774</v>
      </c>
      <c r="G158" s="38">
        <v>1</v>
      </c>
      <c r="H158" s="37">
        <f t="shared" si="8"/>
        <v>574774</v>
      </c>
      <c r="I158" s="55"/>
      <c r="J158" s="134"/>
      <c r="K158" s="135"/>
      <c r="L158" s="134"/>
    </row>
    <row r="159" spans="1:12" s="136" customFormat="1" ht="25" x14ac:dyDescent="0.35">
      <c r="A159" s="44"/>
      <c r="B159" s="33">
        <v>3548</v>
      </c>
      <c r="C159" s="34" t="s">
        <v>293</v>
      </c>
      <c r="D159" s="35" t="s">
        <v>294</v>
      </c>
      <c r="E159" s="36" t="s">
        <v>117</v>
      </c>
      <c r="F159" s="37">
        <v>343579</v>
      </c>
      <c r="G159" s="38">
        <v>180</v>
      </c>
      <c r="H159" s="37">
        <f t="shared" si="8"/>
        <v>61844220</v>
      </c>
      <c r="I159" s="55"/>
      <c r="J159" s="134"/>
      <c r="K159" s="135"/>
      <c r="L159" s="134"/>
    </row>
    <row r="160" spans="1:12" s="136" customFormat="1" ht="137.5" x14ac:dyDescent="0.35">
      <c r="A160" s="44"/>
      <c r="B160" s="33">
        <v>10255</v>
      </c>
      <c r="C160" s="34" t="s">
        <v>295</v>
      </c>
      <c r="D160" s="35" t="s">
        <v>296</v>
      </c>
      <c r="E160" s="36" t="s">
        <v>117</v>
      </c>
      <c r="F160" s="37">
        <v>213896802</v>
      </c>
      <c r="G160" s="38">
        <v>1</v>
      </c>
      <c r="H160" s="37">
        <f t="shared" si="8"/>
        <v>213896802</v>
      </c>
      <c r="I160" s="55"/>
      <c r="J160" s="134"/>
      <c r="K160" s="135"/>
      <c r="L160" s="134"/>
    </row>
    <row r="161" spans="1:12" s="136" customFormat="1" ht="14.5" x14ac:dyDescent="0.35">
      <c r="A161" s="44"/>
      <c r="B161" s="45"/>
      <c r="C161" s="46" t="s">
        <v>297</v>
      </c>
      <c r="D161" s="47" t="s">
        <v>298</v>
      </c>
      <c r="E161" s="48"/>
      <c r="F161" s="49"/>
      <c r="G161" s="47"/>
      <c r="H161" s="50">
        <f>SUBTOTAL(9,H162:H172)</f>
        <v>878838948</v>
      </c>
      <c r="I161" s="32"/>
      <c r="J161" s="134"/>
      <c r="K161" s="135"/>
      <c r="L161" s="134"/>
    </row>
    <row r="162" spans="1:12" s="136" customFormat="1" ht="25" x14ac:dyDescent="0.35">
      <c r="A162" s="44"/>
      <c r="B162" s="33">
        <v>8495</v>
      </c>
      <c r="C162" s="34" t="s">
        <v>299</v>
      </c>
      <c r="D162" s="35" t="s">
        <v>300</v>
      </c>
      <c r="E162" s="36" t="s">
        <v>21</v>
      </c>
      <c r="F162" s="37">
        <v>41194</v>
      </c>
      <c r="G162" s="38">
        <v>6500</v>
      </c>
      <c r="H162" s="37">
        <f t="shared" si="8"/>
        <v>267761000</v>
      </c>
      <c r="I162" s="55"/>
      <c r="J162" s="134"/>
      <c r="K162" s="135"/>
      <c r="L162" s="134"/>
    </row>
    <row r="163" spans="1:12" s="136" customFormat="1" ht="25" x14ac:dyDescent="0.35">
      <c r="A163" s="44"/>
      <c r="B163" s="33">
        <v>8496</v>
      </c>
      <c r="C163" s="34" t="s">
        <v>301</v>
      </c>
      <c r="D163" s="35" t="s">
        <v>302</v>
      </c>
      <c r="E163" s="36" t="s">
        <v>21</v>
      </c>
      <c r="F163" s="37">
        <v>36653</v>
      </c>
      <c r="G163" s="38">
        <v>800</v>
      </c>
      <c r="H163" s="37">
        <f t="shared" si="8"/>
        <v>29322400</v>
      </c>
      <c r="I163" s="55"/>
      <c r="J163" s="134"/>
      <c r="K163" s="135"/>
      <c r="L163" s="134"/>
    </row>
    <row r="164" spans="1:12" s="136" customFormat="1" ht="37.5" x14ac:dyDescent="0.35">
      <c r="A164" s="44"/>
      <c r="B164" s="33">
        <v>6043</v>
      </c>
      <c r="C164" s="34" t="s">
        <v>303</v>
      </c>
      <c r="D164" s="35" t="s">
        <v>304</v>
      </c>
      <c r="E164" s="36" t="s">
        <v>117</v>
      </c>
      <c r="F164" s="37">
        <v>6193457</v>
      </c>
      <c r="G164" s="38">
        <v>10</v>
      </c>
      <c r="H164" s="37">
        <f t="shared" si="8"/>
        <v>61934570</v>
      </c>
      <c r="I164" s="55"/>
      <c r="J164" s="134"/>
      <c r="K164" s="135"/>
      <c r="L164" s="134"/>
    </row>
    <row r="165" spans="1:12" s="136" customFormat="1" ht="37.5" x14ac:dyDescent="0.35">
      <c r="A165" s="44"/>
      <c r="B165" s="33">
        <v>6044</v>
      </c>
      <c r="C165" s="34" t="s">
        <v>305</v>
      </c>
      <c r="D165" s="35" t="s">
        <v>306</v>
      </c>
      <c r="E165" s="36" t="s">
        <v>117</v>
      </c>
      <c r="F165" s="37">
        <v>5771129</v>
      </c>
      <c r="G165" s="38">
        <v>10</v>
      </c>
      <c r="H165" s="37">
        <f t="shared" si="8"/>
        <v>57711290</v>
      </c>
      <c r="I165" s="55"/>
      <c r="J165" s="134"/>
      <c r="K165" s="135"/>
      <c r="L165" s="134"/>
    </row>
    <row r="166" spans="1:12" s="136" customFormat="1" ht="25" x14ac:dyDescent="0.35">
      <c r="A166" s="44"/>
      <c r="B166" s="33"/>
      <c r="C166" s="34" t="s">
        <v>307</v>
      </c>
      <c r="D166" s="35" t="s">
        <v>308</v>
      </c>
      <c r="E166" s="36" t="s">
        <v>117</v>
      </c>
      <c r="F166" s="54">
        <v>1732137</v>
      </c>
      <c r="G166" s="38">
        <v>24</v>
      </c>
      <c r="H166" s="37">
        <f t="shared" si="8"/>
        <v>41571288</v>
      </c>
      <c r="I166" s="55"/>
      <c r="J166" s="134"/>
      <c r="K166" s="135"/>
      <c r="L166" s="134"/>
    </row>
    <row r="167" spans="1:12" s="136" customFormat="1" ht="25" x14ac:dyDescent="0.35">
      <c r="A167" s="44"/>
      <c r="B167" s="33">
        <v>6038</v>
      </c>
      <c r="C167" s="34" t="s">
        <v>309</v>
      </c>
      <c r="D167" s="35" t="s">
        <v>310</v>
      </c>
      <c r="E167" s="36" t="s">
        <v>117</v>
      </c>
      <c r="F167" s="37">
        <v>8789156</v>
      </c>
      <c r="G167" s="38">
        <v>4</v>
      </c>
      <c r="H167" s="37">
        <f t="shared" si="8"/>
        <v>35156624</v>
      </c>
      <c r="I167" s="55"/>
      <c r="J167" s="134"/>
      <c r="K167" s="135"/>
      <c r="L167" s="134"/>
    </row>
    <row r="168" spans="1:12" s="136" customFormat="1" ht="25" x14ac:dyDescent="0.35">
      <c r="A168" s="44"/>
      <c r="B168" s="33">
        <v>6039</v>
      </c>
      <c r="C168" s="34" t="s">
        <v>311</v>
      </c>
      <c r="D168" s="35" t="s">
        <v>312</v>
      </c>
      <c r="E168" s="36" t="s">
        <v>117</v>
      </c>
      <c r="F168" s="37">
        <v>11965742</v>
      </c>
      <c r="G168" s="38">
        <v>6</v>
      </c>
      <c r="H168" s="37">
        <f t="shared" si="8"/>
        <v>71794452</v>
      </c>
      <c r="I168" s="55"/>
      <c r="J168" s="134"/>
      <c r="K168" s="135"/>
      <c r="L168" s="134"/>
    </row>
    <row r="169" spans="1:12" s="136" customFormat="1" ht="25" x14ac:dyDescent="0.35">
      <c r="A169" s="44"/>
      <c r="B169" s="33">
        <v>7522</v>
      </c>
      <c r="C169" s="34" t="s">
        <v>313</v>
      </c>
      <c r="D169" s="35" t="s">
        <v>314</v>
      </c>
      <c r="E169" s="36" t="s">
        <v>117</v>
      </c>
      <c r="F169" s="37">
        <v>6024516</v>
      </c>
      <c r="G169" s="38">
        <v>10</v>
      </c>
      <c r="H169" s="37">
        <f t="shared" si="8"/>
        <v>60245160</v>
      </c>
      <c r="I169" s="55"/>
      <c r="J169" s="134"/>
      <c r="K169" s="135"/>
      <c r="L169" s="134"/>
    </row>
    <row r="170" spans="1:12" s="136" customFormat="1" ht="14.5" x14ac:dyDescent="0.35">
      <c r="A170" s="44"/>
      <c r="B170" s="33">
        <v>6045</v>
      </c>
      <c r="C170" s="34" t="s">
        <v>315</v>
      </c>
      <c r="D170" s="35" t="s">
        <v>316</v>
      </c>
      <c r="E170" s="36" t="s">
        <v>117</v>
      </c>
      <c r="F170" s="37">
        <v>7639753</v>
      </c>
      <c r="G170" s="38">
        <v>24</v>
      </c>
      <c r="H170" s="37">
        <f t="shared" si="8"/>
        <v>183354072</v>
      </c>
      <c r="I170" s="55"/>
      <c r="J170" s="134"/>
      <c r="K170" s="135"/>
      <c r="L170" s="134"/>
    </row>
    <row r="171" spans="1:12" s="136" customFormat="1" ht="25" x14ac:dyDescent="0.35">
      <c r="A171" s="44"/>
      <c r="B171" s="33">
        <v>7356</v>
      </c>
      <c r="C171" s="34" t="s">
        <v>317</v>
      </c>
      <c r="D171" s="35" t="s">
        <v>318</v>
      </c>
      <c r="E171" s="36" t="s">
        <v>117</v>
      </c>
      <c r="F171" s="37">
        <v>2510303</v>
      </c>
      <c r="G171" s="38">
        <v>24</v>
      </c>
      <c r="H171" s="37">
        <f t="shared" si="8"/>
        <v>60247272</v>
      </c>
      <c r="I171" s="55"/>
      <c r="J171" s="134"/>
      <c r="K171" s="135"/>
      <c r="L171" s="134"/>
    </row>
    <row r="172" spans="1:12" s="136" customFormat="1" ht="25" x14ac:dyDescent="0.35">
      <c r="A172" s="44"/>
      <c r="B172" s="33"/>
      <c r="C172" s="34" t="s">
        <v>319</v>
      </c>
      <c r="D172" s="35" t="s">
        <v>320</v>
      </c>
      <c r="E172" s="36" t="s">
        <v>117</v>
      </c>
      <c r="F172" s="54">
        <v>487041</v>
      </c>
      <c r="G172" s="38">
        <v>20</v>
      </c>
      <c r="H172" s="37">
        <f t="shared" si="8"/>
        <v>9740820</v>
      </c>
      <c r="I172" s="55"/>
      <c r="J172" s="134"/>
      <c r="K172" s="135"/>
      <c r="L172" s="134"/>
    </row>
    <row r="173" spans="1:12" s="136" customFormat="1" ht="14.5" x14ac:dyDescent="0.35">
      <c r="A173" s="44"/>
      <c r="B173" s="67"/>
      <c r="C173" s="68">
        <v>6</v>
      </c>
      <c r="D173" s="71" t="s">
        <v>321</v>
      </c>
      <c r="E173" s="72"/>
      <c r="F173" s="61"/>
      <c r="G173" s="27"/>
      <c r="H173" s="42">
        <f>SUBTOTAL(9,H174:H239)</f>
        <v>2448481521</v>
      </c>
      <c r="I173" s="62"/>
      <c r="J173" s="134"/>
      <c r="K173" s="135"/>
      <c r="L173" s="134"/>
    </row>
    <row r="174" spans="1:12" s="136" customFormat="1" ht="14.5" x14ac:dyDescent="0.35">
      <c r="A174" s="44"/>
      <c r="B174" s="45"/>
      <c r="C174" s="46" t="s">
        <v>322</v>
      </c>
      <c r="D174" s="47" t="s">
        <v>323</v>
      </c>
      <c r="E174" s="48"/>
      <c r="F174" s="49"/>
      <c r="G174" s="47"/>
      <c r="H174" s="50">
        <f>SUBTOTAL(9,H175:H189)</f>
        <v>809991379</v>
      </c>
      <c r="I174" s="32"/>
      <c r="J174" s="134"/>
      <c r="K174" s="135"/>
      <c r="L174" s="134"/>
    </row>
    <row r="175" spans="1:12" s="136" customFormat="1" ht="14.5" x14ac:dyDescent="0.35">
      <c r="A175" s="44"/>
      <c r="B175" s="73"/>
      <c r="C175" s="74" t="s">
        <v>324</v>
      </c>
      <c r="D175" s="75" t="s">
        <v>325</v>
      </c>
      <c r="E175" s="76"/>
      <c r="F175" s="77"/>
      <c r="G175" s="75"/>
      <c r="H175" s="78">
        <f>SUBTOTAL(9,H176:H178)</f>
        <v>229511391</v>
      </c>
      <c r="I175" s="79"/>
      <c r="J175" s="134"/>
      <c r="K175" s="135"/>
      <c r="L175" s="134"/>
    </row>
    <row r="176" spans="1:12" s="136" customFormat="1" ht="25" x14ac:dyDescent="0.35">
      <c r="A176" s="44"/>
      <c r="B176" s="33">
        <v>4792</v>
      </c>
      <c r="C176" s="34" t="s">
        <v>326</v>
      </c>
      <c r="D176" s="35" t="s">
        <v>327</v>
      </c>
      <c r="E176" s="36" t="s">
        <v>24</v>
      </c>
      <c r="F176" s="37">
        <v>128924</v>
      </c>
      <c r="G176" s="52">
        <v>129</v>
      </c>
      <c r="H176" s="39">
        <f t="shared" ref="H176:H239" si="9">IF(F176="","",F176*G176)</f>
        <v>16631196</v>
      </c>
      <c r="I176" s="40"/>
      <c r="J176" s="134"/>
      <c r="K176" s="135"/>
      <c r="L176" s="134"/>
    </row>
    <row r="177" spans="1:12" s="136" customFormat="1" ht="25" x14ac:dyDescent="0.35">
      <c r="A177" s="44"/>
      <c r="B177" s="33">
        <v>4390</v>
      </c>
      <c r="C177" s="34" t="s">
        <v>328</v>
      </c>
      <c r="D177" s="35" t="s">
        <v>329</v>
      </c>
      <c r="E177" s="36" t="s">
        <v>24</v>
      </c>
      <c r="F177" s="37">
        <v>140685</v>
      </c>
      <c r="G177" s="52">
        <v>732</v>
      </c>
      <c r="H177" s="39">
        <f t="shared" si="9"/>
        <v>102981420</v>
      </c>
      <c r="I177" s="40"/>
      <c r="J177" s="134"/>
      <c r="K177" s="135"/>
      <c r="L177" s="134"/>
    </row>
    <row r="178" spans="1:12" s="136" customFormat="1" ht="25" x14ac:dyDescent="0.35">
      <c r="A178" s="44"/>
      <c r="B178" s="33">
        <v>3478</v>
      </c>
      <c r="C178" s="34" t="s">
        <v>330</v>
      </c>
      <c r="D178" s="35" t="s">
        <v>331</v>
      </c>
      <c r="E178" s="36" t="s">
        <v>24</v>
      </c>
      <c r="F178" s="37">
        <v>193825</v>
      </c>
      <c r="G178" s="52">
        <v>567</v>
      </c>
      <c r="H178" s="39">
        <f t="shared" si="9"/>
        <v>109898775</v>
      </c>
      <c r="I178" s="40"/>
      <c r="J178" s="134"/>
      <c r="K178" s="135"/>
      <c r="L178" s="134"/>
    </row>
    <row r="179" spans="1:12" s="136" customFormat="1" ht="14.5" x14ac:dyDescent="0.35">
      <c r="A179" s="44"/>
      <c r="B179" s="73"/>
      <c r="C179" s="74" t="s">
        <v>332</v>
      </c>
      <c r="D179" s="75" t="s">
        <v>333</v>
      </c>
      <c r="E179" s="76"/>
      <c r="F179" s="77"/>
      <c r="G179" s="75"/>
      <c r="H179" s="78">
        <f>SUBTOTAL(9,H180:H182)</f>
        <v>8242472</v>
      </c>
      <c r="I179" s="79"/>
      <c r="J179" s="134"/>
      <c r="K179" s="135"/>
      <c r="L179" s="134"/>
    </row>
    <row r="180" spans="1:12" s="136" customFormat="1" ht="25" x14ac:dyDescent="0.35">
      <c r="A180" s="44"/>
      <c r="B180" s="33">
        <v>4792</v>
      </c>
      <c r="C180" s="34" t="s">
        <v>334</v>
      </c>
      <c r="D180" s="35" t="s">
        <v>327</v>
      </c>
      <c r="E180" s="36" t="s">
        <v>24</v>
      </c>
      <c r="F180" s="37">
        <v>128924</v>
      </c>
      <c r="G180" s="51">
        <v>23</v>
      </c>
      <c r="H180" s="39">
        <f t="shared" si="9"/>
        <v>2965252</v>
      </c>
      <c r="I180" s="40"/>
      <c r="J180" s="134"/>
      <c r="K180" s="135"/>
      <c r="L180" s="134"/>
    </row>
    <row r="181" spans="1:12" s="136" customFormat="1" ht="25" x14ac:dyDescent="0.35">
      <c r="A181" s="44"/>
      <c r="B181" s="33">
        <v>4390</v>
      </c>
      <c r="C181" s="34" t="s">
        <v>335</v>
      </c>
      <c r="D181" s="35" t="s">
        <v>329</v>
      </c>
      <c r="E181" s="36" t="s">
        <v>24</v>
      </c>
      <c r="F181" s="37">
        <v>140685</v>
      </c>
      <c r="G181" s="51">
        <v>32</v>
      </c>
      <c r="H181" s="39">
        <f t="shared" si="9"/>
        <v>4501920</v>
      </c>
      <c r="I181" s="40"/>
      <c r="J181" s="134"/>
      <c r="K181" s="135"/>
      <c r="L181" s="134"/>
    </row>
    <row r="182" spans="1:12" s="136" customFormat="1" ht="25" x14ac:dyDescent="0.35">
      <c r="A182" s="44"/>
      <c r="B182" s="33">
        <v>3478</v>
      </c>
      <c r="C182" s="34" t="s">
        <v>336</v>
      </c>
      <c r="D182" s="35" t="s">
        <v>331</v>
      </c>
      <c r="E182" s="36" t="s">
        <v>24</v>
      </c>
      <c r="F182" s="37">
        <v>193825</v>
      </c>
      <c r="G182" s="51">
        <v>4</v>
      </c>
      <c r="H182" s="39">
        <f t="shared" si="9"/>
        <v>775300</v>
      </c>
      <c r="I182" s="40"/>
      <c r="J182" s="134"/>
      <c r="K182" s="135"/>
      <c r="L182" s="134"/>
    </row>
    <row r="183" spans="1:12" s="136" customFormat="1" ht="14.5" x14ac:dyDescent="0.35">
      <c r="A183" s="44"/>
      <c r="B183" s="73"/>
      <c r="C183" s="74" t="s">
        <v>337</v>
      </c>
      <c r="D183" s="75" t="s">
        <v>338</v>
      </c>
      <c r="E183" s="76"/>
      <c r="F183" s="77"/>
      <c r="G183" s="75"/>
      <c r="H183" s="78">
        <f>SUBTOTAL(9,H184:H185)</f>
        <v>100024939</v>
      </c>
      <c r="I183" s="79"/>
      <c r="J183" s="134"/>
      <c r="K183" s="135"/>
      <c r="L183" s="134"/>
    </row>
    <row r="184" spans="1:12" s="136" customFormat="1" ht="25" x14ac:dyDescent="0.35">
      <c r="A184" s="44"/>
      <c r="B184" s="33">
        <v>4792</v>
      </c>
      <c r="C184" s="34" t="s">
        <v>339</v>
      </c>
      <c r="D184" s="35" t="s">
        <v>327</v>
      </c>
      <c r="E184" s="36" t="s">
        <v>24</v>
      </c>
      <c r="F184" s="37">
        <v>128924</v>
      </c>
      <c r="G184" s="52">
        <v>371</v>
      </c>
      <c r="H184" s="39">
        <f t="shared" si="9"/>
        <v>47830804</v>
      </c>
      <c r="I184" s="40"/>
      <c r="J184" s="134"/>
      <c r="K184" s="135"/>
      <c r="L184" s="134"/>
    </row>
    <row r="185" spans="1:12" s="136" customFormat="1" ht="25" x14ac:dyDescent="0.35">
      <c r="A185" s="44"/>
      <c r="B185" s="33">
        <v>4390</v>
      </c>
      <c r="C185" s="34" t="s">
        <v>340</v>
      </c>
      <c r="D185" s="35" t="s">
        <v>329</v>
      </c>
      <c r="E185" s="36" t="s">
        <v>24</v>
      </c>
      <c r="F185" s="37">
        <v>140685</v>
      </c>
      <c r="G185" s="52">
        <v>371</v>
      </c>
      <c r="H185" s="39">
        <f t="shared" si="9"/>
        <v>52194135</v>
      </c>
      <c r="I185" s="40"/>
      <c r="J185" s="134"/>
      <c r="K185" s="135"/>
      <c r="L185" s="134"/>
    </row>
    <row r="186" spans="1:12" s="136" customFormat="1" ht="14.5" x14ac:dyDescent="0.35">
      <c r="A186" s="44"/>
      <c r="B186" s="73"/>
      <c r="C186" s="74" t="s">
        <v>341</v>
      </c>
      <c r="D186" s="75" t="s">
        <v>342</v>
      </c>
      <c r="E186" s="76"/>
      <c r="F186" s="77"/>
      <c r="G186" s="75"/>
      <c r="H186" s="78">
        <f>SUBTOTAL(9,H187:H189)</f>
        <v>472212577</v>
      </c>
      <c r="I186" s="79"/>
      <c r="J186" s="134"/>
      <c r="K186" s="135"/>
      <c r="L186" s="134"/>
    </row>
    <row r="187" spans="1:12" s="136" customFormat="1" ht="25" x14ac:dyDescent="0.35">
      <c r="A187" s="44"/>
      <c r="B187" s="33">
        <v>4792</v>
      </c>
      <c r="C187" s="34" t="s">
        <v>343</v>
      </c>
      <c r="D187" s="35" t="s">
        <v>327</v>
      </c>
      <c r="E187" s="36" t="s">
        <v>24</v>
      </c>
      <c r="F187" s="37">
        <v>128924</v>
      </c>
      <c r="G187" s="51">
        <v>653</v>
      </c>
      <c r="H187" s="39">
        <f t="shared" si="9"/>
        <v>84187372</v>
      </c>
      <c r="I187" s="40"/>
      <c r="J187" s="134"/>
      <c r="K187" s="135"/>
      <c r="L187" s="134"/>
    </row>
    <row r="188" spans="1:12" s="136" customFormat="1" ht="25" x14ac:dyDescent="0.35">
      <c r="A188" s="44"/>
      <c r="B188" s="33">
        <v>4390</v>
      </c>
      <c r="C188" s="34" t="s">
        <v>344</v>
      </c>
      <c r="D188" s="35" t="s">
        <v>329</v>
      </c>
      <c r="E188" s="36" t="s">
        <v>24</v>
      </c>
      <c r="F188" s="37">
        <v>140685</v>
      </c>
      <c r="G188" s="51">
        <v>2258</v>
      </c>
      <c r="H188" s="39">
        <f t="shared" si="9"/>
        <v>317666730</v>
      </c>
      <c r="I188" s="40"/>
      <c r="J188" s="134"/>
      <c r="K188" s="135"/>
      <c r="L188" s="134"/>
    </row>
    <row r="189" spans="1:12" s="136" customFormat="1" ht="25" x14ac:dyDescent="0.35">
      <c r="A189" s="44"/>
      <c r="B189" s="33">
        <v>3478</v>
      </c>
      <c r="C189" s="34" t="s">
        <v>345</v>
      </c>
      <c r="D189" s="35" t="s">
        <v>331</v>
      </c>
      <c r="E189" s="36" t="s">
        <v>24</v>
      </c>
      <c r="F189" s="37">
        <v>193825</v>
      </c>
      <c r="G189" s="51">
        <v>363</v>
      </c>
      <c r="H189" s="39">
        <f t="shared" si="9"/>
        <v>70358475</v>
      </c>
      <c r="I189" s="40"/>
      <c r="J189" s="134"/>
      <c r="K189" s="135"/>
      <c r="L189" s="134"/>
    </row>
    <row r="190" spans="1:12" s="136" customFormat="1" ht="14.5" x14ac:dyDescent="0.35">
      <c r="A190" s="44"/>
      <c r="B190" s="45"/>
      <c r="C190" s="46" t="s">
        <v>346</v>
      </c>
      <c r="D190" s="47" t="s">
        <v>347</v>
      </c>
      <c r="E190" s="48"/>
      <c r="F190" s="49"/>
      <c r="G190" s="47"/>
      <c r="H190" s="50">
        <f>SUBTOTAL(9,H191:H239)</f>
        <v>1638490142</v>
      </c>
      <c r="I190" s="32"/>
      <c r="J190" s="134"/>
      <c r="K190" s="135"/>
      <c r="L190" s="134"/>
    </row>
    <row r="191" spans="1:12" s="136" customFormat="1" ht="14.5" x14ac:dyDescent="0.35">
      <c r="A191" s="44"/>
      <c r="B191" s="73"/>
      <c r="C191" s="74" t="s">
        <v>348</v>
      </c>
      <c r="D191" s="75" t="s">
        <v>349</v>
      </c>
      <c r="E191" s="76"/>
      <c r="F191" s="77"/>
      <c r="G191" s="75"/>
      <c r="H191" s="78">
        <f>SUBTOTAL(9,H192:H193)</f>
        <v>28931252</v>
      </c>
      <c r="I191" s="79"/>
      <c r="J191" s="134"/>
      <c r="K191" s="135"/>
      <c r="L191" s="134"/>
    </row>
    <row r="192" spans="1:12" ht="25" x14ac:dyDescent="0.35">
      <c r="A192" s="1"/>
      <c r="B192" s="33">
        <v>4848</v>
      </c>
      <c r="C192" s="34" t="s">
        <v>350</v>
      </c>
      <c r="D192" s="35" t="s">
        <v>351</v>
      </c>
      <c r="E192" s="36" t="s">
        <v>21</v>
      </c>
      <c r="F192" s="37">
        <v>16074</v>
      </c>
      <c r="G192" s="51">
        <v>91</v>
      </c>
      <c r="H192" s="39">
        <f t="shared" si="9"/>
        <v>1462734</v>
      </c>
      <c r="I192" s="40"/>
      <c r="J192" s="134"/>
      <c r="K192" s="135"/>
      <c r="L192" s="134"/>
    </row>
    <row r="193" spans="1:12" ht="14.5" x14ac:dyDescent="0.35">
      <c r="A193" s="1"/>
      <c r="B193" s="33">
        <v>3250</v>
      </c>
      <c r="C193" s="34" t="s">
        <v>352</v>
      </c>
      <c r="D193" s="35" t="s">
        <v>353</v>
      </c>
      <c r="E193" s="36" t="s">
        <v>21</v>
      </c>
      <c r="F193" s="37">
        <v>356734</v>
      </c>
      <c r="G193" s="52">
        <v>77</v>
      </c>
      <c r="H193" s="39">
        <f t="shared" si="9"/>
        <v>27468518</v>
      </c>
      <c r="I193" s="40"/>
      <c r="J193" s="134"/>
      <c r="K193" s="135"/>
      <c r="L193" s="134"/>
    </row>
    <row r="194" spans="1:12" ht="14.5" x14ac:dyDescent="0.35">
      <c r="A194" s="1"/>
      <c r="B194" s="73"/>
      <c r="C194" s="74" t="s">
        <v>354</v>
      </c>
      <c r="D194" s="75" t="s">
        <v>355</v>
      </c>
      <c r="E194" s="76"/>
      <c r="F194" s="77"/>
      <c r="G194" s="75"/>
      <c r="H194" s="78">
        <f>SUBTOTAL(9,H195:H196)</f>
        <v>7163376</v>
      </c>
      <c r="I194" s="79"/>
      <c r="J194" s="134"/>
      <c r="K194" s="135"/>
      <c r="L194" s="134"/>
    </row>
    <row r="195" spans="1:12" ht="25" x14ac:dyDescent="0.35">
      <c r="A195" s="1"/>
      <c r="B195" s="33">
        <v>6201</v>
      </c>
      <c r="C195" s="34" t="s">
        <v>356</v>
      </c>
      <c r="D195" s="35" t="s">
        <v>357</v>
      </c>
      <c r="E195" s="36" t="s">
        <v>24</v>
      </c>
      <c r="F195" s="37">
        <v>1390514</v>
      </c>
      <c r="G195" s="52">
        <v>4</v>
      </c>
      <c r="H195" s="39">
        <f t="shared" si="9"/>
        <v>5562056</v>
      </c>
      <c r="I195" s="40"/>
      <c r="J195" s="134"/>
      <c r="K195" s="135"/>
      <c r="L195" s="134"/>
    </row>
    <row r="196" spans="1:12" ht="25" x14ac:dyDescent="0.35">
      <c r="A196" s="1"/>
      <c r="B196" s="33">
        <v>7514</v>
      </c>
      <c r="C196" s="34" t="s">
        <v>358</v>
      </c>
      <c r="D196" s="35" t="s">
        <v>359</v>
      </c>
      <c r="E196" s="36" t="s">
        <v>117</v>
      </c>
      <c r="F196" s="37">
        <v>800660</v>
      </c>
      <c r="G196" s="51">
        <v>2</v>
      </c>
      <c r="H196" s="39">
        <f t="shared" si="9"/>
        <v>1601320</v>
      </c>
      <c r="I196" s="40"/>
      <c r="J196" s="134"/>
      <c r="K196" s="135"/>
      <c r="L196" s="134"/>
    </row>
    <row r="197" spans="1:12" ht="14.5" x14ac:dyDescent="0.35">
      <c r="A197" s="1"/>
      <c r="B197" s="73"/>
      <c r="C197" s="74" t="s">
        <v>360</v>
      </c>
      <c r="D197" s="75" t="s">
        <v>333</v>
      </c>
      <c r="E197" s="76"/>
      <c r="F197" s="77"/>
      <c r="G197" s="75"/>
      <c r="H197" s="78">
        <f>SUBTOTAL(9,H198:H210)</f>
        <v>42549463</v>
      </c>
      <c r="I197" s="79"/>
      <c r="J197" s="134"/>
      <c r="K197" s="135"/>
      <c r="L197" s="134"/>
    </row>
    <row r="198" spans="1:12" ht="14.5" x14ac:dyDescent="0.35">
      <c r="A198" s="1"/>
      <c r="B198" s="33">
        <v>3320</v>
      </c>
      <c r="C198" s="34" t="s">
        <v>361</v>
      </c>
      <c r="D198" s="35" t="s">
        <v>362</v>
      </c>
      <c r="E198" s="36" t="s">
        <v>117</v>
      </c>
      <c r="F198" s="37">
        <v>497994</v>
      </c>
      <c r="G198" s="51">
        <v>1</v>
      </c>
      <c r="H198" s="39">
        <f t="shared" si="9"/>
        <v>497994</v>
      </c>
      <c r="I198" s="40"/>
      <c r="J198" s="134"/>
      <c r="K198" s="135"/>
      <c r="L198" s="134"/>
    </row>
    <row r="199" spans="1:12" ht="14.5" x14ac:dyDescent="0.35">
      <c r="A199" s="1"/>
      <c r="B199" s="33">
        <v>3463</v>
      </c>
      <c r="C199" s="34" t="s">
        <v>363</v>
      </c>
      <c r="D199" s="35" t="s">
        <v>364</v>
      </c>
      <c r="E199" s="36" t="s">
        <v>117</v>
      </c>
      <c r="F199" s="37">
        <v>344655</v>
      </c>
      <c r="G199" s="51">
        <v>2</v>
      </c>
      <c r="H199" s="39">
        <f t="shared" si="9"/>
        <v>689310</v>
      </c>
      <c r="I199" s="40"/>
      <c r="J199" s="134"/>
      <c r="K199" s="135"/>
      <c r="L199" s="134"/>
    </row>
    <row r="200" spans="1:12" ht="14.5" x14ac:dyDescent="0.35">
      <c r="A200" s="1"/>
      <c r="B200" s="33">
        <v>3500</v>
      </c>
      <c r="C200" s="34" t="s">
        <v>365</v>
      </c>
      <c r="D200" s="35" t="s">
        <v>366</v>
      </c>
      <c r="E200" s="36" t="s">
        <v>117</v>
      </c>
      <c r="F200" s="37">
        <v>1252402</v>
      </c>
      <c r="G200" s="51">
        <v>2</v>
      </c>
      <c r="H200" s="39">
        <f t="shared" si="9"/>
        <v>2504804</v>
      </c>
      <c r="I200" s="40"/>
      <c r="J200" s="134"/>
      <c r="K200" s="135"/>
      <c r="L200" s="134"/>
    </row>
    <row r="201" spans="1:12" ht="14.5" x14ac:dyDescent="0.35">
      <c r="A201" s="1"/>
      <c r="B201" s="33">
        <v>3393</v>
      </c>
      <c r="C201" s="34" t="s">
        <v>367</v>
      </c>
      <c r="D201" s="35" t="s">
        <v>368</v>
      </c>
      <c r="E201" s="36" t="s">
        <v>117</v>
      </c>
      <c r="F201" s="37">
        <v>1913300</v>
      </c>
      <c r="G201" s="51">
        <v>5</v>
      </c>
      <c r="H201" s="39">
        <f t="shared" si="9"/>
        <v>9566500</v>
      </c>
      <c r="I201" s="40"/>
      <c r="J201" s="134"/>
      <c r="K201" s="135"/>
      <c r="L201" s="134"/>
    </row>
    <row r="202" spans="1:12" ht="14.5" x14ac:dyDescent="0.35">
      <c r="A202" s="1"/>
      <c r="B202" s="33">
        <v>3294</v>
      </c>
      <c r="C202" s="34" t="s">
        <v>369</v>
      </c>
      <c r="D202" s="35" t="s">
        <v>370</v>
      </c>
      <c r="E202" s="36" t="s">
        <v>117</v>
      </c>
      <c r="F202" s="37">
        <v>707379</v>
      </c>
      <c r="G202" s="51">
        <v>4</v>
      </c>
      <c r="H202" s="39">
        <f t="shared" si="9"/>
        <v>2829516</v>
      </c>
      <c r="I202" s="40"/>
      <c r="J202" s="134"/>
      <c r="K202" s="135"/>
      <c r="L202" s="134"/>
    </row>
    <row r="203" spans="1:12" ht="14.5" x14ac:dyDescent="0.35">
      <c r="A203" s="1"/>
      <c r="B203" s="33">
        <v>3318</v>
      </c>
      <c r="C203" s="34" t="s">
        <v>371</v>
      </c>
      <c r="D203" s="35" t="s">
        <v>372</v>
      </c>
      <c r="E203" s="36" t="s">
        <v>117</v>
      </c>
      <c r="F203" s="37">
        <v>2064207</v>
      </c>
      <c r="G203" s="51">
        <v>4</v>
      </c>
      <c r="H203" s="39">
        <f t="shared" si="9"/>
        <v>8256828</v>
      </c>
      <c r="I203" s="40"/>
      <c r="J203" s="134"/>
      <c r="K203" s="135"/>
      <c r="L203" s="134"/>
    </row>
    <row r="204" spans="1:12" ht="14.5" x14ac:dyDescent="0.35">
      <c r="A204" s="1"/>
      <c r="B204" s="33">
        <v>3253</v>
      </c>
      <c r="C204" s="34" t="s">
        <v>373</v>
      </c>
      <c r="D204" s="35" t="s">
        <v>374</v>
      </c>
      <c r="E204" s="36" t="s">
        <v>117</v>
      </c>
      <c r="F204" s="37">
        <v>715270</v>
      </c>
      <c r="G204" s="51">
        <v>1</v>
      </c>
      <c r="H204" s="39">
        <f t="shared" si="9"/>
        <v>715270</v>
      </c>
      <c r="I204" s="40"/>
      <c r="J204" s="134"/>
      <c r="K204" s="135"/>
      <c r="L204" s="134"/>
    </row>
    <row r="205" spans="1:12" ht="14.5" x14ac:dyDescent="0.35">
      <c r="A205" s="1"/>
      <c r="B205" s="33">
        <v>3269</v>
      </c>
      <c r="C205" s="34" t="s">
        <v>375</v>
      </c>
      <c r="D205" s="35" t="s">
        <v>376</v>
      </c>
      <c r="E205" s="36" t="s">
        <v>117</v>
      </c>
      <c r="F205" s="37">
        <v>2846473</v>
      </c>
      <c r="G205" s="51">
        <v>2</v>
      </c>
      <c r="H205" s="39">
        <f t="shared" si="9"/>
        <v>5692946</v>
      </c>
      <c r="I205" s="40"/>
      <c r="J205" s="134"/>
      <c r="K205" s="135"/>
      <c r="L205" s="134"/>
    </row>
    <row r="206" spans="1:12" ht="25" x14ac:dyDescent="0.35">
      <c r="A206" s="1"/>
      <c r="B206" s="33">
        <v>3324</v>
      </c>
      <c r="C206" s="34" t="s">
        <v>377</v>
      </c>
      <c r="D206" s="35" t="s">
        <v>378</v>
      </c>
      <c r="E206" s="36" t="s">
        <v>117</v>
      </c>
      <c r="F206" s="37">
        <v>2744508</v>
      </c>
      <c r="G206" s="51">
        <v>1</v>
      </c>
      <c r="H206" s="39">
        <f t="shared" si="9"/>
        <v>2744508</v>
      </c>
      <c r="I206" s="40"/>
      <c r="J206" s="134"/>
      <c r="K206" s="135"/>
      <c r="L206" s="134"/>
    </row>
    <row r="207" spans="1:12" ht="25" x14ac:dyDescent="0.35">
      <c r="A207" s="1"/>
      <c r="B207" s="33">
        <v>3329</v>
      </c>
      <c r="C207" s="34" t="s">
        <v>379</v>
      </c>
      <c r="D207" s="35" t="s">
        <v>380</v>
      </c>
      <c r="E207" s="36" t="s">
        <v>117</v>
      </c>
      <c r="F207" s="37">
        <v>4276960</v>
      </c>
      <c r="G207" s="51">
        <v>1</v>
      </c>
      <c r="H207" s="39">
        <f t="shared" si="9"/>
        <v>4276960</v>
      </c>
      <c r="I207" s="40"/>
      <c r="J207" s="134"/>
      <c r="K207" s="135"/>
      <c r="L207" s="134"/>
    </row>
    <row r="208" spans="1:12" ht="14.5" x14ac:dyDescent="0.35">
      <c r="A208" s="1"/>
      <c r="B208" s="33">
        <v>3246</v>
      </c>
      <c r="C208" s="34" t="s">
        <v>381</v>
      </c>
      <c r="D208" s="35" t="s">
        <v>382</v>
      </c>
      <c r="E208" s="36" t="s">
        <v>21</v>
      </c>
      <c r="F208" s="37">
        <v>53437</v>
      </c>
      <c r="G208" s="51">
        <v>1</v>
      </c>
      <c r="H208" s="39">
        <f t="shared" si="9"/>
        <v>53437</v>
      </c>
      <c r="I208" s="40"/>
      <c r="J208" s="134"/>
      <c r="K208" s="135"/>
      <c r="L208" s="134"/>
    </row>
    <row r="209" spans="1:12" ht="14.5" x14ac:dyDescent="0.35">
      <c r="A209" s="1"/>
      <c r="B209" s="33">
        <v>3247</v>
      </c>
      <c r="C209" s="34" t="s">
        <v>383</v>
      </c>
      <c r="D209" s="35" t="s">
        <v>384</v>
      </c>
      <c r="E209" s="36" t="s">
        <v>21</v>
      </c>
      <c r="F209" s="37">
        <v>107222</v>
      </c>
      <c r="G209" s="51">
        <v>16</v>
      </c>
      <c r="H209" s="39">
        <f t="shared" si="9"/>
        <v>1715552</v>
      </c>
      <c r="I209" s="40"/>
      <c r="J209" s="134"/>
      <c r="K209" s="135"/>
      <c r="L209" s="134"/>
    </row>
    <row r="210" spans="1:12" ht="25" x14ac:dyDescent="0.35">
      <c r="A210" s="1"/>
      <c r="B210" s="33">
        <v>4848</v>
      </c>
      <c r="C210" s="34" t="s">
        <v>385</v>
      </c>
      <c r="D210" s="35" t="s">
        <v>351</v>
      </c>
      <c r="E210" s="36" t="s">
        <v>21</v>
      </c>
      <c r="F210" s="37">
        <v>16074</v>
      </c>
      <c r="G210" s="51">
        <v>187</v>
      </c>
      <c r="H210" s="39">
        <f t="shared" si="9"/>
        <v>3005838</v>
      </c>
      <c r="I210" s="40"/>
      <c r="J210" s="134"/>
      <c r="K210" s="135"/>
      <c r="L210" s="134"/>
    </row>
    <row r="211" spans="1:12" ht="26.25" customHeight="1" x14ac:dyDescent="0.35">
      <c r="A211" s="1"/>
      <c r="B211" s="73"/>
      <c r="C211" s="74" t="s">
        <v>386</v>
      </c>
      <c r="D211" s="75" t="s">
        <v>387</v>
      </c>
      <c r="E211" s="76"/>
      <c r="F211" s="77"/>
      <c r="G211" s="75"/>
      <c r="H211" s="78">
        <f>SUBTOTAL(9,H212:H213)</f>
        <v>27408647</v>
      </c>
      <c r="I211" s="79"/>
      <c r="J211" s="134"/>
      <c r="K211" s="135"/>
      <c r="L211" s="134"/>
    </row>
    <row r="212" spans="1:12" ht="37.5" x14ac:dyDescent="0.35">
      <c r="A212" s="1"/>
      <c r="B212" s="33">
        <v>7512</v>
      </c>
      <c r="C212" s="34" t="s">
        <v>388</v>
      </c>
      <c r="D212" s="35" t="s">
        <v>389</v>
      </c>
      <c r="E212" s="36" t="s">
        <v>117</v>
      </c>
      <c r="F212" s="37">
        <v>774743</v>
      </c>
      <c r="G212" s="51">
        <v>31</v>
      </c>
      <c r="H212" s="39">
        <f t="shared" si="9"/>
        <v>24017033</v>
      </c>
      <c r="I212" s="40"/>
      <c r="J212" s="134"/>
      <c r="K212" s="135"/>
      <c r="L212" s="134"/>
    </row>
    <row r="213" spans="1:12" ht="25" x14ac:dyDescent="0.35">
      <c r="A213" s="1"/>
      <c r="B213" s="33">
        <v>4848</v>
      </c>
      <c r="C213" s="34" t="s">
        <v>390</v>
      </c>
      <c r="D213" s="35" t="s">
        <v>351</v>
      </c>
      <c r="E213" s="36" t="s">
        <v>21</v>
      </c>
      <c r="F213" s="37">
        <v>16074</v>
      </c>
      <c r="G213" s="51">
        <v>211</v>
      </c>
      <c r="H213" s="39">
        <f t="shared" si="9"/>
        <v>3391614</v>
      </c>
      <c r="I213" s="40"/>
      <c r="J213" s="134"/>
      <c r="K213" s="135"/>
      <c r="L213" s="134"/>
    </row>
    <row r="214" spans="1:12" ht="26.25" customHeight="1" x14ac:dyDescent="0.35">
      <c r="A214" s="1"/>
      <c r="B214" s="73"/>
      <c r="C214" s="74" t="s">
        <v>391</v>
      </c>
      <c r="D214" s="75" t="s">
        <v>342</v>
      </c>
      <c r="E214" s="76"/>
      <c r="F214" s="77"/>
      <c r="G214" s="75"/>
      <c r="H214" s="78">
        <f>SUBTOTAL(9,H215:H228)</f>
        <v>882102467</v>
      </c>
      <c r="I214" s="79"/>
      <c r="J214" s="134"/>
      <c r="K214" s="135"/>
      <c r="L214" s="134"/>
    </row>
    <row r="215" spans="1:12" ht="14.5" x14ac:dyDescent="0.35">
      <c r="A215" s="1"/>
      <c r="B215" s="33">
        <v>3155</v>
      </c>
      <c r="C215" s="34" t="s">
        <v>392</v>
      </c>
      <c r="D215" s="35" t="s">
        <v>393</v>
      </c>
      <c r="E215" s="36" t="s">
        <v>117</v>
      </c>
      <c r="F215" s="37">
        <v>267550</v>
      </c>
      <c r="G215" s="51">
        <v>8</v>
      </c>
      <c r="H215" s="39">
        <f t="shared" si="9"/>
        <v>2140400</v>
      </c>
      <c r="I215" s="40"/>
      <c r="J215" s="134"/>
      <c r="K215" s="135"/>
      <c r="L215" s="134"/>
    </row>
    <row r="216" spans="1:12" ht="14.5" x14ac:dyDescent="0.35">
      <c r="A216" s="1"/>
      <c r="B216" s="33">
        <v>4558</v>
      </c>
      <c r="C216" s="34" t="s">
        <v>394</v>
      </c>
      <c r="D216" s="35" t="s">
        <v>395</v>
      </c>
      <c r="E216" s="36" t="s">
        <v>117</v>
      </c>
      <c r="F216" s="37">
        <v>9534905</v>
      </c>
      <c r="G216" s="51">
        <v>30</v>
      </c>
      <c r="H216" s="39">
        <f t="shared" si="9"/>
        <v>286047150</v>
      </c>
      <c r="I216" s="40"/>
      <c r="J216" s="134"/>
      <c r="K216" s="135"/>
      <c r="L216" s="134"/>
    </row>
    <row r="217" spans="1:12" ht="25" x14ac:dyDescent="0.35">
      <c r="A217" s="1"/>
      <c r="B217" s="33">
        <v>3044</v>
      </c>
      <c r="C217" s="34" t="s">
        <v>396</v>
      </c>
      <c r="D217" s="35" t="s">
        <v>397</v>
      </c>
      <c r="E217" s="36" t="s">
        <v>21</v>
      </c>
      <c r="F217" s="37">
        <v>156415</v>
      </c>
      <c r="G217" s="51">
        <v>1041</v>
      </c>
      <c r="H217" s="39">
        <f t="shared" si="9"/>
        <v>162828015</v>
      </c>
      <c r="I217" s="40"/>
      <c r="J217" s="134"/>
      <c r="K217" s="135"/>
      <c r="L217" s="134"/>
    </row>
    <row r="218" spans="1:12" ht="25" x14ac:dyDescent="0.35">
      <c r="A218" s="1"/>
      <c r="B218" s="33">
        <v>3045</v>
      </c>
      <c r="C218" s="34" t="s">
        <v>398</v>
      </c>
      <c r="D218" s="35" t="s">
        <v>399</v>
      </c>
      <c r="E218" s="36" t="s">
        <v>21</v>
      </c>
      <c r="F218" s="37">
        <v>218527</v>
      </c>
      <c r="G218" s="51">
        <v>20</v>
      </c>
      <c r="H218" s="39">
        <f t="shared" si="9"/>
        <v>4370540</v>
      </c>
      <c r="I218" s="40"/>
      <c r="J218" s="134"/>
      <c r="K218" s="135"/>
      <c r="L218" s="134"/>
    </row>
    <row r="219" spans="1:12" ht="25" x14ac:dyDescent="0.35">
      <c r="A219" s="1"/>
      <c r="B219" s="33">
        <v>3047</v>
      </c>
      <c r="C219" s="34" t="s">
        <v>400</v>
      </c>
      <c r="D219" s="35" t="s">
        <v>401</v>
      </c>
      <c r="E219" s="36" t="s">
        <v>21</v>
      </c>
      <c r="F219" s="37">
        <v>524628</v>
      </c>
      <c r="G219" s="51">
        <v>78</v>
      </c>
      <c r="H219" s="39">
        <f t="shared" si="9"/>
        <v>40920984</v>
      </c>
      <c r="I219" s="40"/>
      <c r="J219" s="134"/>
      <c r="K219" s="135"/>
      <c r="L219" s="134"/>
    </row>
    <row r="220" spans="1:12" ht="25" x14ac:dyDescent="0.35">
      <c r="A220" s="1"/>
      <c r="B220" s="33">
        <v>7432</v>
      </c>
      <c r="C220" s="34" t="s">
        <v>402</v>
      </c>
      <c r="D220" s="35" t="s">
        <v>403</v>
      </c>
      <c r="E220" s="36" t="s">
        <v>21</v>
      </c>
      <c r="F220" s="37">
        <v>894505</v>
      </c>
      <c r="G220" s="51">
        <v>89</v>
      </c>
      <c r="H220" s="39">
        <f t="shared" si="9"/>
        <v>79610945</v>
      </c>
      <c r="I220" s="40"/>
      <c r="J220" s="134"/>
      <c r="K220" s="135"/>
      <c r="L220" s="134"/>
    </row>
    <row r="221" spans="1:12" ht="25" x14ac:dyDescent="0.35">
      <c r="A221" s="1"/>
      <c r="B221" s="33">
        <v>7472</v>
      </c>
      <c r="C221" s="34" t="s">
        <v>404</v>
      </c>
      <c r="D221" s="35" t="s">
        <v>405</v>
      </c>
      <c r="E221" s="36" t="s">
        <v>21</v>
      </c>
      <c r="F221" s="37">
        <v>1786133</v>
      </c>
      <c r="G221" s="51">
        <v>93</v>
      </c>
      <c r="H221" s="39">
        <f t="shared" si="9"/>
        <v>166110369</v>
      </c>
      <c r="I221" s="40"/>
      <c r="J221" s="134"/>
      <c r="K221" s="135"/>
      <c r="L221" s="134"/>
    </row>
    <row r="222" spans="1:12" ht="25" x14ac:dyDescent="0.35">
      <c r="A222" s="1"/>
      <c r="B222" s="33">
        <v>3934</v>
      </c>
      <c r="C222" s="34" t="s">
        <v>406</v>
      </c>
      <c r="D222" s="35" t="s">
        <v>407</v>
      </c>
      <c r="E222" s="36" t="s">
        <v>21</v>
      </c>
      <c r="F222" s="37">
        <v>243934</v>
      </c>
      <c r="G222" s="51">
        <v>108</v>
      </c>
      <c r="H222" s="39">
        <f t="shared" si="9"/>
        <v>26344872</v>
      </c>
      <c r="I222" s="40"/>
      <c r="J222" s="134"/>
      <c r="K222" s="135"/>
      <c r="L222" s="134"/>
    </row>
    <row r="223" spans="1:12" ht="25" x14ac:dyDescent="0.35">
      <c r="A223" s="1"/>
      <c r="B223" s="33">
        <v>3722</v>
      </c>
      <c r="C223" s="34" t="s">
        <v>408</v>
      </c>
      <c r="D223" s="35" t="s">
        <v>409</v>
      </c>
      <c r="E223" s="36" t="s">
        <v>117</v>
      </c>
      <c r="F223" s="37">
        <v>175196</v>
      </c>
      <c r="G223" s="38">
        <v>29</v>
      </c>
      <c r="H223" s="39">
        <f t="shared" si="9"/>
        <v>5080684</v>
      </c>
      <c r="I223" s="40"/>
      <c r="J223" s="134"/>
      <c r="K223" s="135"/>
      <c r="L223" s="134"/>
    </row>
    <row r="224" spans="1:12" ht="25" x14ac:dyDescent="0.35">
      <c r="A224" s="1"/>
      <c r="B224" s="33">
        <v>4850</v>
      </c>
      <c r="C224" s="34" t="s">
        <v>410</v>
      </c>
      <c r="D224" s="35" t="s">
        <v>411</v>
      </c>
      <c r="E224" s="36" t="s">
        <v>24</v>
      </c>
      <c r="F224" s="37">
        <v>450610</v>
      </c>
      <c r="G224" s="38">
        <v>54</v>
      </c>
      <c r="H224" s="39">
        <f t="shared" si="9"/>
        <v>24332940</v>
      </c>
      <c r="I224" s="40"/>
      <c r="J224" s="134"/>
      <c r="K224" s="135"/>
      <c r="L224" s="134"/>
    </row>
    <row r="225" spans="1:12" ht="25" x14ac:dyDescent="0.35">
      <c r="A225" s="1"/>
      <c r="B225" s="33">
        <v>4848</v>
      </c>
      <c r="C225" s="34" t="s">
        <v>412</v>
      </c>
      <c r="D225" s="35" t="s">
        <v>351</v>
      </c>
      <c r="E225" s="36" t="s">
        <v>21</v>
      </c>
      <c r="F225" s="37">
        <v>16074</v>
      </c>
      <c r="G225" s="38">
        <v>109</v>
      </c>
      <c r="H225" s="39">
        <f t="shared" si="9"/>
        <v>1752066</v>
      </c>
      <c r="I225" s="40"/>
      <c r="J225" s="134"/>
      <c r="K225" s="135"/>
      <c r="L225" s="134"/>
    </row>
    <row r="226" spans="1:12" ht="37.5" x14ac:dyDescent="0.35">
      <c r="A226" s="1"/>
      <c r="B226" s="33">
        <v>3470</v>
      </c>
      <c r="C226" s="34" t="s">
        <v>413</v>
      </c>
      <c r="D226" s="35" t="s">
        <v>414</v>
      </c>
      <c r="E226" s="36" t="s">
        <v>21</v>
      </c>
      <c r="F226" s="37">
        <v>1399126</v>
      </c>
      <c r="G226" s="51">
        <v>32</v>
      </c>
      <c r="H226" s="39">
        <f t="shared" si="9"/>
        <v>44772032</v>
      </c>
      <c r="I226" s="40"/>
      <c r="J226" s="134"/>
      <c r="K226" s="135"/>
      <c r="L226" s="134"/>
    </row>
    <row r="227" spans="1:12" ht="25" x14ac:dyDescent="0.35">
      <c r="A227" s="1"/>
      <c r="B227" s="33">
        <v>3473</v>
      </c>
      <c r="C227" s="34" t="s">
        <v>415</v>
      </c>
      <c r="D227" s="35" t="s">
        <v>416</v>
      </c>
      <c r="E227" s="36" t="s">
        <v>117</v>
      </c>
      <c r="F227" s="37">
        <v>1090200</v>
      </c>
      <c r="G227" s="51">
        <v>10</v>
      </c>
      <c r="H227" s="39">
        <f t="shared" si="9"/>
        <v>10902000</v>
      </c>
      <c r="I227" s="40"/>
      <c r="J227" s="134"/>
      <c r="K227" s="135"/>
      <c r="L227" s="134"/>
    </row>
    <row r="228" spans="1:12" ht="25" x14ac:dyDescent="0.35">
      <c r="A228" s="1"/>
      <c r="B228" s="80">
        <v>4252</v>
      </c>
      <c r="C228" s="81" t="s">
        <v>417</v>
      </c>
      <c r="D228" s="35" t="s">
        <v>418</v>
      </c>
      <c r="E228" s="82" t="s">
        <v>117</v>
      </c>
      <c r="F228" s="37">
        <v>2688947</v>
      </c>
      <c r="G228" s="51">
        <v>10</v>
      </c>
      <c r="H228" s="39">
        <f t="shared" si="9"/>
        <v>26889470</v>
      </c>
      <c r="I228" s="40"/>
      <c r="J228" s="134"/>
      <c r="K228" s="135"/>
      <c r="L228" s="134"/>
    </row>
    <row r="229" spans="1:12" ht="14.5" x14ac:dyDescent="0.35">
      <c r="A229" s="1"/>
      <c r="B229" s="73"/>
      <c r="C229" s="74" t="s">
        <v>419</v>
      </c>
      <c r="D229" s="75" t="s">
        <v>420</v>
      </c>
      <c r="E229" s="76"/>
      <c r="F229" s="77"/>
      <c r="G229" s="75"/>
      <c r="H229" s="78">
        <f>SUBTOTAL(9,H230:H239)</f>
        <v>650334937</v>
      </c>
      <c r="I229" s="79"/>
      <c r="J229" s="134"/>
      <c r="K229" s="135"/>
      <c r="L229" s="134"/>
    </row>
    <row r="230" spans="1:12" ht="25" x14ac:dyDescent="0.35">
      <c r="A230" s="1"/>
      <c r="B230" s="83">
        <v>4390</v>
      </c>
      <c r="C230" s="84" t="s">
        <v>421</v>
      </c>
      <c r="D230" s="35" t="s">
        <v>329</v>
      </c>
      <c r="E230" s="85" t="s">
        <v>24</v>
      </c>
      <c r="F230" s="37">
        <v>140685</v>
      </c>
      <c r="G230" s="51">
        <v>2125</v>
      </c>
      <c r="H230" s="39">
        <f t="shared" si="9"/>
        <v>298955625</v>
      </c>
      <c r="I230" s="40"/>
      <c r="J230" s="134"/>
      <c r="K230" s="135"/>
      <c r="L230" s="134"/>
    </row>
    <row r="231" spans="1:12" ht="25" x14ac:dyDescent="0.35">
      <c r="A231" s="1"/>
      <c r="B231" s="83"/>
      <c r="C231" s="84" t="s">
        <v>422</v>
      </c>
      <c r="D231" s="86" t="s">
        <v>423</v>
      </c>
      <c r="E231" s="85" t="s">
        <v>21</v>
      </c>
      <c r="F231" s="54">
        <v>159177</v>
      </c>
      <c r="G231" s="51">
        <v>197</v>
      </c>
      <c r="H231" s="39">
        <f t="shared" si="9"/>
        <v>31357869</v>
      </c>
      <c r="I231" s="40"/>
      <c r="J231" s="134"/>
      <c r="K231" s="135"/>
      <c r="L231" s="134"/>
    </row>
    <row r="232" spans="1:12" ht="25" x14ac:dyDescent="0.35">
      <c r="A232" s="1"/>
      <c r="B232" s="83">
        <v>3903</v>
      </c>
      <c r="C232" s="84" t="s">
        <v>424</v>
      </c>
      <c r="D232" s="35" t="s">
        <v>425</v>
      </c>
      <c r="E232" s="85" t="s">
        <v>21</v>
      </c>
      <c r="F232" s="37">
        <v>91187</v>
      </c>
      <c r="G232" s="51">
        <v>55</v>
      </c>
      <c r="H232" s="39">
        <f t="shared" si="9"/>
        <v>5015285</v>
      </c>
      <c r="I232" s="40"/>
      <c r="J232" s="134"/>
      <c r="K232" s="135"/>
      <c r="L232" s="134"/>
    </row>
    <row r="233" spans="1:12" ht="25" x14ac:dyDescent="0.35">
      <c r="A233" s="1"/>
      <c r="B233" s="83">
        <v>4009</v>
      </c>
      <c r="C233" s="84" t="s">
        <v>426</v>
      </c>
      <c r="D233" s="35" t="s">
        <v>84</v>
      </c>
      <c r="E233" s="85" t="s">
        <v>16</v>
      </c>
      <c r="F233" s="37">
        <v>14824</v>
      </c>
      <c r="G233" s="51">
        <v>1486</v>
      </c>
      <c r="H233" s="39">
        <f t="shared" si="9"/>
        <v>22028464</v>
      </c>
      <c r="I233" s="40"/>
      <c r="J233" s="134"/>
      <c r="K233" s="135"/>
      <c r="L233" s="134"/>
    </row>
    <row r="234" spans="1:12" ht="37.5" x14ac:dyDescent="0.35">
      <c r="A234" s="1"/>
      <c r="B234" s="83">
        <v>4838</v>
      </c>
      <c r="C234" s="84" t="s">
        <v>427</v>
      </c>
      <c r="D234" s="35" t="s">
        <v>82</v>
      </c>
      <c r="E234" s="85" t="s">
        <v>24</v>
      </c>
      <c r="F234" s="37">
        <v>233030</v>
      </c>
      <c r="G234" s="51">
        <v>559</v>
      </c>
      <c r="H234" s="39">
        <f t="shared" si="9"/>
        <v>130263770</v>
      </c>
      <c r="I234" s="40"/>
      <c r="J234" s="134"/>
      <c r="K234" s="135"/>
      <c r="L234" s="134"/>
    </row>
    <row r="235" spans="1:12" ht="50" x14ac:dyDescent="0.35">
      <c r="A235" s="1"/>
      <c r="B235" s="83">
        <v>5025</v>
      </c>
      <c r="C235" s="84" t="s">
        <v>428</v>
      </c>
      <c r="D235" s="35" t="s">
        <v>429</v>
      </c>
      <c r="E235" s="85" t="s">
        <v>16</v>
      </c>
      <c r="F235" s="37">
        <v>360326</v>
      </c>
      <c r="G235" s="51">
        <v>15</v>
      </c>
      <c r="H235" s="39">
        <f t="shared" si="9"/>
        <v>5404890</v>
      </c>
      <c r="I235" s="40"/>
      <c r="J235" s="134"/>
      <c r="K235" s="135"/>
      <c r="L235" s="134"/>
    </row>
    <row r="236" spans="1:12" ht="25" x14ac:dyDescent="0.35">
      <c r="A236" s="1"/>
      <c r="B236" s="83">
        <v>4792</v>
      </c>
      <c r="C236" s="84" t="s">
        <v>430</v>
      </c>
      <c r="D236" s="35" t="s">
        <v>327</v>
      </c>
      <c r="E236" s="85" t="s">
        <v>24</v>
      </c>
      <c r="F236" s="37">
        <v>128924</v>
      </c>
      <c r="G236" s="51">
        <v>966</v>
      </c>
      <c r="H236" s="39">
        <f t="shared" si="9"/>
        <v>124540584</v>
      </c>
      <c r="I236" s="40"/>
      <c r="J236" s="134"/>
      <c r="K236" s="135"/>
      <c r="L236" s="134"/>
    </row>
    <row r="237" spans="1:12" ht="25" x14ac:dyDescent="0.35">
      <c r="A237" s="1"/>
      <c r="B237" s="83">
        <v>7341</v>
      </c>
      <c r="C237" s="84" t="s">
        <v>431</v>
      </c>
      <c r="D237" s="35" t="s">
        <v>432</v>
      </c>
      <c r="E237" s="85" t="s">
        <v>21</v>
      </c>
      <c r="F237" s="37">
        <v>1691611</v>
      </c>
      <c r="G237" s="51">
        <v>10</v>
      </c>
      <c r="H237" s="39">
        <f t="shared" si="9"/>
        <v>16916110</v>
      </c>
      <c r="I237" s="40"/>
      <c r="J237" s="134"/>
      <c r="K237" s="135"/>
      <c r="L237" s="134"/>
    </row>
    <row r="238" spans="1:12" ht="50" x14ac:dyDescent="0.35">
      <c r="A238" s="1"/>
      <c r="B238" s="83">
        <v>8638</v>
      </c>
      <c r="C238" s="84" t="s">
        <v>433</v>
      </c>
      <c r="D238" s="35" t="s">
        <v>434</v>
      </c>
      <c r="E238" s="85" t="s">
        <v>117</v>
      </c>
      <c r="F238" s="37">
        <v>5882731</v>
      </c>
      <c r="G238" s="51">
        <v>1</v>
      </c>
      <c r="H238" s="39">
        <f t="shared" si="9"/>
        <v>5882731</v>
      </c>
      <c r="I238" s="40"/>
      <c r="J238" s="134"/>
      <c r="K238" s="135"/>
      <c r="L238" s="134"/>
    </row>
    <row r="239" spans="1:12" ht="50" x14ac:dyDescent="0.35">
      <c r="A239" s="1"/>
      <c r="B239" s="83">
        <v>8639</v>
      </c>
      <c r="C239" s="84" t="s">
        <v>435</v>
      </c>
      <c r="D239" s="35" t="s">
        <v>436</v>
      </c>
      <c r="E239" s="85" t="s">
        <v>117</v>
      </c>
      <c r="F239" s="37">
        <v>9969609</v>
      </c>
      <c r="G239" s="51">
        <v>1</v>
      </c>
      <c r="H239" s="39">
        <f t="shared" si="9"/>
        <v>9969609</v>
      </c>
      <c r="I239" s="40"/>
      <c r="J239" s="134"/>
      <c r="K239" s="135"/>
      <c r="L239" s="134"/>
    </row>
    <row r="240" spans="1:12" ht="26.25" customHeight="1" x14ac:dyDescent="0.35">
      <c r="A240" s="1"/>
      <c r="B240" s="67"/>
      <c r="C240" s="68">
        <v>7</v>
      </c>
      <c r="D240" s="87" t="s">
        <v>437</v>
      </c>
      <c r="E240" s="88"/>
      <c r="F240" s="89"/>
      <c r="G240" s="90"/>
      <c r="H240" s="42">
        <f>SUBTOTAL(9,H241:H285)</f>
        <v>2306264409</v>
      </c>
      <c r="I240" s="62"/>
      <c r="J240" s="134"/>
      <c r="K240" s="135"/>
      <c r="L240" s="134"/>
    </row>
    <row r="241" spans="1:12" s="136" customFormat="1" ht="14.5" x14ac:dyDescent="0.35">
      <c r="A241" s="44"/>
      <c r="B241" s="45"/>
      <c r="C241" s="46" t="s">
        <v>438</v>
      </c>
      <c r="D241" s="47" t="s">
        <v>439</v>
      </c>
      <c r="E241" s="48"/>
      <c r="F241" s="49"/>
      <c r="G241" s="47"/>
      <c r="H241" s="50">
        <f>SUBTOTAL(9,H242:H270)</f>
        <v>2069216967</v>
      </c>
      <c r="I241" s="32"/>
      <c r="J241" s="134"/>
      <c r="K241" s="135"/>
      <c r="L241" s="134"/>
    </row>
    <row r="242" spans="1:12" s="137" customFormat="1" ht="14.5" x14ac:dyDescent="0.35">
      <c r="A242" s="1"/>
      <c r="B242" s="73"/>
      <c r="C242" s="74" t="s">
        <v>440</v>
      </c>
      <c r="D242" s="75" t="s">
        <v>441</v>
      </c>
      <c r="E242" s="76"/>
      <c r="F242" s="77"/>
      <c r="G242" s="75"/>
      <c r="H242" s="78">
        <f>SUBTOTAL(9,H243:H270)</f>
        <v>2069216967</v>
      </c>
      <c r="I242" s="79"/>
      <c r="J242" s="134"/>
      <c r="K242" s="135"/>
      <c r="L242" s="134"/>
    </row>
    <row r="243" spans="1:12" ht="37.5" x14ac:dyDescent="0.35">
      <c r="A243" s="1"/>
      <c r="B243" s="33">
        <v>5871</v>
      </c>
      <c r="C243" s="34" t="s">
        <v>442</v>
      </c>
      <c r="D243" s="35" t="s">
        <v>290</v>
      </c>
      <c r="E243" s="36" t="s">
        <v>117</v>
      </c>
      <c r="F243" s="37">
        <v>713788</v>
      </c>
      <c r="G243" s="38">
        <v>74</v>
      </c>
      <c r="H243" s="37">
        <f t="shared" ref="H243:H274" si="10">IF(F243="","",F243*G243)</f>
        <v>52820312</v>
      </c>
      <c r="I243" s="55"/>
      <c r="J243" s="134"/>
      <c r="K243" s="135"/>
      <c r="L243" s="134"/>
    </row>
    <row r="244" spans="1:12" ht="25" x14ac:dyDescent="0.35">
      <c r="A244" s="1"/>
      <c r="B244" s="33"/>
      <c r="C244" s="34" t="s">
        <v>319</v>
      </c>
      <c r="D244" s="35" t="s">
        <v>320</v>
      </c>
      <c r="E244" s="36" t="s">
        <v>117</v>
      </c>
      <c r="F244" s="54">
        <v>487041</v>
      </c>
      <c r="G244" s="38">
        <v>74</v>
      </c>
      <c r="H244" s="37">
        <f t="shared" si="10"/>
        <v>36041034</v>
      </c>
      <c r="I244" s="55"/>
      <c r="J244" s="134"/>
      <c r="K244" s="135"/>
      <c r="L244" s="134"/>
    </row>
    <row r="245" spans="1:12" ht="25" x14ac:dyDescent="0.35">
      <c r="A245" s="1"/>
      <c r="B245" s="33">
        <v>7950</v>
      </c>
      <c r="C245" s="34" t="s">
        <v>443</v>
      </c>
      <c r="D245" s="35" t="s">
        <v>444</v>
      </c>
      <c r="E245" s="36" t="s">
        <v>21</v>
      </c>
      <c r="F245" s="37">
        <v>156248</v>
      </c>
      <c r="G245" s="38">
        <v>3618</v>
      </c>
      <c r="H245" s="39">
        <f t="shared" si="10"/>
        <v>565305264</v>
      </c>
      <c r="I245" s="40"/>
      <c r="J245" s="134"/>
      <c r="K245" s="135"/>
      <c r="L245" s="134"/>
    </row>
    <row r="246" spans="1:12" ht="37.5" x14ac:dyDescent="0.35">
      <c r="A246" s="1"/>
      <c r="B246" s="33">
        <v>4104</v>
      </c>
      <c r="C246" s="34" t="s">
        <v>445</v>
      </c>
      <c r="D246" s="35" t="s">
        <v>446</v>
      </c>
      <c r="E246" s="36" t="s">
        <v>117</v>
      </c>
      <c r="F246" s="37">
        <v>1040483</v>
      </c>
      <c r="G246" s="38">
        <v>74</v>
      </c>
      <c r="H246" s="39">
        <f t="shared" si="10"/>
        <v>76995742</v>
      </c>
      <c r="I246" s="40"/>
      <c r="J246" s="134"/>
      <c r="K246" s="135"/>
      <c r="L246" s="134"/>
    </row>
    <row r="247" spans="1:12" ht="25" x14ac:dyDescent="0.35">
      <c r="A247" s="1"/>
      <c r="B247" s="33">
        <v>8484</v>
      </c>
      <c r="C247" s="34" t="s">
        <v>447</v>
      </c>
      <c r="D247" s="35" t="s">
        <v>448</v>
      </c>
      <c r="E247" s="36" t="s">
        <v>117</v>
      </c>
      <c r="F247" s="37">
        <v>225496</v>
      </c>
      <c r="G247" s="38">
        <v>11</v>
      </c>
      <c r="H247" s="39">
        <f t="shared" si="10"/>
        <v>2480456</v>
      </c>
      <c r="I247" s="40"/>
      <c r="J247" s="134"/>
      <c r="K247" s="135"/>
      <c r="L247" s="134"/>
    </row>
    <row r="248" spans="1:12" ht="25" x14ac:dyDescent="0.35">
      <c r="A248" s="1"/>
      <c r="B248" s="33">
        <v>3363</v>
      </c>
      <c r="C248" s="34" t="s">
        <v>449</v>
      </c>
      <c r="D248" s="35" t="s">
        <v>450</v>
      </c>
      <c r="E248" s="36" t="s">
        <v>117</v>
      </c>
      <c r="F248" s="37">
        <v>5707035</v>
      </c>
      <c r="G248" s="38">
        <v>18</v>
      </c>
      <c r="H248" s="39">
        <f t="shared" si="10"/>
        <v>102726630</v>
      </c>
      <c r="I248" s="40"/>
      <c r="J248" s="134"/>
      <c r="K248" s="135"/>
      <c r="L248" s="134"/>
    </row>
    <row r="249" spans="1:12" ht="26.4" customHeight="1" x14ac:dyDescent="0.35">
      <c r="A249" s="1"/>
      <c r="B249" s="33">
        <v>3353</v>
      </c>
      <c r="C249" s="34" t="s">
        <v>451</v>
      </c>
      <c r="D249" s="35" t="s">
        <v>452</v>
      </c>
      <c r="E249" s="36" t="s">
        <v>117</v>
      </c>
      <c r="F249" s="37">
        <v>1870351</v>
      </c>
      <c r="G249" s="38">
        <v>56</v>
      </c>
      <c r="H249" s="39">
        <f t="shared" si="10"/>
        <v>104739656</v>
      </c>
      <c r="I249" s="40"/>
      <c r="J249" s="134"/>
      <c r="K249" s="135"/>
      <c r="L249" s="134"/>
    </row>
    <row r="250" spans="1:12" ht="14.5" x14ac:dyDescent="0.35">
      <c r="A250" s="1"/>
      <c r="B250" s="33"/>
      <c r="C250" s="91" t="s">
        <v>453</v>
      </c>
      <c r="D250" s="35" t="s">
        <v>454</v>
      </c>
      <c r="E250" s="36" t="s">
        <v>117</v>
      </c>
      <c r="F250" s="54">
        <v>1166789</v>
      </c>
      <c r="G250" s="38">
        <v>36</v>
      </c>
      <c r="H250" s="39">
        <f t="shared" si="10"/>
        <v>42004404</v>
      </c>
      <c r="I250" s="40"/>
      <c r="J250" s="134"/>
      <c r="K250" s="135"/>
      <c r="L250" s="134"/>
    </row>
    <row r="251" spans="1:12" ht="25" x14ac:dyDescent="0.35">
      <c r="A251" s="1"/>
      <c r="B251" s="33"/>
      <c r="C251" s="34" t="s">
        <v>455</v>
      </c>
      <c r="D251" s="35" t="s">
        <v>456</v>
      </c>
      <c r="E251" s="36" t="s">
        <v>117</v>
      </c>
      <c r="F251" s="54">
        <v>2624912</v>
      </c>
      <c r="G251" s="38">
        <v>3</v>
      </c>
      <c r="H251" s="39">
        <f t="shared" si="10"/>
        <v>7874736</v>
      </c>
      <c r="I251" s="40"/>
      <c r="J251" s="134"/>
      <c r="K251" s="135"/>
      <c r="L251" s="134"/>
    </row>
    <row r="252" spans="1:12" ht="50" x14ac:dyDescent="0.35">
      <c r="A252" s="1"/>
      <c r="B252" s="33">
        <v>7671</v>
      </c>
      <c r="C252" s="34" t="s">
        <v>457</v>
      </c>
      <c r="D252" s="35" t="s">
        <v>458</v>
      </c>
      <c r="E252" s="36" t="s">
        <v>117</v>
      </c>
      <c r="F252" s="37">
        <v>2483255</v>
      </c>
      <c r="G252" s="38">
        <v>3</v>
      </c>
      <c r="H252" s="39">
        <f t="shared" si="10"/>
        <v>7449765</v>
      </c>
      <c r="I252" s="40"/>
      <c r="J252" s="134"/>
      <c r="K252" s="135"/>
      <c r="L252" s="134"/>
    </row>
    <row r="253" spans="1:12" ht="14.5" x14ac:dyDescent="0.35">
      <c r="A253" s="1"/>
      <c r="B253" s="33"/>
      <c r="C253" s="34" t="s">
        <v>459</v>
      </c>
      <c r="D253" s="35" t="s">
        <v>460</v>
      </c>
      <c r="E253" s="36" t="s">
        <v>117</v>
      </c>
      <c r="F253" s="54">
        <v>866824</v>
      </c>
      <c r="G253" s="38">
        <v>39</v>
      </c>
      <c r="H253" s="39">
        <f t="shared" si="10"/>
        <v>33806136</v>
      </c>
      <c r="I253" s="40"/>
      <c r="J253" s="134"/>
      <c r="K253" s="135"/>
      <c r="L253" s="134"/>
    </row>
    <row r="254" spans="1:12" ht="14.5" x14ac:dyDescent="0.35">
      <c r="A254" s="1"/>
      <c r="B254" s="33"/>
      <c r="C254" s="34" t="s">
        <v>461</v>
      </c>
      <c r="D254" s="35" t="s">
        <v>462</v>
      </c>
      <c r="E254" s="36" t="s">
        <v>117</v>
      </c>
      <c r="F254" s="54">
        <v>1250574</v>
      </c>
      <c r="G254" s="38">
        <v>27</v>
      </c>
      <c r="H254" s="39">
        <f t="shared" si="10"/>
        <v>33765498</v>
      </c>
      <c r="I254" s="40"/>
      <c r="J254" s="134"/>
      <c r="K254" s="135"/>
      <c r="L254" s="134"/>
    </row>
    <row r="255" spans="1:12" ht="14.5" x14ac:dyDescent="0.35">
      <c r="A255" s="1"/>
      <c r="B255" s="33"/>
      <c r="C255" s="34" t="s">
        <v>463</v>
      </c>
      <c r="D255" s="35" t="s">
        <v>464</v>
      </c>
      <c r="E255" s="36" t="s">
        <v>117</v>
      </c>
      <c r="F255" s="54">
        <v>389198</v>
      </c>
      <c r="G255" s="38">
        <v>6</v>
      </c>
      <c r="H255" s="39">
        <f t="shared" si="10"/>
        <v>2335188</v>
      </c>
      <c r="I255" s="40"/>
      <c r="J255" s="134"/>
      <c r="K255" s="135"/>
      <c r="L255" s="134"/>
    </row>
    <row r="256" spans="1:12" ht="14.5" x14ac:dyDescent="0.35">
      <c r="A256" s="1"/>
      <c r="B256" s="33"/>
      <c r="C256" s="34" t="s">
        <v>465</v>
      </c>
      <c r="D256" s="35" t="s">
        <v>466</v>
      </c>
      <c r="E256" s="36" t="s">
        <v>117</v>
      </c>
      <c r="F256" s="54">
        <v>389198</v>
      </c>
      <c r="G256" s="38">
        <v>53</v>
      </c>
      <c r="H256" s="39">
        <f t="shared" si="10"/>
        <v>20627494</v>
      </c>
      <c r="I256" s="40"/>
      <c r="J256" s="134"/>
      <c r="K256" s="135"/>
      <c r="L256" s="134"/>
    </row>
    <row r="257" spans="1:12" ht="14.5" x14ac:dyDescent="0.35">
      <c r="A257" s="1"/>
      <c r="B257" s="33"/>
      <c r="C257" s="34" t="s">
        <v>467</v>
      </c>
      <c r="D257" s="35" t="s">
        <v>468</v>
      </c>
      <c r="E257" s="36" t="s">
        <v>117</v>
      </c>
      <c r="F257" s="54">
        <v>389198</v>
      </c>
      <c r="G257" s="38">
        <v>28</v>
      </c>
      <c r="H257" s="39">
        <f t="shared" si="10"/>
        <v>10897544</v>
      </c>
      <c r="I257" s="40"/>
      <c r="J257" s="134"/>
      <c r="K257" s="135"/>
      <c r="L257" s="134"/>
    </row>
    <row r="258" spans="1:12" ht="25" x14ac:dyDescent="0.35">
      <c r="A258" s="1"/>
      <c r="B258" s="33"/>
      <c r="C258" s="34" t="s">
        <v>469</v>
      </c>
      <c r="D258" s="35" t="s">
        <v>470</v>
      </c>
      <c r="E258" s="36" t="s">
        <v>117</v>
      </c>
      <c r="F258" s="54">
        <v>703148</v>
      </c>
      <c r="G258" s="38">
        <v>7</v>
      </c>
      <c r="H258" s="39">
        <f t="shared" si="10"/>
        <v>4922036</v>
      </c>
      <c r="I258" s="40"/>
      <c r="J258" s="134"/>
      <c r="K258" s="135"/>
      <c r="L258" s="134"/>
    </row>
    <row r="259" spans="1:12" ht="25" x14ac:dyDescent="0.35">
      <c r="A259" s="1"/>
      <c r="B259" s="33">
        <v>5557</v>
      </c>
      <c r="C259" s="34" t="s">
        <v>471</v>
      </c>
      <c r="D259" s="35" t="s">
        <v>472</v>
      </c>
      <c r="E259" s="36" t="s">
        <v>21</v>
      </c>
      <c r="F259" s="37">
        <v>103312</v>
      </c>
      <c r="G259" s="38">
        <v>145</v>
      </c>
      <c r="H259" s="39">
        <f t="shared" si="10"/>
        <v>14980240</v>
      </c>
      <c r="I259" s="40"/>
      <c r="J259" s="134"/>
      <c r="K259" s="135"/>
      <c r="L259" s="134"/>
    </row>
    <row r="260" spans="1:12" ht="25" x14ac:dyDescent="0.35">
      <c r="A260" s="1"/>
      <c r="B260" s="33">
        <v>7665</v>
      </c>
      <c r="C260" s="34" t="s">
        <v>473</v>
      </c>
      <c r="D260" s="35" t="s">
        <v>474</v>
      </c>
      <c r="E260" s="36" t="s">
        <v>117</v>
      </c>
      <c r="F260" s="37">
        <v>138705</v>
      </c>
      <c r="G260" s="38">
        <v>12</v>
      </c>
      <c r="H260" s="39">
        <f t="shared" si="10"/>
        <v>1664460</v>
      </c>
      <c r="I260" s="40"/>
      <c r="J260" s="134"/>
      <c r="K260" s="135"/>
      <c r="L260" s="134"/>
    </row>
    <row r="261" spans="1:12" ht="25" x14ac:dyDescent="0.35">
      <c r="A261" s="1"/>
      <c r="B261" s="33"/>
      <c r="C261" s="34" t="s">
        <v>475</v>
      </c>
      <c r="D261" s="35" t="s">
        <v>476</v>
      </c>
      <c r="E261" s="36" t="s">
        <v>21</v>
      </c>
      <c r="F261" s="54">
        <v>311526</v>
      </c>
      <c r="G261" s="38">
        <v>220</v>
      </c>
      <c r="H261" s="39">
        <f t="shared" si="10"/>
        <v>68535720</v>
      </c>
      <c r="I261" s="40"/>
      <c r="J261" s="134"/>
      <c r="K261" s="135"/>
      <c r="L261" s="134"/>
    </row>
    <row r="262" spans="1:12" ht="25" x14ac:dyDescent="0.35">
      <c r="A262" s="1"/>
      <c r="B262" s="33"/>
      <c r="C262" s="34" t="s">
        <v>477</v>
      </c>
      <c r="D262" s="35" t="s">
        <v>478</v>
      </c>
      <c r="E262" s="36" t="s">
        <v>21</v>
      </c>
      <c r="F262" s="54">
        <v>424682</v>
      </c>
      <c r="G262" s="38">
        <v>1870</v>
      </c>
      <c r="H262" s="39">
        <f t="shared" si="10"/>
        <v>794155340</v>
      </c>
      <c r="I262" s="40"/>
      <c r="J262" s="134"/>
      <c r="K262" s="135"/>
      <c r="L262" s="134"/>
    </row>
    <row r="263" spans="1:12" ht="14.5" x14ac:dyDescent="0.35">
      <c r="A263" s="1"/>
      <c r="B263" s="33">
        <v>5341</v>
      </c>
      <c r="C263" s="34" t="s">
        <v>479</v>
      </c>
      <c r="D263" s="35" t="s">
        <v>480</v>
      </c>
      <c r="E263" s="36" t="s">
        <v>117</v>
      </c>
      <c r="F263" s="37">
        <v>1059949</v>
      </c>
      <c r="G263" s="38">
        <v>36</v>
      </c>
      <c r="H263" s="39">
        <f t="shared" si="10"/>
        <v>38158164</v>
      </c>
      <c r="I263" s="40"/>
      <c r="J263" s="134"/>
      <c r="K263" s="135"/>
      <c r="L263" s="134"/>
    </row>
    <row r="264" spans="1:12" ht="25" x14ac:dyDescent="0.35">
      <c r="A264" s="1"/>
      <c r="B264" s="33"/>
      <c r="C264" s="34" t="s">
        <v>481</v>
      </c>
      <c r="D264" s="35" t="s">
        <v>482</v>
      </c>
      <c r="E264" s="36" t="s">
        <v>117</v>
      </c>
      <c r="F264" s="54">
        <v>87016</v>
      </c>
      <c r="G264" s="38">
        <v>201</v>
      </c>
      <c r="H264" s="39">
        <f t="shared" si="10"/>
        <v>17490216</v>
      </c>
      <c r="I264" s="40"/>
      <c r="J264" s="134"/>
      <c r="K264" s="135"/>
      <c r="L264" s="134"/>
    </row>
    <row r="265" spans="1:12" ht="50" x14ac:dyDescent="0.35">
      <c r="A265" s="1"/>
      <c r="B265" s="33"/>
      <c r="C265" s="34" t="s">
        <v>483</v>
      </c>
      <c r="D265" s="35" t="s">
        <v>484</v>
      </c>
      <c r="E265" s="36" t="s">
        <v>21</v>
      </c>
      <c r="F265" s="54">
        <v>206068</v>
      </c>
      <c r="G265" s="38">
        <v>3</v>
      </c>
      <c r="H265" s="39">
        <f t="shared" si="10"/>
        <v>618204</v>
      </c>
      <c r="I265" s="40"/>
      <c r="J265" s="134"/>
      <c r="K265" s="135"/>
      <c r="L265" s="134"/>
    </row>
    <row r="266" spans="1:12" ht="32.4" customHeight="1" x14ac:dyDescent="0.35">
      <c r="A266" s="1"/>
      <c r="B266" s="33"/>
      <c r="C266" s="34" t="s">
        <v>485</v>
      </c>
      <c r="D266" s="35" t="s">
        <v>486</v>
      </c>
      <c r="E266" s="36" t="s">
        <v>117</v>
      </c>
      <c r="F266" s="54">
        <v>395834</v>
      </c>
      <c r="G266" s="38">
        <v>1</v>
      </c>
      <c r="H266" s="39">
        <f t="shared" si="10"/>
        <v>395834</v>
      </c>
      <c r="I266" s="40"/>
      <c r="J266" s="134"/>
      <c r="K266" s="135"/>
      <c r="L266" s="134"/>
    </row>
    <row r="267" spans="1:12" ht="14.5" x14ac:dyDescent="0.35">
      <c r="A267" s="1"/>
      <c r="B267" s="33"/>
      <c r="C267" s="34" t="s">
        <v>487</v>
      </c>
      <c r="D267" s="35" t="s">
        <v>488</v>
      </c>
      <c r="E267" s="36" t="s">
        <v>117</v>
      </c>
      <c r="F267" s="54">
        <v>6688681</v>
      </c>
      <c r="G267" s="38">
        <v>1</v>
      </c>
      <c r="H267" s="39">
        <f t="shared" si="10"/>
        <v>6688681</v>
      </c>
      <c r="I267" s="40"/>
      <c r="J267" s="134"/>
      <c r="K267" s="135"/>
      <c r="L267" s="134"/>
    </row>
    <row r="268" spans="1:12" ht="14.5" x14ac:dyDescent="0.35">
      <c r="A268" s="1"/>
      <c r="B268" s="33"/>
      <c r="C268" s="34" t="s">
        <v>489</v>
      </c>
      <c r="D268" s="35" t="s">
        <v>490</v>
      </c>
      <c r="E268" s="36" t="s">
        <v>117</v>
      </c>
      <c r="F268" s="54">
        <v>6688681</v>
      </c>
      <c r="G268" s="38">
        <v>1</v>
      </c>
      <c r="H268" s="39">
        <f t="shared" si="10"/>
        <v>6688681</v>
      </c>
      <c r="I268" s="40"/>
      <c r="J268" s="134"/>
      <c r="K268" s="135"/>
      <c r="L268" s="134"/>
    </row>
    <row r="269" spans="1:12" ht="14.5" x14ac:dyDescent="0.35">
      <c r="A269" s="1"/>
      <c r="B269" s="33"/>
      <c r="C269" s="34" t="s">
        <v>491</v>
      </c>
      <c r="D269" s="35" t="s">
        <v>492</v>
      </c>
      <c r="E269" s="36" t="s">
        <v>493</v>
      </c>
      <c r="F269" s="54">
        <v>6688681</v>
      </c>
      <c r="G269" s="38">
        <v>1</v>
      </c>
      <c r="H269" s="39">
        <f t="shared" si="10"/>
        <v>6688681</v>
      </c>
      <c r="I269" s="40"/>
      <c r="J269" s="134"/>
      <c r="K269" s="135"/>
      <c r="L269" s="134"/>
    </row>
    <row r="270" spans="1:12" ht="14.5" x14ac:dyDescent="0.35">
      <c r="A270" s="1"/>
      <c r="B270" s="33"/>
      <c r="C270" s="34" t="s">
        <v>494</v>
      </c>
      <c r="D270" s="35" t="s">
        <v>495</v>
      </c>
      <c r="E270" s="36" t="s">
        <v>493</v>
      </c>
      <c r="F270" s="54">
        <v>8360851</v>
      </c>
      <c r="G270" s="38">
        <v>1</v>
      </c>
      <c r="H270" s="39">
        <f t="shared" si="10"/>
        <v>8360851</v>
      </c>
      <c r="I270" s="40"/>
      <c r="J270" s="134"/>
      <c r="K270" s="135"/>
      <c r="L270" s="134"/>
    </row>
    <row r="271" spans="1:12" s="136" customFormat="1" ht="14.5" x14ac:dyDescent="0.35">
      <c r="A271" s="44"/>
      <c r="B271" s="45"/>
      <c r="C271" s="46" t="s">
        <v>496</v>
      </c>
      <c r="D271" s="47" t="s">
        <v>497</v>
      </c>
      <c r="E271" s="48"/>
      <c r="F271" s="49"/>
      <c r="G271" s="47"/>
      <c r="H271" s="50">
        <f>SUBTOTAL(9,H272:H274)</f>
        <v>37834792</v>
      </c>
      <c r="I271" s="32"/>
      <c r="J271" s="134"/>
      <c r="K271" s="135"/>
      <c r="L271" s="134"/>
    </row>
    <row r="272" spans="1:12" s="136" customFormat="1" ht="25" x14ac:dyDescent="0.35">
      <c r="A272" s="44"/>
      <c r="B272" s="92">
        <v>7369</v>
      </c>
      <c r="C272" s="93" t="s">
        <v>498</v>
      </c>
      <c r="D272" s="35" t="s">
        <v>499</v>
      </c>
      <c r="E272" s="94" t="s">
        <v>24</v>
      </c>
      <c r="F272" s="37">
        <v>12796</v>
      </c>
      <c r="G272" s="38">
        <v>17</v>
      </c>
      <c r="H272" s="39">
        <f t="shared" si="10"/>
        <v>217532</v>
      </c>
      <c r="I272" s="40"/>
      <c r="J272" s="134"/>
      <c r="K272" s="135"/>
      <c r="L272" s="134"/>
    </row>
    <row r="273" spans="1:13" s="136" customFormat="1" ht="25" x14ac:dyDescent="0.35">
      <c r="A273" s="44"/>
      <c r="B273" s="92">
        <v>4390</v>
      </c>
      <c r="C273" s="93" t="s">
        <v>500</v>
      </c>
      <c r="D273" s="35" t="s">
        <v>329</v>
      </c>
      <c r="E273" s="94" t="s">
        <v>24</v>
      </c>
      <c r="F273" s="37">
        <v>140685</v>
      </c>
      <c r="G273" s="38">
        <v>50</v>
      </c>
      <c r="H273" s="39">
        <f t="shared" si="10"/>
        <v>7034250</v>
      </c>
      <c r="I273" s="40"/>
      <c r="J273" s="134"/>
      <c r="K273" s="135"/>
      <c r="L273" s="134"/>
    </row>
    <row r="274" spans="1:13" ht="25" x14ac:dyDescent="0.35">
      <c r="A274" s="1"/>
      <c r="B274" s="33">
        <v>3652</v>
      </c>
      <c r="C274" s="34" t="s">
        <v>501</v>
      </c>
      <c r="D274" s="35" t="s">
        <v>502</v>
      </c>
      <c r="E274" s="36" t="s">
        <v>117</v>
      </c>
      <c r="F274" s="37">
        <v>6116602</v>
      </c>
      <c r="G274" s="38">
        <v>5</v>
      </c>
      <c r="H274" s="39">
        <f t="shared" si="10"/>
        <v>30583010</v>
      </c>
      <c r="I274" s="40"/>
      <c r="J274" s="134"/>
      <c r="K274" s="135"/>
      <c r="L274" s="134"/>
    </row>
    <row r="275" spans="1:13" s="136" customFormat="1" ht="14.5" x14ac:dyDescent="0.35">
      <c r="A275" s="44"/>
      <c r="B275" s="45"/>
      <c r="C275" s="46" t="s">
        <v>503</v>
      </c>
      <c r="D275" s="47" t="s">
        <v>504</v>
      </c>
      <c r="E275" s="48"/>
      <c r="F275" s="49"/>
      <c r="G275" s="47"/>
      <c r="H275" s="50">
        <f>SUBTOTAL(9,H276:H285)</f>
        <v>199212650</v>
      </c>
      <c r="I275" s="32"/>
      <c r="J275" s="134"/>
      <c r="K275" s="135"/>
      <c r="L275" s="134"/>
    </row>
    <row r="276" spans="1:13" s="137" customFormat="1" ht="14.5" x14ac:dyDescent="0.35">
      <c r="A276" s="1"/>
      <c r="B276" s="73"/>
      <c r="C276" s="74" t="s">
        <v>505</v>
      </c>
      <c r="D276" s="75" t="s">
        <v>506</v>
      </c>
      <c r="E276" s="76"/>
      <c r="F276" s="77"/>
      <c r="G276" s="75"/>
      <c r="H276" s="78">
        <f>SUBTOTAL(9,H277:H285)</f>
        <v>199212650</v>
      </c>
      <c r="I276" s="79"/>
      <c r="J276" s="134"/>
      <c r="K276" s="135"/>
      <c r="L276" s="134"/>
    </row>
    <row r="277" spans="1:13" ht="14.5" x14ac:dyDescent="0.35">
      <c r="A277" s="1"/>
      <c r="B277" s="33">
        <v>8131</v>
      </c>
      <c r="C277" s="34" t="s">
        <v>507</v>
      </c>
      <c r="D277" s="35" t="s">
        <v>508</v>
      </c>
      <c r="E277" s="36" t="s">
        <v>21</v>
      </c>
      <c r="F277" s="37">
        <v>4794</v>
      </c>
      <c r="G277" s="38">
        <v>777</v>
      </c>
      <c r="H277" s="39">
        <f t="shared" ref="H277:H285" si="11">IF(F277="","",F277*G277)</f>
        <v>3724938</v>
      </c>
      <c r="I277" s="40"/>
      <c r="J277" s="134"/>
      <c r="K277" s="135"/>
      <c r="L277" s="134"/>
    </row>
    <row r="278" spans="1:13" ht="25" x14ac:dyDescent="0.35">
      <c r="A278" s="1"/>
      <c r="B278" s="33">
        <v>3780</v>
      </c>
      <c r="C278" s="34" t="s">
        <v>509</v>
      </c>
      <c r="D278" s="35" t="s">
        <v>510</v>
      </c>
      <c r="E278" s="36" t="s">
        <v>21</v>
      </c>
      <c r="F278" s="37">
        <v>113292</v>
      </c>
      <c r="G278" s="38">
        <v>226</v>
      </c>
      <c r="H278" s="39">
        <f t="shared" si="11"/>
        <v>25603992</v>
      </c>
      <c r="I278" s="40"/>
      <c r="J278" s="134"/>
      <c r="K278" s="135"/>
      <c r="L278" s="134"/>
    </row>
    <row r="279" spans="1:13" ht="37.5" x14ac:dyDescent="0.35">
      <c r="A279" s="1"/>
      <c r="B279" s="33">
        <v>4131</v>
      </c>
      <c r="C279" s="34" t="s">
        <v>511</v>
      </c>
      <c r="D279" s="35" t="s">
        <v>512</v>
      </c>
      <c r="E279" s="36" t="s">
        <v>117</v>
      </c>
      <c r="F279" s="37">
        <v>1670221</v>
      </c>
      <c r="G279" s="38">
        <v>1</v>
      </c>
      <c r="H279" s="39">
        <f t="shared" si="11"/>
        <v>1670221</v>
      </c>
      <c r="I279" s="40"/>
      <c r="J279" s="134"/>
      <c r="K279" s="135"/>
      <c r="L279" s="134"/>
    </row>
    <row r="280" spans="1:13" ht="25" x14ac:dyDescent="0.35">
      <c r="A280" s="1"/>
      <c r="B280" s="33">
        <v>4792</v>
      </c>
      <c r="C280" s="34" t="s">
        <v>513</v>
      </c>
      <c r="D280" s="35" t="s">
        <v>327</v>
      </c>
      <c r="E280" s="36" t="s">
        <v>24</v>
      </c>
      <c r="F280" s="37">
        <v>128924</v>
      </c>
      <c r="G280" s="38">
        <v>305</v>
      </c>
      <c r="H280" s="39">
        <f t="shared" si="11"/>
        <v>39321820</v>
      </c>
      <c r="I280" s="40"/>
      <c r="J280" s="134"/>
      <c r="K280" s="135"/>
      <c r="L280" s="134"/>
    </row>
    <row r="281" spans="1:13" ht="25" x14ac:dyDescent="0.35">
      <c r="A281" s="1"/>
      <c r="B281" s="33">
        <v>4390</v>
      </c>
      <c r="C281" s="34" t="s">
        <v>514</v>
      </c>
      <c r="D281" s="35" t="s">
        <v>329</v>
      </c>
      <c r="E281" s="36" t="s">
        <v>24</v>
      </c>
      <c r="F281" s="37">
        <v>140685</v>
      </c>
      <c r="G281" s="38">
        <v>622</v>
      </c>
      <c r="H281" s="39">
        <f t="shared" si="11"/>
        <v>87506070</v>
      </c>
      <c r="I281" s="40"/>
      <c r="J281" s="134"/>
      <c r="K281" s="135"/>
      <c r="L281" s="134"/>
    </row>
    <row r="282" spans="1:13" ht="25" x14ac:dyDescent="0.35">
      <c r="A282" s="1"/>
      <c r="B282" s="33">
        <v>7369</v>
      </c>
      <c r="C282" s="34" t="s">
        <v>515</v>
      </c>
      <c r="D282" s="35" t="s">
        <v>499</v>
      </c>
      <c r="E282" s="36" t="s">
        <v>21</v>
      </c>
      <c r="F282" s="37">
        <v>12796</v>
      </c>
      <c r="G282" s="38">
        <v>588</v>
      </c>
      <c r="H282" s="39">
        <f t="shared" si="11"/>
        <v>7524048</v>
      </c>
      <c r="I282" s="40"/>
      <c r="J282" s="134"/>
      <c r="K282" s="135"/>
      <c r="L282" s="134"/>
    </row>
    <row r="283" spans="1:13" s="137" customFormat="1" ht="50" x14ac:dyDescent="0.35">
      <c r="A283" s="1"/>
      <c r="B283" s="33">
        <v>8545</v>
      </c>
      <c r="C283" s="34" t="s">
        <v>516</v>
      </c>
      <c r="D283" s="35" t="s">
        <v>517</v>
      </c>
      <c r="E283" s="36" t="s">
        <v>24</v>
      </c>
      <c r="F283" s="37">
        <v>73869</v>
      </c>
      <c r="G283" s="38">
        <v>5</v>
      </c>
      <c r="H283" s="39">
        <f t="shared" si="11"/>
        <v>369345</v>
      </c>
      <c r="I283" s="40"/>
      <c r="J283" s="134"/>
      <c r="K283" s="135"/>
      <c r="L283" s="134"/>
    </row>
    <row r="284" spans="1:13" ht="37.5" x14ac:dyDescent="0.35">
      <c r="A284" s="1"/>
      <c r="B284" s="33">
        <v>4130</v>
      </c>
      <c r="C284" s="34" t="s">
        <v>518</v>
      </c>
      <c r="D284" s="35" t="s">
        <v>519</v>
      </c>
      <c r="E284" s="36" t="s">
        <v>117</v>
      </c>
      <c r="F284" s="37">
        <v>1054888</v>
      </c>
      <c r="G284" s="38">
        <v>1</v>
      </c>
      <c r="H284" s="39">
        <f t="shared" si="11"/>
        <v>1054888</v>
      </c>
      <c r="I284" s="40"/>
      <c r="J284" s="134"/>
      <c r="K284" s="135"/>
      <c r="L284" s="134"/>
    </row>
    <row r="285" spans="1:13" ht="30" customHeight="1" x14ac:dyDescent="0.35">
      <c r="A285" s="1"/>
      <c r="B285" s="33"/>
      <c r="C285" s="34" t="s">
        <v>520</v>
      </c>
      <c r="D285" s="35" t="s">
        <v>521</v>
      </c>
      <c r="E285" s="36" t="s">
        <v>21</v>
      </c>
      <c r="F285" s="54">
        <v>35882</v>
      </c>
      <c r="G285" s="38">
        <v>904</v>
      </c>
      <c r="H285" s="39">
        <f t="shared" si="11"/>
        <v>32437328</v>
      </c>
      <c r="I285" s="40"/>
      <c r="J285" s="134"/>
      <c r="K285" s="135"/>
      <c r="L285" s="134"/>
    </row>
    <row r="286" spans="1:13" ht="22.5" customHeight="1" x14ac:dyDescent="0.35">
      <c r="A286" s="1"/>
      <c r="B286" s="67"/>
      <c r="C286" s="68"/>
      <c r="D286" s="87" t="s">
        <v>522</v>
      </c>
      <c r="E286" s="95"/>
      <c r="F286" s="96"/>
      <c r="G286" s="97"/>
      <c r="H286" s="42">
        <f>SUBTOTAL(9,H13:H285)</f>
        <v>57243422356</v>
      </c>
      <c r="I286" s="62"/>
      <c r="L286" s="134"/>
      <c r="M286" s="135" t="e">
        <f>+L286-#REF!</f>
        <v>#REF!</v>
      </c>
    </row>
    <row r="287" spans="1:13" thickBot="1" x14ac:dyDescent="0.4">
      <c r="A287" s="1"/>
      <c r="B287" s="98"/>
      <c r="C287" s="99"/>
      <c r="D287" s="100"/>
      <c r="E287" s="101"/>
      <c r="F287" s="102"/>
      <c r="G287" s="103"/>
      <c r="H287" s="104"/>
      <c r="I287" s="62"/>
      <c r="L287" s="134"/>
      <c r="M287" s="135"/>
    </row>
    <row r="288" spans="1:13" ht="27" x14ac:dyDescent="0.35">
      <c r="A288" s="1"/>
      <c r="B288" s="98"/>
      <c r="C288" s="99"/>
      <c r="D288" s="173" t="s">
        <v>523</v>
      </c>
      <c r="E288" s="174"/>
      <c r="F288" s="174"/>
      <c r="G288" s="175"/>
      <c r="H288" s="105">
        <f>H286</f>
        <v>57243422356</v>
      </c>
      <c r="I288" s="62"/>
      <c r="L288" s="134"/>
      <c r="M288" s="135"/>
    </row>
    <row r="289" spans="1:14" ht="27" x14ac:dyDescent="0.35">
      <c r="A289" s="1"/>
      <c r="B289" s="98"/>
      <c r="C289" s="99"/>
      <c r="D289" s="176" t="s">
        <v>524</v>
      </c>
      <c r="E289" s="177"/>
      <c r="F289" s="177"/>
      <c r="G289" s="178"/>
      <c r="H289" s="106">
        <v>2050240360</v>
      </c>
      <c r="I289" s="62"/>
      <c r="K289" s="155">
        <f>+H289+150000000</f>
        <v>2200240360</v>
      </c>
      <c r="L289" s="134">
        <v>0.18009206922228199</v>
      </c>
      <c r="M289" s="135"/>
    </row>
    <row r="290" spans="1:14" ht="27" x14ac:dyDescent="0.35">
      <c r="A290" s="1"/>
      <c r="B290" s="98"/>
      <c r="C290" s="99"/>
      <c r="D290" s="176" t="s">
        <v>525</v>
      </c>
      <c r="E290" s="177"/>
      <c r="F290" s="177"/>
      <c r="G290" s="178"/>
      <c r="H290" s="106">
        <v>999079841</v>
      </c>
      <c r="I290" s="62"/>
      <c r="L290" s="134">
        <v>0.01</v>
      </c>
      <c r="M290" s="135"/>
    </row>
    <row r="291" spans="1:14" ht="27" x14ac:dyDescent="0.35">
      <c r="A291" s="1"/>
      <c r="B291" s="98"/>
      <c r="C291" s="99"/>
      <c r="D291" s="179" t="s">
        <v>526</v>
      </c>
      <c r="E291" s="180"/>
      <c r="F291" s="180"/>
      <c r="G291" s="181"/>
      <c r="H291" s="106">
        <v>374977762</v>
      </c>
      <c r="I291" s="62"/>
      <c r="L291" s="134">
        <v>0.03</v>
      </c>
      <c r="M291" s="135"/>
    </row>
    <row r="292" spans="1:14" ht="61.5" customHeight="1" x14ac:dyDescent="0.35">
      <c r="A292" s="1"/>
      <c r="B292" s="98"/>
      <c r="C292" s="99"/>
      <c r="D292" s="179" t="s">
        <v>527</v>
      </c>
      <c r="E292" s="180"/>
      <c r="F292" s="180"/>
      <c r="G292" s="181"/>
      <c r="H292" s="106">
        <v>4236240422</v>
      </c>
      <c r="I292" s="62"/>
      <c r="K292" s="134">
        <f>+SUM(H288:H291)*5%</f>
        <v>3033386015.9500003</v>
      </c>
      <c r="L292" s="134">
        <v>0</v>
      </c>
      <c r="M292" s="135">
        <f>+SUM(H288:H291)*7%</f>
        <v>4246740422.3300004</v>
      </c>
      <c r="N292" s="130">
        <v>4236240422.3300004</v>
      </c>
    </row>
    <row r="293" spans="1:14" ht="27.5" thickBot="1" x14ac:dyDescent="0.4">
      <c r="A293" s="1"/>
      <c r="B293" s="98"/>
      <c r="C293" s="99"/>
      <c r="D293" s="163" t="s">
        <v>11</v>
      </c>
      <c r="E293" s="164"/>
      <c r="F293" s="164"/>
      <c r="G293" s="165"/>
      <c r="H293" s="107">
        <f>SUM(H288:H292)</f>
        <v>64903960741</v>
      </c>
      <c r="I293" s="62"/>
      <c r="K293" s="143">
        <v>1750905</v>
      </c>
      <c r="L293" s="134">
        <f>+H293/K293</f>
        <v>37068.807697162323</v>
      </c>
      <c r="M293" s="135"/>
    </row>
    <row r="294" spans="1:14" ht="27.5" thickBot="1" x14ac:dyDescent="0.4">
      <c r="A294" s="1"/>
      <c r="B294" s="108"/>
      <c r="C294" s="109"/>
      <c r="D294" s="110"/>
      <c r="E294" s="110"/>
      <c r="F294" s="110"/>
      <c r="G294" s="110"/>
      <c r="H294" s="111"/>
      <c r="I294" s="62"/>
      <c r="L294" s="134"/>
      <c r="M294" s="135"/>
    </row>
    <row r="295" spans="1:14" ht="50.5" customHeight="1" thickBot="1" x14ac:dyDescent="0.4">
      <c r="A295" s="1"/>
      <c r="B295" s="112"/>
      <c r="C295" s="113"/>
      <c r="D295" s="114"/>
      <c r="E295" s="114"/>
      <c r="F295" s="166" t="s">
        <v>528</v>
      </c>
      <c r="G295" s="167"/>
      <c r="H295" s="115" t="s">
        <v>529</v>
      </c>
      <c r="I295" s="116"/>
    </row>
    <row r="296" spans="1:14" ht="39.5" customHeight="1" x14ac:dyDescent="0.35">
      <c r="A296" s="1"/>
      <c r="B296" s="168" t="s">
        <v>530</v>
      </c>
      <c r="C296" s="169"/>
      <c r="D296" s="169"/>
      <c r="E296" s="170"/>
      <c r="F296" s="117" t="s">
        <v>531</v>
      </c>
      <c r="G296" s="118" t="s">
        <v>532</v>
      </c>
      <c r="H296" s="156">
        <v>0.1822</v>
      </c>
      <c r="I296" s="116"/>
    </row>
    <row r="297" spans="1:14" ht="39.5" customHeight="1" x14ac:dyDescent="0.35">
      <c r="A297" s="1"/>
      <c r="B297" s="157" t="s">
        <v>534</v>
      </c>
      <c r="C297" s="158"/>
      <c r="D297" s="158"/>
      <c r="E297" s="159"/>
      <c r="F297" s="120" t="s">
        <v>535</v>
      </c>
      <c r="G297" s="121" t="s">
        <v>536</v>
      </c>
      <c r="H297" s="156">
        <v>0.01</v>
      </c>
      <c r="I297" s="116"/>
    </row>
    <row r="298" spans="1:14" ht="39.5" customHeight="1" x14ac:dyDescent="0.35">
      <c r="A298" s="1"/>
      <c r="B298" s="157" t="s">
        <v>537</v>
      </c>
      <c r="C298" s="158"/>
      <c r="D298" s="158"/>
      <c r="E298" s="159"/>
      <c r="F298" s="117" t="s">
        <v>538</v>
      </c>
      <c r="G298" s="118" t="s">
        <v>539</v>
      </c>
      <c r="H298" s="156">
        <v>0.03</v>
      </c>
      <c r="I298" s="116"/>
    </row>
    <row r="299" spans="1:14" ht="83.5" customHeight="1" x14ac:dyDescent="0.35">
      <c r="A299" s="1"/>
      <c r="B299" s="157" t="s">
        <v>545</v>
      </c>
      <c r="C299" s="158"/>
      <c r="D299" s="158"/>
      <c r="E299" s="159"/>
      <c r="F299" s="117" t="s">
        <v>540</v>
      </c>
      <c r="G299" s="118" t="s">
        <v>541</v>
      </c>
      <c r="H299" s="119">
        <f>SUM(H296:H298)</f>
        <v>0.22220000000000001</v>
      </c>
      <c r="I299" s="116"/>
    </row>
    <row r="300" spans="1:14" ht="208" customHeight="1" x14ac:dyDescent="0.35">
      <c r="A300" s="1"/>
      <c r="B300" s="157" t="s">
        <v>542</v>
      </c>
      <c r="C300" s="158"/>
      <c r="D300" s="158"/>
      <c r="E300" s="159"/>
      <c r="F300" s="114"/>
      <c r="G300" s="122"/>
      <c r="H300" s="123"/>
      <c r="I300" s="116"/>
    </row>
    <row r="301" spans="1:14" ht="103.5" customHeight="1" x14ac:dyDescent="0.35">
      <c r="A301" s="1"/>
      <c r="B301" s="160" t="s">
        <v>543</v>
      </c>
      <c r="C301" s="161"/>
      <c r="D301" s="161"/>
      <c r="E301" s="161"/>
      <c r="F301" s="114"/>
      <c r="G301" s="122"/>
      <c r="H301" s="123"/>
      <c r="I301" s="116"/>
    </row>
    <row r="302" spans="1:14" ht="130" customHeight="1" x14ac:dyDescent="0.35">
      <c r="A302" s="1"/>
      <c r="B302" s="160" t="s">
        <v>544</v>
      </c>
      <c r="C302" s="162"/>
      <c r="D302" s="162"/>
      <c r="E302" s="162"/>
      <c r="F302" s="114"/>
      <c r="G302" s="122"/>
      <c r="H302" s="123"/>
      <c r="I302" s="116"/>
    </row>
    <row r="303" spans="1:14" ht="14.5" x14ac:dyDescent="0.35">
      <c r="A303" s="1"/>
      <c r="B303" s="112"/>
      <c r="C303" s="113"/>
      <c r="D303" s="114"/>
      <c r="E303" s="114"/>
      <c r="F303" s="114"/>
      <c r="G303" s="122"/>
      <c r="H303" s="123"/>
      <c r="I303" s="116"/>
    </row>
    <row r="304" spans="1:14" thickBot="1" x14ac:dyDescent="0.4">
      <c r="A304" s="1"/>
      <c r="B304" s="124"/>
      <c r="C304" s="125"/>
      <c r="D304" s="126"/>
      <c r="E304" s="126"/>
      <c r="F304" s="126"/>
      <c r="G304" s="127"/>
      <c r="H304" s="128"/>
      <c r="I304" s="129"/>
    </row>
    <row r="305" spans="2:9" thickTop="1" x14ac:dyDescent="0.35">
      <c r="B305" s="138"/>
      <c r="C305" s="138"/>
      <c r="D305" s="139"/>
      <c r="E305" s="139"/>
      <c r="F305" s="139"/>
      <c r="G305" s="140"/>
      <c r="H305" s="141"/>
      <c r="I305" s="141"/>
    </row>
    <row r="306" spans="2:9" ht="14.5" x14ac:dyDescent="0.35">
      <c r="B306" s="138"/>
      <c r="C306" s="138"/>
      <c r="D306" s="139"/>
      <c r="E306" s="139"/>
      <c r="F306" s="139"/>
      <c r="G306" s="140"/>
      <c r="H306" s="141"/>
      <c r="I306" s="141"/>
    </row>
    <row r="307" spans="2:9" ht="14.5" x14ac:dyDescent="0.35">
      <c r="B307" s="138"/>
      <c r="C307" s="138"/>
      <c r="D307" s="139"/>
      <c r="E307" s="139"/>
      <c r="F307" s="139"/>
      <c r="G307" s="140"/>
      <c r="H307" s="141"/>
      <c r="I307" s="141"/>
    </row>
    <row r="308" spans="2:9" ht="14.5" x14ac:dyDescent="0.35">
      <c r="B308" s="138"/>
      <c r="C308" s="138"/>
      <c r="D308" s="139"/>
      <c r="E308" s="139"/>
      <c r="F308" s="139"/>
      <c r="G308" s="140"/>
      <c r="H308" s="141"/>
      <c r="I308" s="141"/>
    </row>
    <row r="309" spans="2:9" ht="14.5" x14ac:dyDescent="0.35">
      <c r="B309" s="138"/>
      <c r="C309" s="138"/>
      <c r="D309" s="139"/>
      <c r="E309" s="139"/>
      <c r="F309" s="139"/>
      <c r="G309" s="140"/>
      <c r="H309" s="141"/>
      <c r="I309" s="141"/>
    </row>
    <row r="310" spans="2:9" ht="14.5" x14ac:dyDescent="0.35">
      <c r="B310" s="138"/>
      <c r="C310" s="138"/>
      <c r="D310" s="139"/>
      <c r="E310" s="139"/>
      <c r="F310" s="139"/>
      <c r="G310" s="140"/>
      <c r="H310" s="141"/>
      <c r="I310" s="141"/>
    </row>
    <row r="311" spans="2:9" ht="14.5" x14ac:dyDescent="0.35">
      <c r="B311" s="138"/>
      <c r="C311" s="138"/>
      <c r="D311" s="139"/>
      <c r="E311" s="139"/>
      <c r="F311" s="139"/>
      <c r="G311" s="140"/>
      <c r="H311" s="141"/>
      <c r="I311" s="141"/>
    </row>
    <row r="312" spans="2:9" ht="14.5" x14ac:dyDescent="0.35">
      <c r="B312" s="138"/>
      <c r="C312" s="138"/>
      <c r="D312" s="139"/>
      <c r="E312" s="139"/>
      <c r="F312" s="139"/>
      <c r="G312" s="140"/>
      <c r="H312" s="141"/>
      <c r="I312" s="141"/>
    </row>
    <row r="313" spans="2:9" ht="14.5" x14ac:dyDescent="0.35">
      <c r="B313" s="138"/>
      <c r="C313" s="138"/>
      <c r="D313" s="139"/>
      <c r="E313" s="139"/>
      <c r="F313" s="139"/>
      <c r="G313" s="140"/>
      <c r="H313" s="141"/>
      <c r="I313" s="141"/>
    </row>
    <row r="314" spans="2:9" ht="14.5" x14ac:dyDescent="0.35">
      <c r="B314" s="138"/>
      <c r="C314" s="138"/>
      <c r="D314" s="139"/>
      <c r="E314" s="139"/>
      <c r="F314" s="139"/>
      <c r="G314" s="140"/>
      <c r="H314" s="141"/>
      <c r="I314" s="141"/>
    </row>
    <row r="315" spans="2:9" ht="14.5" x14ac:dyDescent="0.35">
      <c r="B315" s="138"/>
      <c r="C315" s="138"/>
      <c r="D315" s="139"/>
      <c r="E315" s="139"/>
      <c r="F315" s="139"/>
      <c r="G315" s="140"/>
      <c r="H315" s="141"/>
      <c r="I315" s="141"/>
    </row>
    <row r="316" spans="2:9" ht="14.5" x14ac:dyDescent="0.35">
      <c r="B316" s="138"/>
      <c r="C316" s="138"/>
      <c r="D316" s="139"/>
      <c r="E316" s="139"/>
      <c r="F316" s="139"/>
      <c r="G316" s="140"/>
      <c r="H316" s="141"/>
      <c r="I316" s="141"/>
    </row>
    <row r="317" spans="2:9" ht="14.5" x14ac:dyDescent="0.35">
      <c r="B317" s="138"/>
      <c r="C317" s="138"/>
      <c r="D317" s="139"/>
      <c r="E317" s="139"/>
      <c r="F317" s="139"/>
      <c r="G317" s="140"/>
      <c r="H317" s="141"/>
      <c r="I317" s="141"/>
    </row>
    <row r="318" spans="2:9" ht="14.5" x14ac:dyDescent="0.35">
      <c r="B318" s="138"/>
      <c r="C318" s="138"/>
      <c r="D318" s="139"/>
      <c r="E318" s="139"/>
      <c r="F318" s="139"/>
      <c r="G318" s="140"/>
      <c r="H318" s="141"/>
      <c r="I318" s="141"/>
    </row>
    <row r="319" spans="2:9" ht="14.5" x14ac:dyDescent="0.35">
      <c r="B319" s="138"/>
      <c r="C319" s="138"/>
      <c r="D319" s="139"/>
      <c r="E319" s="139"/>
      <c r="F319" s="139"/>
      <c r="G319" s="140"/>
      <c r="H319" s="141"/>
      <c r="I319" s="141"/>
    </row>
    <row r="320" spans="2:9" ht="14.5" x14ac:dyDescent="0.35">
      <c r="B320" s="138"/>
      <c r="C320" s="138"/>
      <c r="D320" s="139"/>
      <c r="E320" s="139"/>
      <c r="F320" s="139"/>
      <c r="G320" s="140"/>
      <c r="H320" s="141"/>
      <c r="I320" s="141"/>
    </row>
    <row r="321" spans="2:9" ht="14.5" x14ac:dyDescent="0.35">
      <c r="B321" s="138"/>
      <c r="C321" s="138"/>
      <c r="D321" s="139"/>
      <c r="E321" s="139"/>
      <c r="F321" s="139"/>
      <c r="G321" s="140"/>
      <c r="H321" s="141"/>
      <c r="I321" s="141"/>
    </row>
    <row r="322" spans="2:9" ht="14.5" x14ac:dyDescent="0.35">
      <c r="B322" s="138"/>
      <c r="C322" s="138"/>
      <c r="D322" s="139"/>
      <c r="E322" s="139"/>
      <c r="F322" s="139"/>
      <c r="G322" s="140"/>
      <c r="H322" s="141"/>
      <c r="I322" s="141"/>
    </row>
    <row r="323" spans="2:9" ht="14.5" x14ac:dyDescent="0.35">
      <c r="B323" s="138"/>
      <c r="C323" s="138"/>
      <c r="D323" s="139"/>
      <c r="E323" s="139"/>
      <c r="F323" s="139"/>
      <c r="G323" s="140"/>
      <c r="H323" s="141"/>
      <c r="I323" s="141"/>
    </row>
    <row r="324" spans="2:9" ht="14.5" x14ac:dyDescent="0.35">
      <c r="B324" s="138"/>
      <c r="C324" s="138"/>
      <c r="D324" s="139"/>
      <c r="E324" s="139"/>
      <c r="F324" s="139"/>
      <c r="G324" s="140"/>
      <c r="H324" s="141"/>
      <c r="I324" s="141"/>
    </row>
    <row r="325" spans="2:9" ht="14.5" x14ac:dyDescent="0.35">
      <c r="B325" s="138"/>
      <c r="C325" s="138"/>
      <c r="D325" s="139"/>
      <c r="E325" s="139"/>
      <c r="F325" s="139"/>
      <c r="G325" s="140"/>
      <c r="H325" s="141"/>
      <c r="I325" s="141"/>
    </row>
    <row r="326" spans="2:9" ht="14.5" x14ac:dyDescent="0.35">
      <c r="B326" s="138"/>
      <c r="C326" s="138"/>
      <c r="D326" s="139"/>
      <c r="E326" s="139"/>
      <c r="F326" s="139"/>
      <c r="G326" s="140"/>
      <c r="H326" s="141"/>
      <c r="I326" s="141"/>
    </row>
    <row r="327" spans="2:9" ht="14.5" x14ac:dyDescent="0.35">
      <c r="B327" s="138"/>
      <c r="C327" s="138"/>
      <c r="D327" s="139"/>
      <c r="E327" s="139"/>
      <c r="F327" s="139"/>
      <c r="G327" s="140"/>
      <c r="H327" s="141"/>
      <c r="I327" s="141"/>
    </row>
    <row r="328" spans="2:9" ht="14.5" x14ac:dyDescent="0.35">
      <c r="B328" s="138"/>
      <c r="C328" s="138"/>
      <c r="D328" s="139"/>
      <c r="E328" s="139"/>
      <c r="F328" s="139"/>
      <c r="G328" s="140"/>
      <c r="H328" s="141"/>
      <c r="I328" s="141"/>
    </row>
    <row r="329" spans="2:9" ht="14.5" x14ac:dyDescent="0.35">
      <c r="B329" s="138"/>
      <c r="C329" s="138"/>
      <c r="D329" s="139"/>
      <c r="E329" s="139"/>
      <c r="F329" s="139"/>
      <c r="G329" s="140"/>
      <c r="H329" s="141"/>
      <c r="I329" s="141"/>
    </row>
    <row r="330" spans="2:9" ht="14.5" x14ac:dyDescent="0.35">
      <c r="B330" s="138"/>
      <c r="C330" s="138"/>
      <c r="D330" s="139"/>
      <c r="E330" s="139"/>
      <c r="F330" s="139"/>
      <c r="G330" s="140"/>
      <c r="H330" s="141"/>
      <c r="I330" s="141"/>
    </row>
    <row r="331" spans="2:9" ht="14.5" x14ac:dyDescent="0.35">
      <c r="B331" s="138"/>
      <c r="C331" s="138"/>
      <c r="D331" s="139"/>
      <c r="E331" s="139"/>
      <c r="F331" s="139"/>
      <c r="G331" s="140"/>
      <c r="H331" s="141"/>
      <c r="I331" s="141"/>
    </row>
    <row r="332" spans="2:9" ht="14.5" x14ac:dyDescent="0.35">
      <c r="B332" s="138"/>
      <c r="C332" s="138"/>
      <c r="D332" s="139"/>
      <c r="E332" s="139"/>
      <c r="F332" s="139"/>
      <c r="G332" s="140"/>
      <c r="H332" s="141"/>
      <c r="I332" s="141"/>
    </row>
    <row r="333" spans="2:9" ht="14.5" x14ac:dyDescent="0.35">
      <c r="B333" s="138"/>
      <c r="C333" s="138"/>
      <c r="D333" s="139"/>
      <c r="E333" s="139"/>
      <c r="F333" s="139"/>
      <c r="G333" s="140"/>
      <c r="H333" s="141"/>
      <c r="I333" s="141"/>
    </row>
    <row r="334" spans="2:9" ht="14.5" x14ac:dyDescent="0.35">
      <c r="B334" s="138"/>
      <c r="C334" s="138"/>
      <c r="D334" s="139"/>
      <c r="E334" s="139"/>
      <c r="F334" s="139"/>
      <c r="G334" s="140"/>
      <c r="H334" s="141"/>
      <c r="I334" s="141"/>
    </row>
    <row r="335" spans="2:9" ht="14.5" x14ac:dyDescent="0.35">
      <c r="B335" s="138"/>
      <c r="C335" s="138"/>
      <c r="D335" s="139"/>
      <c r="E335" s="139"/>
      <c r="F335" s="139"/>
      <c r="G335" s="140"/>
      <c r="H335" s="141"/>
      <c r="I335" s="141"/>
    </row>
    <row r="336" spans="2:9" ht="14.5" x14ac:dyDescent="0.35">
      <c r="B336" s="138"/>
      <c r="C336" s="138"/>
      <c r="D336" s="139"/>
      <c r="E336" s="139"/>
      <c r="F336" s="139"/>
      <c r="G336" s="140"/>
      <c r="H336" s="141"/>
      <c r="I336" s="141"/>
    </row>
    <row r="337" spans="2:9" ht="14.5" x14ac:dyDescent="0.35">
      <c r="B337" s="138"/>
      <c r="C337" s="138"/>
      <c r="D337" s="139"/>
      <c r="E337" s="139"/>
      <c r="F337" s="139"/>
      <c r="G337" s="140"/>
      <c r="H337" s="141"/>
      <c r="I337" s="141"/>
    </row>
    <row r="338" spans="2:9" ht="14.5" x14ac:dyDescent="0.35">
      <c r="B338" s="138"/>
      <c r="C338" s="138"/>
      <c r="D338" s="139"/>
      <c r="E338" s="139"/>
      <c r="F338" s="139"/>
      <c r="G338" s="140"/>
      <c r="H338" s="141"/>
      <c r="I338" s="141"/>
    </row>
    <row r="339" spans="2:9" ht="14.5" x14ac:dyDescent="0.35">
      <c r="B339" s="138"/>
      <c r="C339" s="138"/>
      <c r="D339" s="139"/>
      <c r="E339" s="139"/>
      <c r="F339" s="139"/>
      <c r="G339" s="140"/>
      <c r="H339" s="141"/>
      <c r="I339" s="141"/>
    </row>
    <row r="340" spans="2:9" ht="14.5" x14ac:dyDescent="0.35">
      <c r="B340" s="138"/>
      <c r="C340" s="138"/>
      <c r="D340" s="139"/>
      <c r="E340" s="139"/>
      <c r="F340" s="139"/>
      <c r="G340" s="140"/>
      <c r="H340" s="141"/>
      <c r="I340" s="141"/>
    </row>
    <row r="341" spans="2:9" ht="14.5" x14ac:dyDescent="0.35">
      <c r="B341" s="138"/>
      <c r="C341" s="138"/>
      <c r="D341" s="139"/>
      <c r="E341" s="139"/>
      <c r="F341" s="139"/>
      <c r="G341" s="140"/>
      <c r="H341" s="141"/>
      <c r="I341" s="141"/>
    </row>
    <row r="342" spans="2:9" ht="14.5" x14ac:dyDescent="0.35">
      <c r="B342" s="138"/>
      <c r="C342" s="138"/>
      <c r="D342" s="139"/>
      <c r="E342" s="139"/>
      <c r="F342" s="139"/>
      <c r="G342" s="140"/>
      <c r="H342" s="141"/>
      <c r="I342" s="141"/>
    </row>
    <row r="343" spans="2:9" ht="14.5" x14ac:dyDescent="0.35">
      <c r="B343" s="138"/>
      <c r="C343" s="138"/>
      <c r="D343" s="139"/>
      <c r="E343" s="139"/>
      <c r="F343" s="139"/>
      <c r="G343" s="140"/>
      <c r="H343" s="141"/>
      <c r="I343" s="141"/>
    </row>
    <row r="344" spans="2:9" ht="14.5" x14ac:dyDescent="0.35">
      <c r="B344" s="138"/>
      <c r="C344" s="138"/>
      <c r="D344" s="139"/>
      <c r="E344" s="139"/>
      <c r="F344" s="139"/>
      <c r="G344" s="140"/>
      <c r="H344" s="141"/>
      <c r="I344" s="141"/>
    </row>
    <row r="345" spans="2:9" ht="14.5" x14ac:dyDescent="0.35">
      <c r="B345" s="138"/>
      <c r="C345" s="138"/>
      <c r="D345" s="139"/>
      <c r="E345" s="139"/>
      <c r="F345" s="139"/>
      <c r="G345" s="140"/>
      <c r="H345" s="141"/>
      <c r="I345" s="141"/>
    </row>
    <row r="346" spans="2:9" ht="14.5" x14ac:dyDescent="0.35">
      <c r="B346" s="138"/>
      <c r="C346" s="138"/>
      <c r="D346" s="139"/>
      <c r="E346" s="139"/>
      <c r="F346" s="139"/>
      <c r="G346" s="140"/>
      <c r="H346" s="141"/>
      <c r="I346" s="141"/>
    </row>
    <row r="347" spans="2:9" ht="14.5" x14ac:dyDescent="0.35">
      <c r="B347" s="138"/>
      <c r="C347" s="138"/>
      <c r="D347" s="139"/>
      <c r="E347" s="139"/>
      <c r="F347" s="139"/>
      <c r="G347" s="140"/>
      <c r="H347" s="141"/>
      <c r="I347" s="141"/>
    </row>
    <row r="348" spans="2:9" ht="14.5" x14ac:dyDescent="0.35">
      <c r="B348" s="138"/>
      <c r="C348" s="138"/>
      <c r="D348" s="139"/>
      <c r="E348" s="139"/>
      <c r="F348" s="139"/>
      <c r="G348" s="140"/>
      <c r="H348" s="141"/>
      <c r="I348" s="141"/>
    </row>
    <row r="349" spans="2:9" ht="14.5" x14ac:dyDescent="0.35">
      <c r="B349" s="138"/>
      <c r="C349" s="138"/>
      <c r="D349" s="139"/>
      <c r="E349" s="139"/>
      <c r="F349" s="139"/>
      <c r="G349" s="140"/>
      <c r="H349" s="141"/>
      <c r="I349" s="141"/>
    </row>
    <row r="350" spans="2:9" ht="14.5" x14ac:dyDescent="0.35">
      <c r="B350" s="138"/>
      <c r="C350" s="138"/>
      <c r="D350" s="139"/>
      <c r="E350" s="139"/>
      <c r="F350" s="139"/>
      <c r="G350" s="140"/>
      <c r="H350" s="141"/>
      <c r="I350" s="141"/>
    </row>
    <row r="351" spans="2:9" ht="14.5" x14ac:dyDescent="0.35">
      <c r="B351" s="138"/>
      <c r="C351" s="138"/>
      <c r="D351" s="139"/>
      <c r="E351" s="139"/>
      <c r="F351" s="139"/>
      <c r="G351" s="140"/>
      <c r="H351" s="141"/>
      <c r="I351" s="141"/>
    </row>
    <row r="352" spans="2:9" ht="14.5" x14ac:dyDescent="0.35">
      <c r="B352" s="138"/>
      <c r="C352" s="138"/>
      <c r="D352" s="139"/>
      <c r="E352" s="139"/>
      <c r="F352" s="139"/>
      <c r="G352" s="140"/>
      <c r="H352" s="141"/>
      <c r="I352" s="141"/>
    </row>
    <row r="353" spans="2:9" ht="14.5" x14ac:dyDescent="0.35">
      <c r="B353" s="138"/>
      <c r="C353" s="138"/>
      <c r="D353" s="139"/>
      <c r="E353" s="139"/>
      <c r="F353" s="139"/>
      <c r="G353" s="140"/>
      <c r="H353" s="141"/>
      <c r="I353" s="141"/>
    </row>
    <row r="354" spans="2:9" ht="14.5" x14ac:dyDescent="0.35">
      <c r="B354" s="138"/>
      <c r="C354" s="138"/>
      <c r="D354" s="139"/>
      <c r="E354" s="139"/>
      <c r="F354" s="139"/>
      <c r="G354" s="140"/>
      <c r="H354" s="141"/>
      <c r="I354" s="141"/>
    </row>
    <row r="355" spans="2:9" ht="14.5" x14ac:dyDescent="0.35">
      <c r="B355" s="138"/>
      <c r="C355" s="138"/>
      <c r="D355" s="139"/>
      <c r="E355" s="139"/>
      <c r="F355" s="139"/>
      <c r="G355" s="140"/>
      <c r="H355" s="141"/>
      <c r="I355" s="141"/>
    </row>
    <row r="356" spans="2:9" ht="14.5" x14ac:dyDescent="0.35">
      <c r="B356" s="138"/>
      <c r="C356" s="138"/>
      <c r="D356" s="139"/>
      <c r="E356" s="139"/>
      <c r="F356" s="139"/>
      <c r="G356" s="140"/>
      <c r="H356" s="141"/>
      <c r="I356" s="141"/>
    </row>
    <row r="357" spans="2:9" ht="14.5" x14ac:dyDescent="0.35">
      <c r="B357" s="138"/>
      <c r="C357" s="138"/>
      <c r="D357" s="139"/>
      <c r="E357" s="139"/>
      <c r="F357" s="139"/>
      <c r="G357" s="140"/>
      <c r="H357" s="141"/>
      <c r="I357" s="141"/>
    </row>
    <row r="358" spans="2:9" ht="14.5" x14ac:dyDescent="0.35">
      <c r="B358" s="138"/>
      <c r="C358" s="138"/>
      <c r="D358" s="139"/>
      <c r="E358" s="139"/>
      <c r="F358" s="139"/>
      <c r="G358" s="140"/>
      <c r="H358" s="141"/>
      <c r="I358" s="141"/>
    </row>
    <row r="359" spans="2:9" ht="14.5" x14ac:dyDescent="0.35">
      <c r="B359" s="138"/>
      <c r="C359" s="138"/>
      <c r="D359" s="139"/>
      <c r="E359" s="139"/>
      <c r="F359" s="139"/>
      <c r="G359" s="140"/>
      <c r="H359" s="141"/>
      <c r="I359" s="141"/>
    </row>
    <row r="360" spans="2:9" ht="14.5" x14ac:dyDescent="0.35">
      <c r="B360" s="138"/>
      <c r="C360" s="138"/>
      <c r="D360" s="139"/>
      <c r="E360" s="139"/>
      <c r="F360" s="139"/>
      <c r="G360" s="140"/>
      <c r="H360" s="141"/>
      <c r="I360" s="141"/>
    </row>
    <row r="361" spans="2:9" ht="14.5" x14ac:dyDescent="0.35">
      <c r="B361" s="138"/>
      <c r="C361" s="138"/>
      <c r="D361" s="139"/>
      <c r="E361" s="139"/>
      <c r="F361" s="139"/>
      <c r="G361" s="140"/>
      <c r="H361" s="141"/>
      <c r="I361" s="141"/>
    </row>
    <row r="362" spans="2:9" ht="14.5" x14ac:dyDescent="0.35">
      <c r="B362" s="138"/>
      <c r="C362" s="138"/>
      <c r="D362" s="139"/>
      <c r="E362" s="139"/>
      <c r="F362" s="139"/>
      <c r="G362" s="140"/>
      <c r="H362" s="141"/>
      <c r="I362" s="141"/>
    </row>
    <row r="363" spans="2:9" ht="14.5" x14ac:dyDescent="0.35">
      <c r="B363" s="138"/>
      <c r="C363" s="138"/>
      <c r="D363" s="139"/>
      <c r="E363" s="139"/>
      <c r="F363" s="139"/>
      <c r="G363" s="140"/>
      <c r="H363" s="141"/>
      <c r="I363" s="141"/>
    </row>
    <row r="364" spans="2:9" ht="14.5" x14ac:dyDescent="0.35">
      <c r="B364" s="138"/>
      <c r="C364" s="138"/>
      <c r="D364" s="139"/>
      <c r="E364" s="139"/>
      <c r="F364" s="139"/>
      <c r="G364" s="140"/>
      <c r="H364" s="141"/>
      <c r="I364" s="141"/>
    </row>
    <row r="365" spans="2:9" ht="14.5" x14ac:dyDescent="0.35">
      <c r="B365" s="138"/>
      <c r="C365" s="138"/>
      <c r="D365" s="139"/>
      <c r="E365" s="139"/>
      <c r="F365" s="139"/>
      <c r="G365" s="140"/>
      <c r="H365" s="141"/>
      <c r="I365" s="141"/>
    </row>
    <row r="366" spans="2:9" ht="14.5" x14ac:dyDescent="0.35">
      <c r="B366" s="138"/>
      <c r="C366" s="138"/>
      <c r="D366" s="139"/>
      <c r="E366" s="139"/>
      <c r="F366" s="139"/>
      <c r="G366" s="140"/>
      <c r="H366" s="141"/>
      <c r="I366" s="141"/>
    </row>
    <row r="367" spans="2:9" ht="14.5" x14ac:dyDescent="0.35">
      <c r="B367" s="138"/>
      <c r="C367" s="138"/>
      <c r="D367" s="139"/>
      <c r="E367" s="139"/>
      <c r="F367" s="139"/>
      <c r="G367" s="140"/>
      <c r="H367" s="141"/>
      <c r="I367" s="141"/>
    </row>
    <row r="368" spans="2:9" ht="14.5" x14ac:dyDescent="0.35">
      <c r="B368" s="138"/>
      <c r="C368" s="138"/>
      <c r="D368" s="139"/>
      <c r="E368" s="139"/>
      <c r="F368" s="139"/>
      <c r="G368" s="140"/>
      <c r="H368" s="141"/>
      <c r="I368" s="141"/>
    </row>
    <row r="369" spans="2:9" ht="14.5" x14ac:dyDescent="0.35">
      <c r="B369" s="138"/>
      <c r="C369" s="138"/>
      <c r="D369" s="139"/>
      <c r="E369" s="139"/>
      <c r="F369" s="139"/>
      <c r="G369" s="140"/>
      <c r="H369" s="141"/>
      <c r="I369" s="141"/>
    </row>
    <row r="370" spans="2:9" ht="14.5" x14ac:dyDescent="0.35">
      <c r="B370" s="138"/>
      <c r="C370" s="138"/>
      <c r="D370" s="139"/>
      <c r="E370" s="139"/>
      <c r="F370" s="139"/>
      <c r="G370" s="140"/>
      <c r="H370" s="141"/>
      <c r="I370" s="141"/>
    </row>
    <row r="371" spans="2:9" ht="14.5" x14ac:dyDescent="0.35">
      <c r="B371" s="138"/>
      <c r="C371" s="138"/>
      <c r="D371" s="139"/>
      <c r="E371" s="139"/>
      <c r="F371" s="139"/>
      <c r="G371" s="140"/>
      <c r="H371" s="141"/>
      <c r="I371" s="141"/>
    </row>
    <row r="372" spans="2:9" ht="14.5" x14ac:dyDescent="0.35">
      <c r="B372" s="138"/>
      <c r="C372" s="138"/>
      <c r="D372" s="139"/>
      <c r="E372" s="139"/>
      <c r="F372" s="139"/>
      <c r="G372" s="140"/>
      <c r="H372" s="141"/>
      <c r="I372" s="141"/>
    </row>
    <row r="373" spans="2:9" ht="14.5" x14ac:dyDescent="0.35">
      <c r="B373" s="138"/>
      <c r="C373" s="138"/>
      <c r="D373" s="139"/>
      <c r="E373" s="139"/>
      <c r="F373" s="139"/>
      <c r="G373" s="140"/>
      <c r="H373" s="141"/>
      <c r="I373" s="141"/>
    </row>
    <row r="374" spans="2:9" ht="14.5" x14ac:dyDescent="0.35">
      <c r="B374" s="138"/>
      <c r="C374" s="138"/>
      <c r="D374" s="139"/>
      <c r="E374" s="139"/>
      <c r="F374" s="139"/>
      <c r="G374" s="140"/>
      <c r="H374" s="141"/>
      <c r="I374" s="141"/>
    </row>
    <row r="375" spans="2:9" ht="14.5" x14ac:dyDescent="0.35">
      <c r="B375" s="138"/>
      <c r="C375" s="138"/>
      <c r="D375" s="139"/>
      <c r="E375" s="139"/>
      <c r="F375" s="139"/>
      <c r="G375" s="140"/>
      <c r="H375" s="141"/>
      <c r="I375" s="141"/>
    </row>
    <row r="376" spans="2:9" ht="14.5" x14ac:dyDescent="0.35">
      <c r="B376" s="138"/>
      <c r="C376" s="138"/>
      <c r="D376" s="139"/>
      <c r="E376" s="139"/>
      <c r="F376" s="139"/>
      <c r="G376" s="140"/>
      <c r="H376" s="141"/>
      <c r="I376" s="141"/>
    </row>
    <row r="377" spans="2:9" ht="14.5" x14ac:dyDescent="0.35">
      <c r="B377" s="138"/>
      <c r="C377" s="138"/>
      <c r="D377" s="139"/>
      <c r="E377" s="139"/>
      <c r="F377" s="139"/>
      <c r="G377" s="140"/>
      <c r="H377" s="141"/>
      <c r="I377" s="141"/>
    </row>
    <row r="378" spans="2:9" ht="14.5" x14ac:dyDescent="0.35">
      <c r="B378" s="138"/>
      <c r="C378" s="138"/>
      <c r="D378" s="139"/>
      <c r="E378" s="139"/>
      <c r="F378" s="139"/>
      <c r="G378" s="140"/>
      <c r="H378" s="141"/>
      <c r="I378" s="141"/>
    </row>
    <row r="379" spans="2:9" ht="14.5" x14ac:dyDescent="0.35">
      <c r="B379" s="138"/>
      <c r="C379" s="138"/>
      <c r="D379" s="139"/>
      <c r="E379" s="139"/>
      <c r="F379" s="139"/>
      <c r="G379" s="140"/>
      <c r="H379" s="141"/>
      <c r="I379" s="141"/>
    </row>
    <row r="380" spans="2:9" ht="14.5" x14ac:dyDescent="0.35">
      <c r="B380" s="138"/>
      <c r="C380" s="138"/>
      <c r="D380" s="139"/>
      <c r="E380" s="139"/>
      <c r="F380" s="139"/>
      <c r="G380" s="140"/>
      <c r="H380" s="141"/>
      <c r="I380" s="141"/>
    </row>
    <row r="381" spans="2:9" ht="14.5" x14ac:dyDescent="0.35">
      <c r="B381" s="138"/>
      <c r="C381" s="138"/>
      <c r="D381" s="139"/>
      <c r="E381" s="139"/>
      <c r="F381" s="139"/>
      <c r="G381" s="140"/>
      <c r="H381" s="141"/>
      <c r="I381" s="141"/>
    </row>
    <row r="382" spans="2:9" ht="14.5" x14ac:dyDescent="0.35">
      <c r="B382" s="138"/>
      <c r="C382" s="138"/>
      <c r="D382" s="139"/>
      <c r="E382" s="139"/>
      <c r="F382" s="139"/>
      <c r="G382" s="140"/>
      <c r="H382" s="141"/>
      <c r="I382" s="141"/>
    </row>
    <row r="383" spans="2:9" ht="14.5" x14ac:dyDescent="0.35">
      <c r="B383" s="138"/>
      <c r="C383" s="138"/>
      <c r="D383" s="139"/>
      <c r="E383" s="139"/>
      <c r="F383" s="139"/>
      <c r="G383" s="140"/>
      <c r="H383" s="141"/>
      <c r="I383" s="141"/>
    </row>
    <row r="384" spans="2:9" ht="14.5" x14ac:dyDescent="0.35">
      <c r="B384" s="138"/>
      <c r="C384" s="138"/>
      <c r="D384" s="139"/>
      <c r="E384" s="139"/>
      <c r="F384" s="139"/>
      <c r="G384" s="140"/>
      <c r="H384" s="141"/>
      <c r="I384" s="141"/>
    </row>
    <row r="385" spans="2:9" ht="14.5" x14ac:dyDescent="0.35">
      <c r="B385" s="138"/>
      <c r="C385" s="138"/>
      <c r="D385" s="139"/>
      <c r="E385" s="139"/>
      <c r="F385" s="139"/>
      <c r="G385" s="140"/>
      <c r="H385" s="141"/>
      <c r="I385" s="141"/>
    </row>
    <row r="386" spans="2:9" ht="14.5" x14ac:dyDescent="0.35">
      <c r="B386" s="138"/>
      <c r="C386" s="138"/>
      <c r="D386" s="139"/>
      <c r="E386" s="139"/>
      <c r="F386" s="139"/>
      <c r="G386" s="140"/>
      <c r="H386" s="141"/>
      <c r="I386" s="141"/>
    </row>
    <row r="387" spans="2:9" ht="14.5" x14ac:dyDescent="0.35">
      <c r="B387" s="138"/>
      <c r="C387" s="138"/>
      <c r="D387" s="139"/>
      <c r="E387" s="139"/>
      <c r="F387" s="139"/>
      <c r="G387" s="140"/>
      <c r="H387" s="141"/>
      <c r="I387" s="141"/>
    </row>
    <row r="388" spans="2:9" ht="14.5" x14ac:dyDescent="0.35">
      <c r="B388" s="138"/>
      <c r="C388" s="138"/>
      <c r="D388" s="139"/>
      <c r="E388" s="139"/>
      <c r="F388" s="139"/>
      <c r="G388" s="140"/>
      <c r="H388" s="141"/>
      <c r="I388" s="141"/>
    </row>
    <row r="389" spans="2:9" ht="14.5" x14ac:dyDescent="0.35">
      <c r="B389" s="138"/>
      <c r="C389" s="138"/>
      <c r="D389" s="139"/>
      <c r="E389" s="139"/>
      <c r="F389" s="139"/>
      <c r="G389" s="140"/>
      <c r="H389" s="141"/>
      <c r="I389" s="141"/>
    </row>
    <row r="390" spans="2:9" ht="14.5" x14ac:dyDescent="0.35">
      <c r="B390" s="138"/>
      <c r="C390" s="138"/>
      <c r="D390" s="139"/>
      <c r="E390" s="139"/>
      <c r="F390" s="139"/>
      <c r="G390" s="140"/>
      <c r="H390" s="141"/>
      <c r="I390" s="141"/>
    </row>
    <row r="391" spans="2:9" ht="14.5" x14ac:dyDescent="0.35">
      <c r="B391" s="138"/>
      <c r="C391" s="138"/>
      <c r="D391" s="139"/>
      <c r="E391" s="139"/>
      <c r="F391" s="139"/>
      <c r="G391" s="140"/>
      <c r="H391" s="141"/>
      <c r="I391" s="141"/>
    </row>
    <row r="392" spans="2:9" ht="14.5" x14ac:dyDescent="0.35">
      <c r="B392" s="138"/>
      <c r="C392" s="138"/>
      <c r="D392" s="139"/>
      <c r="E392" s="139"/>
      <c r="F392" s="139"/>
      <c r="G392" s="140"/>
      <c r="H392" s="141"/>
      <c r="I392" s="141"/>
    </row>
    <row r="393" spans="2:9" ht="14.5" x14ac:dyDescent="0.35">
      <c r="B393" s="138"/>
      <c r="C393" s="138"/>
      <c r="D393" s="139"/>
      <c r="E393" s="139"/>
      <c r="F393" s="139"/>
      <c r="G393" s="140"/>
      <c r="H393" s="141"/>
      <c r="I393" s="141"/>
    </row>
    <row r="394" spans="2:9" ht="14.5" x14ac:dyDescent="0.35">
      <c r="B394" s="138"/>
      <c r="C394" s="138"/>
      <c r="D394" s="139"/>
      <c r="E394" s="139"/>
      <c r="F394" s="139"/>
      <c r="G394" s="140"/>
      <c r="H394" s="141"/>
      <c r="I394" s="141"/>
    </row>
    <row r="395" spans="2:9" ht="14.5" x14ac:dyDescent="0.35">
      <c r="B395" s="138"/>
      <c r="C395" s="138"/>
      <c r="D395" s="139"/>
      <c r="E395" s="139"/>
      <c r="F395" s="139"/>
      <c r="G395" s="140"/>
      <c r="H395" s="141"/>
      <c r="I395" s="141"/>
    </row>
    <row r="396" spans="2:9" ht="14.5" x14ac:dyDescent="0.35">
      <c r="B396" s="138"/>
      <c r="C396" s="138"/>
      <c r="D396" s="139"/>
      <c r="E396" s="139"/>
      <c r="F396" s="139"/>
      <c r="G396" s="140"/>
      <c r="H396" s="141"/>
      <c r="I396" s="141"/>
    </row>
    <row r="397" spans="2:9" ht="14.5" x14ac:dyDescent="0.35">
      <c r="B397" s="138"/>
      <c r="C397" s="138"/>
      <c r="D397" s="139"/>
      <c r="E397" s="139"/>
      <c r="F397" s="139"/>
      <c r="G397" s="140"/>
      <c r="H397" s="141"/>
      <c r="I397" s="141"/>
    </row>
    <row r="398" spans="2:9" ht="14.5" x14ac:dyDescent="0.35">
      <c r="B398" s="138"/>
      <c r="C398" s="138"/>
      <c r="D398" s="139"/>
      <c r="E398" s="139"/>
      <c r="F398" s="139"/>
      <c r="G398" s="140"/>
      <c r="H398" s="141"/>
      <c r="I398" s="141"/>
    </row>
    <row r="399" spans="2:9" ht="14.5" x14ac:dyDescent="0.35">
      <c r="B399" s="138"/>
      <c r="C399" s="138"/>
      <c r="D399" s="139"/>
      <c r="E399" s="139"/>
      <c r="F399" s="139"/>
      <c r="G399" s="140"/>
      <c r="H399" s="141"/>
      <c r="I399" s="141"/>
    </row>
    <row r="400" spans="2:9" ht="14.5" x14ac:dyDescent="0.35">
      <c r="B400" s="138"/>
      <c r="C400" s="138"/>
      <c r="D400" s="139"/>
      <c r="E400" s="139"/>
      <c r="F400" s="139"/>
      <c r="G400" s="140"/>
      <c r="H400" s="141"/>
      <c r="I400" s="141"/>
    </row>
    <row r="401" spans="2:9" ht="14.5" x14ac:dyDescent="0.35">
      <c r="B401" s="138"/>
      <c r="C401" s="138"/>
      <c r="D401" s="139"/>
      <c r="E401" s="139"/>
      <c r="F401" s="139"/>
      <c r="G401" s="140"/>
      <c r="H401" s="141"/>
      <c r="I401" s="141"/>
    </row>
    <row r="402" spans="2:9" ht="14.5" x14ac:dyDescent="0.35">
      <c r="B402" s="138"/>
      <c r="C402" s="138"/>
      <c r="D402" s="139"/>
      <c r="E402" s="139"/>
      <c r="F402" s="139"/>
      <c r="G402" s="140"/>
      <c r="H402" s="141"/>
      <c r="I402" s="141"/>
    </row>
    <row r="403" spans="2:9" ht="14.5" x14ac:dyDescent="0.35">
      <c r="B403" s="138"/>
      <c r="C403" s="138"/>
      <c r="D403" s="139"/>
      <c r="E403" s="139"/>
      <c r="F403" s="139"/>
      <c r="G403" s="140"/>
      <c r="H403" s="141"/>
      <c r="I403" s="141"/>
    </row>
    <row r="404" spans="2:9" ht="14.5" x14ac:dyDescent="0.35">
      <c r="B404" s="138"/>
      <c r="C404" s="138"/>
      <c r="D404" s="139"/>
      <c r="E404" s="139"/>
      <c r="F404" s="139"/>
      <c r="G404" s="140"/>
      <c r="H404" s="141"/>
      <c r="I404" s="141"/>
    </row>
    <row r="405" spans="2:9" ht="14.5" x14ac:dyDescent="0.35">
      <c r="B405" s="138"/>
      <c r="C405" s="138"/>
      <c r="D405" s="139"/>
      <c r="E405" s="139"/>
      <c r="F405" s="139"/>
      <c r="G405" s="140"/>
      <c r="H405" s="141"/>
      <c r="I405" s="141"/>
    </row>
    <row r="406" spans="2:9" ht="14.5" x14ac:dyDescent="0.35">
      <c r="B406" s="138"/>
      <c r="C406" s="138"/>
      <c r="D406" s="139"/>
      <c r="E406" s="139"/>
      <c r="F406" s="139"/>
      <c r="G406" s="140"/>
      <c r="H406" s="141"/>
      <c r="I406" s="141"/>
    </row>
    <row r="407" spans="2:9" ht="14.5" x14ac:dyDescent="0.35">
      <c r="B407" s="138"/>
      <c r="C407" s="138"/>
      <c r="D407" s="139"/>
      <c r="E407" s="139"/>
      <c r="F407" s="139"/>
      <c r="G407" s="140"/>
      <c r="H407" s="141"/>
      <c r="I407" s="141"/>
    </row>
    <row r="408" spans="2:9" ht="14.5" x14ac:dyDescent="0.35">
      <c r="B408" s="138"/>
      <c r="C408" s="138"/>
      <c r="D408" s="139"/>
      <c r="E408" s="139"/>
      <c r="F408" s="139"/>
      <c r="G408" s="140"/>
      <c r="H408" s="141"/>
      <c r="I408" s="141"/>
    </row>
    <row r="409" spans="2:9" ht="14.5" x14ac:dyDescent="0.35">
      <c r="B409" s="138"/>
      <c r="C409" s="138"/>
      <c r="D409" s="139"/>
      <c r="E409" s="139"/>
      <c r="F409" s="139"/>
      <c r="G409" s="140"/>
      <c r="H409" s="141"/>
      <c r="I409" s="141"/>
    </row>
    <row r="410" spans="2:9" ht="14.5" x14ac:dyDescent="0.35">
      <c r="B410" s="138"/>
      <c r="C410" s="138"/>
      <c r="D410" s="139"/>
      <c r="E410" s="139"/>
      <c r="F410" s="139"/>
      <c r="G410" s="140"/>
      <c r="H410" s="141"/>
      <c r="I410" s="141"/>
    </row>
    <row r="411" spans="2:9" ht="14.5" x14ac:dyDescent="0.35">
      <c r="B411" s="138"/>
      <c r="C411" s="138"/>
      <c r="D411" s="139"/>
      <c r="E411" s="139"/>
      <c r="F411" s="139"/>
      <c r="G411" s="140"/>
      <c r="H411" s="141"/>
      <c r="I411" s="141"/>
    </row>
    <row r="412" spans="2:9" ht="14.5" x14ac:dyDescent="0.35">
      <c r="B412" s="138"/>
      <c r="C412" s="138"/>
      <c r="D412" s="139"/>
      <c r="E412" s="139"/>
      <c r="F412" s="139"/>
      <c r="G412" s="140"/>
      <c r="H412" s="141"/>
      <c r="I412" s="141"/>
    </row>
    <row r="413" spans="2:9" ht="14.5" x14ac:dyDescent="0.35">
      <c r="B413" s="138"/>
      <c r="C413" s="138"/>
      <c r="D413" s="139"/>
      <c r="E413" s="139"/>
      <c r="F413" s="139"/>
      <c r="G413" s="140"/>
      <c r="H413" s="141"/>
      <c r="I413" s="141"/>
    </row>
    <row r="414" spans="2:9" ht="14.5" x14ac:dyDescent="0.35">
      <c r="B414" s="138"/>
      <c r="C414" s="138"/>
      <c r="D414" s="139"/>
      <c r="E414" s="139"/>
      <c r="F414" s="139"/>
      <c r="G414" s="140"/>
      <c r="H414" s="141"/>
      <c r="I414" s="141"/>
    </row>
    <row r="415" spans="2:9" ht="14.5" x14ac:dyDescent="0.35">
      <c r="B415" s="138"/>
      <c r="C415" s="138"/>
      <c r="D415" s="139"/>
      <c r="E415" s="139"/>
      <c r="F415" s="139"/>
      <c r="G415" s="140"/>
      <c r="H415" s="141"/>
      <c r="I415" s="141"/>
    </row>
    <row r="416" spans="2:9" ht="14.5" x14ac:dyDescent="0.35">
      <c r="B416" s="138"/>
      <c r="C416" s="138"/>
      <c r="D416" s="139"/>
      <c r="E416" s="139"/>
      <c r="F416" s="139"/>
      <c r="G416" s="140"/>
      <c r="H416" s="141"/>
      <c r="I416" s="141"/>
    </row>
    <row r="417" spans="2:9" ht="14.5" x14ac:dyDescent="0.35">
      <c r="B417" s="138"/>
      <c r="C417" s="138"/>
      <c r="D417" s="139"/>
      <c r="E417" s="139"/>
      <c r="F417" s="139"/>
      <c r="G417" s="140"/>
      <c r="H417" s="141"/>
      <c r="I417" s="141"/>
    </row>
    <row r="418" spans="2:9" ht="14.5" x14ac:dyDescent="0.35">
      <c r="B418" s="138"/>
      <c r="C418" s="138"/>
      <c r="D418" s="139"/>
      <c r="E418" s="139"/>
      <c r="F418" s="139"/>
      <c r="G418" s="140"/>
      <c r="H418" s="141"/>
      <c r="I418" s="141"/>
    </row>
    <row r="419" spans="2:9" ht="14.5" x14ac:dyDescent="0.35">
      <c r="B419" s="138"/>
      <c r="C419" s="138"/>
      <c r="D419" s="139"/>
      <c r="E419" s="139"/>
      <c r="F419" s="139"/>
      <c r="G419" s="140"/>
      <c r="H419" s="141"/>
      <c r="I419" s="141"/>
    </row>
    <row r="420" spans="2:9" ht="14.5" x14ac:dyDescent="0.35">
      <c r="B420" s="138"/>
      <c r="C420" s="138"/>
      <c r="D420" s="139"/>
      <c r="E420" s="139"/>
      <c r="F420" s="139"/>
      <c r="G420" s="140"/>
      <c r="H420" s="141"/>
      <c r="I420" s="141"/>
    </row>
    <row r="421" spans="2:9" ht="14.5" x14ac:dyDescent="0.35">
      <c r="B421" s="138"/>
      <c r="C421" s="138"/>
      <c r="D421" s="139"/>
      <c r="E421" s="139"/>
      <c r="F421" s="139"/>
      <c r="G421" s="140"/>
      <c r="H421" s="141"/>
      <c r="I421" s="141"/>
    </row>
    <row r="422" spans="2:9" ht="14.5" x14ac:dyDescent="0.35">
      <c r="B422" s="138"/>
      <c r="C422" s="138"/>
      <c r="D422" s="139"/>
      <c r="E422" s="139"/>
      <c r="F422" s="139"/>
      <c r="G422" s="140"/>
      <c r="H422" s="141"/>
      <c r="I422" s="141"/>
    </row>
    <row r="423" spans="2:9" ht="14.5" x14ac:dyDescent="0.35">
      <c r="B423" s="138"/>
      <c r="C423" s="138"/>
      <c r="D423" s="139"/>
      <c r="E423" s="139"/>
      <c r="F423" s="139"/>
      <c r="G423" s="140"/>
      <c r="H423" s="141"/>
      <c r="I423" s="141"/>
    </row>
    <row r="424" spans="2:9" ht="14.5" x14ac:dyDescent="0.35">
      <c r="B424" s="138"/>
      <c r="C424" s="138"/>
      <c r="D424" s="139"/>
      <c r="E424" s="139"/>
      <c r="F424" s="139"/>
      <c r="G424" s="140"/>
      <c r="H424" s="141"/>
      <c r="I424" s="141"/>
    </row>
    <row r="425" spans="2:9" ht="14.5" x14ac:dyDescent="0.35">
      <c r="B425" s="138"/>
      <c r="C425" s="138"/>
      <c r="D425" s="139"/>
      <c r="E425" s="139"/>
      <c r="F425" s="139"/>
      <c r="G425" s="140"/>
      <c r="H425" s="141"/>
      <c r="I425" s="141"/>
    </row>
    <row r="426" spans="2:9" ht="14.5" x14ac:dyDescent="0.35">
      <c r="B426" s="138"/>
      <c r="C426" s="138"/>
      <c r="D426" s="139"/>
      <c r="E426" s="139"/>
      <c r="F426" s="139"/>
      <c r="G426" s="140"/>
      <c r="H426" s="141"/>
      <c r="I426" s="141"/>
    </row>
    <row r="427" spans="2:9" ht="14.5" x14ac:dyDescent="0.35">
      <c r="B427" s="138"/>
      <c r="C427" s="138"/>
      <c r="D427" s="139"/>
      <c r="E427" s="139"/>
      <c r="F427" s="139"/>
      <c r="G427" s="140"/>
      <c r="H427" s="141"/>
      <c r="I427" s="141"/>
    </row>
    <row r="428" spans="2:9" ht="14.5" x14ac:dyDescent="0.35">
      <c r="B428" s="138"/>
      <c r="C428" s="138"/>
      <c r="D428" s="139"/>
      <c r="E428" s="139"/>
      <c r="F428" s="139"/>
      <c r="G428" s="140"/>
      <c r="H428" s="141"/>
      <c r="I428" s="141"/>
    </row>
    <row r="429" spans="2:9" ht="14.5" x14ac:dyDescent="0.35">
      <c r="B429" s="138"/>
      <c r="C429" s="138"/>
      <c r="D429" s="139"/>
      <c r="E429" s="139"/>
      <c r="F429" s="139"/>
      <c r="G429" s="140"/>
      <c r="H429" s="141"/>
      <c r="I429" s="141"/>
    </row>
    <row r="430" spans="2:9" ht="14.5" x14ac:dyDescent="0.35">
      <c r="B430" s="138"/>
      <c r="C430" s="138"/>
      <c r="D430" s="139"/>
      <c r="E430" s="139"/>
      <c r="F430" s="139"/>
      <c r="G430" s="140"/>
      <c r="H430" s="141"/>
      <c r="I430" s="141"/>
    </row>
    <row r="431" spans="2:9" ht="14.5" x14ac:dyDescent="0.35">
      <c r="B431" s="138"/>
      <c r="C431" s="138"/>
      <c r="D431" s="139"/>
      <c r="E431" s="139"/>
      <c r="F431" s="139"/>
      <c r="G431" s="140"/>
      <c r="H431" s="141"/>
      <c r="I431" s="141"/>
    </row>
    <row r="432" spans="2:9" ht="14.5" x14ac:dyDescent="0.35">
      <c r="B432" s="138"/>
      <c r="C432" s="138"/>
      <c r="D432" s="139"/>
      <c r="E432" s="139"/>
      <c r="F432" s="139"/>
      <c r="G432" s="140"/>
      <c r="H432" s="141"/>
      <c r="I432" s="141"/>
    </row>
    <row r="433" spans="2:9" ht="14.5" x14ac:dyDescent="0.35">
      <c r="B433" s="138"/>
      <c r="C433" s="138"/>
      <c r="D433" s="139"/>
      <c r="E433" s="139"/>
      <c r="F433" s="139"/>
      <c r="G433" s="140"/>
      <c r="H433" s="141"/>
      <c r="I433" s="141"/>
    </row>
    <row r="434" spans="2:9" ht="14.5" x14ac:dyDescent="0.35">
      <c r="B434" s="138"/>
      <c r="C434" s="138"/>
      <c r="D434" s="139"/>
      <c r="E434" s="139"/>
      <c r="F434" s="139"/>
      <c r="G434" s="140"/>
      <c r="H434" s="141"/>
      <c r="I434" s="141"/>
    </row>
    <row r="435" spans="2:9" ht="14.5" x14ac:dyDescent="0.35">
      <c r="B435" s="138"/>
      <c r="C435" s="138"/>
      <c r="D435" s="139"/>
      <c r="E435" s="139"/>
      <c r="F435" s="139"/>
      <c r="G435" s="140"/>
      <c r="H435" s="141"/>
      <c r="I435" s="141"/>
    </row>
    <row r="436" spans="2:9" ht="14.5" x14ac:dyDescent="0.35">
      <c r="B436" s="138"/>
      <c r="C436" s="138"/>
      <c r="D436" s="139"/>
      <c r="E436" s="139"/>
      <c r="F436" s="139"/>
      <c r="G436" s="140"/>
      <c r="H436" s="141"/>
      <c r="I436" s="141"/>
    </row>
    <row r="437" spans="2:9" ht="14.5" x14ac:dyDescent="0.35">
      <c r="B437" s="138"/>
      <c r="C437" s="138"/>
      <c r="D437" s="139"/>
      <c r="E437" s="139"/>
      <c r="F437" s="139"/>
      <c r="G437" s="140"/>
      <c r="H437" s="141"/>
      <c r="I437" s="141"/>
    </row>
    <row r="438" spans="2:9" ht="14.5" x14ac:dyDescent="0.35">
      <c r="B438" s="138"/>
      <c r="C438" s="138"/>
      <c r="D438" s="139"/>
      <c r="E438" s="139"/>
      <c r="F438" s="139"/>
      <c r="G438" s="140"/>
      <c r="H438" s="141"/>
      <c r="I438" s="141"/>
    </row>
    <row r="439" spans="2:9" ht="14.5" x14ac:dyDescent="0.35">
      <c r="B439" s="138"/>
      <c r="C439" s="138"/>
      <c r="D439" s="139"/>
      <c r="E439" s="139"/>
      <c r="F439" s="139"/>
      <c r="G439" s="140"/>
      <c r="H439" s="141"/>
      <c r="I439" s="141"/>
    </row>
    <row r="440" spans="2:9" ht="14.5" x14ac:dyDescent="0.35">
      <c r="B440" s="138"/>
      <c r="C440" s="138"/>
      <c r="D440" s="139"/>
      <c r="E440" s="139"/>
      <c r="F440" s="139"/>
      <c r="G440" s="140"/>
      <c r="H440" s="141"/>
      <c r="I440" s="141"/>
    </row>
    <row r="441" spans="2:9" ht="14.5" x14ac:dyDescent="0.35">
      <c r="B441" s="138"/>
      <c r="C441" s="138"/>
      <c r="D441" s="139"/>
      <c r="E441" s="139"/>
      <c r="F441" s="139"/>
      <c r="G441" s="140"/>
      <c r="H441" s="141"/>
      <c r="I441" s="141"/>
    </row>
    <row r="442" spans="2:9" ht="14.5" x14ac:dyDescent="0.35">
      <c r="B442" s="138"/>
      <c r="C442" s="138"/>
      <c r="D442" s="139"/>
      <c r="E442" s="139"/>
      <c r="F442" s="139"/>
      <c r="G442" s="140"/>
      <c r="H442" s="141"/>
      <c r="I442" s="141"/>
    </row>
    <row r="443" spans="2:9" ht="14.5" x14ac:dyDescent="0.35">
      <c r="B443" s="138"/>
      <c r="C443" s="138"/>
      <c r="D443" s="139"/>
      <c r="E443" s="139"/>
      <c r="F443" s="139"/>
      <c r="G443" s="140"/>
      <c r="H443" s="141"/>
      <c r="I443" s="141"/>
    </row>
    <row r="444" spans="2:9" ht="14.5" x14ac:dyDescent="0.35">
      <c r="B444" s="138"/>
      <c r="C444" s="138"/>
      <c r="D444" s="139"/>
      <c r="E444" s="139"/>
      <c r="F444" s="139"/>
      <c r="G444" s="140"/>
      <c r="H444" s="141"/>
      <c r="I444" s="141"/>
    </row>
    <row r="445" spans="2:9" ht="14.5" x14ac:dyDescent="0.35">
      <c r="B445" s="138"/>
      <c r="C445" s="138"/>
      <c r="D445" s="139"/>
      <c r="E445" s="139"/>
      <c r="F445" s="139"/>
      <c r="G445" s="140"/>
      <c r="H445" s="141"/>
      <c r="I445" s="141"/>
    </row>
    <row r="446" spans="2:9" ht="14.5" x14ac:dyDescent="0.35">
      <c r="B446" s="138"/>
      <c r="C446" s="138"/>
      <c r="D446" s="139"/>
      <c r="E446" s="139"/>
      <c r="F446" s="139"/>
      <c r="G446" s="140"/>
      <c r="H446" s="141"/>
      <c r="I446" s="141"/>
    </row>
    <row r="447" spans="2:9" ht="14.5" x14ac:dyDescent="0.35">
      <c r="B447" s="138"/>
      <c r="C447" s="138"/>
      <c r="D447" s="139"/>
      <c r="E447" s="139"/>
      <c r="F447" s="139"/>
      <c r="G447" s="140"/>
      <c r="H447" s="141"/>
      <c r="I447" s="141"/>
    </row>
    <row r="448" spans="2:9" ht="14.5" x14ac:dyDescent="0.35">
      <c r="B448" s="138"/>
      <c r="C448" s="138"/>
      <c r="D448" s="139"/>
      <c r="E448" s="139"/>
      <c r="F448" s="139"/>
      <c r="G448" s="140"/>
      <c r="H448" s="141"/>
      <c r="I448" s="141"/>
    </row>
    <row r="449" spans="2:9" ht="14.5" x14ac:dyDescent="0.35">
      <c r="B449" s="138"/>
      <c r="C449" s="138"/>
      <c r="D449" s="139"/>
      <c r="E449" s="139"/>
      <c r="F449" s="139"/>
      <c r="G449" s="140"/>
      <c r="H449" s="141"/>
      <c r="I449" s="141"/>
    </row>
    <row r="450" spans="2:9" ht="14.5" x14ac:dyDescent="0.35">
      <c r="B450" s="138"/>
      <c r="C450" s="138"/>
      <c r="D450" s="139"/>
      <c r="E450" s="139"/>
      <c r="F450" s="139"/>
      <c r="G450" s="140"/>
      <c r="H450" s="141"/>
      <c r="I450" s="141"/>
    </row>
    <row r="451" spans="2:9" ht="14.5" x14ac:dyDescent="0.35">
      <c r="B451" s="138"/>
      <c r="C451" s="138"/>
      <c r="D451" s="139"/>
      <c r="E451" s="139"/>
      <c r="F451" s="139"/>
      <c r="G451" s="140"/>
      <c r="H451" s="141"/>
      <c r="I451" s="141"/>
    </row>
    <row r="452" spans="2:9" ht="14.5" x14ac:dyDescent="0.35">
      <c r="B452" s="138"/>
      <c r="C452" s="138"/>
      <c r="D452" s="139"/>
      <c r="E452" s="139"/>
      <c r="F452" s="139"/>
      <c r="G452" s="140"/>
      <c r="H452" s="141"/>
      <c r="I452" s="141"/>
    </row>
    <row r="453" spans="2:9" ht="14.5" x14ac:dyDescent="0.35">
      <c r="B453" s="138"/>
      <c r="C453" s="138"/>
      <c r="D453" s="139"/>
      <c r="E453" s="139"/>
      <c r="F453" s="139"/>
      <c r="G453" s="140"/>
      <c r="H453" s="141"/>
      <c r="I453" s="141"/>
    </row>
    <row r="454" spans="2:9" ht="14.5" x14ac:dyDescent="0.35">
      <c r="B454" s="138"/>
      <c r="C454" s="138"/>
      <c r="D454" s="139"/>
      <c r="E454" s="139"/>
      <c r="F454" s="139"/>
      <c r="G454" s="140"/>
      <c r="H454" s="141"/>
      <c r="I454" s="141"/>
    </row>
    <row r="455" spans="2:9" ht="14.5" x14ac:dyDescent="0.35">
      <c r="B455" s="138"/>
      <c r="C455" s="138"/>
      <c r="D455" s="139"/>
      <c r="E455" s="139"/>
      <c r="F455" s="139"/>
      <c r="G455" s="140"/>
      <c r="H455" s="141"/>
      <c r="I455" s="141"/>
    </row>
    <row r="456" spans="2:9" ht="14.5" x14ac:dyDescent="0.35">
      <c r="B456" s="138"/>
      <c r="C456" s="138"/>
      <c r="D456" s="139"/>
      <c r="E456" s="139"/>
      <c r="F456" s="139"/>
      <c r="G456" s="140"/>
      <c r="H456" s="141"/>
      <c r="I456" s="141"/>
    </row>
    <row r="457" spans="2:9" ht="14.5" x14ac:dyDescent="0.35">
      <c r="B457" s="138"/>
      <c r="C457" s="138"/>
      <c r="D457" s="139"/>
      <c r="E457" s="139"/>
      <c r="F457" s="139"/>
      <c r="G457" s="140"/>
      <c r="H457" s="141"/>
      <c r="I457" s="141"/>
    </row>
    <row r="458" spans="2:9" ht="14.5" x14ac:dyDescent="0.35">
      <c r="B458" s="138"/>
      <c r="C458" s="138"/>
      <c r="D458" s="139"/>
      <c r="E458" s="139"/>
      <c r="F458" s="139"/>
      <c r="G458" s="140"/>
      <c r="H458" s="141"/>
      <c r="I458" s="141"/>
    </row>
    <row r="459" spans="2:9" ht="14.5" x14ac:dyDescent="0.35">
      <c r="B459" s="138"/>
      <c r="C459" s="138"/>
      <c r="D459" s="139"/>
      <c r="E459" s="139"/>
      <c r="F459" s="139"/>
      <c r="G459" s="140"/>
      <c r="H459" s="141"/>
      <c r="I459" s="141"/>
    </row>
    <row r="460" spans="2:9" ht="14.5" x14ac:dyDescent="0.35">
      <c r="B460" s="138"/>
      <c r="C460" s="138"/>
      <c r="D460" s="139"/>
      <c r="E460" s="139"/>
      <c r="F460" s="139"/>
      <c r="G460" s="140"/>
      <c r="H460" s="141"/>
      <c r="I460" s="141"/>
    </row>
    <row r="461" spans="2:9" ht="14.5" x14ac:dyDescent="0.35">
      <c r="B461" s="138"/>
      <c r="C461" s="138"/>
      <c r="D461" s="139"/>
      <c r="E461" s="139"/>
      <c r="F461" s="139"/>
      <c r="G461" s="140"/>
      <c r="H461" s="141"/>
      <c r="I461" s="141"/>
    </row>
    <row r="462" spans="2:9" ht="14.5" x14ac:dyDescent="0.35">
      <c r="B462" s="138"/>
      <c r="C462" s="138"/>
      <c r="D462" s="139"/>
      <c r="E462" s="139"/>
      <c r="F462" s="139"/>
      <c r="G462" s="140"/>
      <c r="H462" s="141"/>
      <c r="I462" s="141"/>
    </row>
    <row r="463" spans="2:9" ht="14.5" x14ac:dyDescent="0.35">
      <c r="B463" s="138"/>
      <c r="C463" s="138"/>
      <c r="D463" s="139"/>
      <c r="E463" s="139"/>
      <c r="F463" s="139"/>
      <c r="G463" s="140"/>
      <c r="H463" s="141"/>
      <c r="I463" s="141"/>
    </row>
    <row r="464" spans="2:9" ht="14.5" x14ac:dyDescent="0.35">
      <c r="B464" s="138"/>
      <c r="C464" s="138"/>
      <c r="D464" s="139"/>
      <c r="E464" s="139"/>
      <c r="F464" s="139"/>
      <c r="G464" s="140"/>
      <c r="H464" s="141"/>
      <c r="I464" s="141"/>
    </row>
    <row r="465" spans="2:9" ht="14.5" x14ac:dyDescent="0.35">
      <c r="B465" s="138"/>
      <c r="C465" s="138"/>
      <c r="D465" s="139"/>
      <c r="E465" s="139"/>
      <c r="F465" s="139"/>
      <c r="G465" s="140"/>
      <c r="H465" s="141"/>
      <c r="I465" s="141"/>
    </row>
    <row r="466" spans="2:9" ht="14.5" x14ac:dyDescent="0.35">
      <c r="B466" s="138"/>
      <c r="C466" s="138"/>
      <c r="D466" s="139"/>
      <c r="E466" s="139"/>
      <c r="F466" s="139"/>
      <c r="G466" s="140"/>
      <c r="H466" s="141"/>
      <c r="I466" s="141"/>
    </row>
    <row r="467" spans="2:9" ht="14.5" x14ac:dyDescent="0.35">
      <c r="B467" s="138"/>
      <c r="C467" s="138"/>
      <c r="D467" s="139"/>
      <c r="E467" s="139"/>
      <c r="F467" s="139"/>
      <c r="G467" s="140"/>
      <c r="H467" s="141"/>
      <c r="I467" s="141"/>
    </row>
    <row r="468" spans="2:9" ht="14.5" x14ac:dyDescent="0.35">
      <c r="B468" s="138"/>
      <c r="C468" s="138"/>
      <c r="D468" s="139"/>
      <c r="E468" s="139"/>
      <c r="F468" s="139"/>
      <c r="G468" s="140"/>
      <c r="H468" s="141"/>
      <c r="I468" s="141"/>
    </row>
    <row r="469" spans="2:9" ht="14.5" x14ac:dyDescent="0.35">
      <c r="B469" s="138"/>
      <c r="C469" s="138"/>
      <c r="D469" s="139"/>
      <c r="E469" s="139"/>
      <c r="F469" s="139"/>
      <c r="G469" s="140"/>
      <c r="H469" s="141"/>
      <c r="I469" s="141"/>
    </row>
    <row r="470" spans="2:9" ht="14.5" x14ac:dyDescent="0.35">
      <c r="B470" s="138"/>
      <c r="C470" s="138"/>
      <c r="D470" s="139"/>
      <c r="E470" s="139"/>
      <c r="F470" s="139"/>
      <c r="G470" s="140"/>
      <c r="H470" s="141"/>
      <c r="I470" s="141"/>
    </row>
    <row r="471" spans="2:9" ht="14.5" x14ac:dyDescent="0.35">
      <c r="B471" s="138"/>
      <c r="C471" s="138"/>
      <c r="D471" s="139"/>
      <c r="E471" s="139"/>
      <c r="F471" s="139"/>
      <c r="G471" s="140"/>
      <c r="H471" s="141"/>
      <c r="I471" s="141"/>
    </row>
    <row r="472" spans="2:9" ht="14.5" x14ac:dyDescent="0.35">
      <c r="B472" s="138"/>
      <c r="C472" s="138"/>
      <c r="D472" s="139"/>
      <c r="E472" s="139"/>
      <c r="F472" s="139"/>
      <c r="G472" s="140"/>
      <c r="H472" s="141"/>
      <c r="I472" s="141"/>
    </row>
    <row r="473" spans="2:9" ht="14.5" x14ac:dyDescent="0.35">
      <c r="B473" s="138"/>
      <c r="C473" s="138"/>
      <c r="D473" s="139"/>
      <c r="E473" s="139"/>
      <c r="F473" s="139"/>
      <c r="G473" s="140"/>
      <c r="H473" s="141"/>
      <c r="I473" s="141"/>
    </row>
    <row r="474" spans="2:9" ht="14.5" x14ac:dyDescent="0.35">
      <c r="B474" s="138"/>
      <c r="C474" s="138"/>
      <c r="D474" s="139"/>
      <c r="E474" s="139"/>
      <c r="F474" s="139"/>
      <c r="G474" s="140"/>
      <c r="H474" s="141"/>
      <c r="I474" s="141"/>
    </row>
    <row r="475" spans="2:9" ht="14.5" x14ac:dyDescent="0.35">
      <c r="B475" s="138"/>
      <c r="C475" s="138"/>
      <c r="D475" s="139"/>
      <c r="E475" s="139"/>
      <c r="F475" s="139"/>
      <c r="G475" s="140"/>
      <c r="H475" s="141"/>
      <c r="I475" s="141"/>
    </row>
    <row r="476" spans="2:9" ht="14.5" x14ac:dyDescent="0.35">
      <c r="B476" s="138"/>
      <c r="C476" s="138"/>
      <c r="D476" s="139"/>
      <c r="E476" s="139"/>
      <c r="F476" s="139"/>
      <c r="G476" s="140"/>
      <c r="H476" s="141"/>
      <c r="I476" s="141"/>
    </row>
    <row r="477" spans="2:9" ht="14.5" x14ac:dyDescent="0.35">
      <c r="B477" s="138"/>
      <c r="C477" s="138"/>
      <c r="D477" s="139"/>
      <c r="E477" s="139"/>
      <c r="F477" s="139"/>
      <c r="G477" s="140"/>
      <c r="H477" s="141"/>
      <c r="I477" s="141"/>
    </row>
    <row r="478" spans="2:9" ht="14.5" x14ac:dyDescent="0.35">
      <c r="B478" s="138"/>
      <c r="C478" s="138"/>
      <c r="D478" s="139"/>
      <c r="E478" s="139"/>
      <c r="F478" s="139"/>
      <c r="G478" s="140"/>
      <c r="H478" s="141"/>
      <c r="I478" s="141"/>
    </row>
    <row r="479" spans="2:9" ht="14.5" x14ac:dyDescent="0.35">
      <c r="B479" s="138"/>
      <c r="C479" s="138"/>
      <c r="D479" s="139"/>
      <c r="E479" s="139"/>
      <c r="F479" s="139"/>
      <c r="G479" s="140"/>
      <c r="H479" s="141"/>
      <c r="I479" s="141"/>
    </row>
    <row r="480" spans="2:9" ht="14.5" x14ac:dyDescent="0.35">
      <c r="B480" s="138"/>
      <c r="C480" s="138"/>
      <c r="D480" s="139"/>
      <c r="E480" s="139"/>
      <c r="F480" s="139"/>
      <c r="G480" s="140"/>
      <c r="H480" s="141"/>
      <c r="I480" s="141"/>
    </row>
    <row r="481" spans="2:9" ht="14.5" x14ac:dyDescent="0.35">
      <c r="B481" s="138"/>
      <c r="C481" s="138"/>
      <c r="D481" s="139"/>
      <c r="E481" s="139"/>
      <c r="F481" s="139"/>
      <c r="G481" s="140"/>
      <c r="H481" s="141"/>
      <c r="I481" s="141"/>
    </row>
  </sheetData>
  <sheetProtection algorithmName="SHA-512" hashValue="6ywfuUS1aX6JYb/ThkLZHLQbu/Q+b1ko+K9Lf9PjYZiNOqQYVESi36+X7KLFPCL5pIbavp0srKjynY6yEMGOBw==" saltValue="xRyI4/nSBcYxCieoUYQUYA==" spinCount="100000" sheet="1" scenarios="1" formatCells="0" formatColumns="0" formatRows="0"/>
  <mergeCells count="21">
    <mergeCell ref="B300:E300"/>
    <mergeCell ref="B301:E301"/>
    <mergeCell ref="B302:E302"/>
    <mergeCell ref="D293:G293"/>
    <mergeCell ref="F295:G295"/>
    <mergeCell ref="B296:E296"/>
    <mergeCell ref="B297:E297"/>
    <mergeCell ref="B298:E298"/>
    <mergeCell ref="B299:E299"/>
    <mergeCell ref="D292:G292"/>
    <mergeCell ref="B2:H2"/>
    <mergeCell ref="B3:H3"/>
    <mergeCell ref="B5:H5"/>
    <mergeCell ref="B6:H6"/>
    <mergeCell ref="B7:H7"/>
    <mergeCell ref="B10:H10"/>
    <mergeCell ref="B11:H11"/>
    <mergeCell ref="D288:G288"/>
    <mergeCell ref="D289:G289"/>
    <mergeCell ref="D290:G290"/>
    <mergeCell ref="D291:G291"/>
  </mergeCells>
  <printOptions horizontalCentered="1"/>
  <pageMargins left="0.23622047244094491" right="0.23622047244094491" top="0.74803149606299213" bottom="0.74803149606299213" header="0.31496062992125984" footer="0.31496062992125984"/>
  <pageSetup scale="51" fitToHeight="9" orientation="portrait" r:id="rId1"/>
  <headerFooter>
    <oddFooter>&amp;LFormato: FO-AC-07 Versión: 2&amp;CPágina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CDB8A-AC44-40F5-AE85-46042E16E233}">
  <sheetPr>
    <tabColor theme="5"/>
    <pageSetUpPr fitToPage="1"/>
  </sheetPr>
  <dimension ref="A1:M481"/>
  <sheetViews>
    <sheetView tabSelected="1" view="pageBreakPreview" topLeftCell="A280" zoomScale="61" zoomScaleNormal="80" zoomScaleSheetLayoutView="80" workbookViewId="0">
      <selection activeCell="D285" sqref="D285"/>
    </sheetView>
  </sheetViews>
  <sheetFormatPr baseColWidth="10" defaultColWidth="14.453125" defaultRowHeight="15" customHeight="1" x14ac:dyDescent="0.35"/>
  <cols>
    <col min="1" max="1" width="1.6328125" style="130" customWidth="1"/>
    <col min="2" max="2" width="15.36328125" style="130" customWidth="1"/>
    <col min="3" max="3" width="13.6328125" style="142" customWidth="1"/>
    <col min="4" max="4" width="77.08984375" style="130" customWidth="1"/>
    <col min="5" max="5" width="11.453125" style="130" customWidth="1"/>
    <col min="6" max="6" width="30.26953125" style="130" customWidth="1"/>
    <col min="7" max="7" width="12.36328125" style="143" customWidth="1"/>
    <col min="8" max="8" width="33.54296875" style="144" bestFit="1" customWidth="1"/>
    <col min="9" max="9" width="1.6328125" style="144" customWidth="1"/>
    <col min="10" max="10" width="15.36328125" style="130" bestFit="1" customWidth="1"/>
    <col min="11" max="11" width="18.08984375" style="130" bestFit="1" customWidth="1"/>
    <col min="12" max="12" width="23.81640625" style="130" customWidth="1"/>
    <col min="13" max="13" width="29.08984375" style="130" customWidth="1"/>
    <col min="14" max="16384" width="14.453125" style="130"/>
  </cols>
  <sheetData>
    <row r="1" spans="1:13" ht="15" customHeight="1" thickBot="1" x14ac:dyDescent="0.4">
      <c r="A1" s="1"/>
      <c r="B1" s="1"/>
      <c r="C1" s="2"/>
      <c r="D1" s="1"/>
      <c r="E1" s="1"/>
      <c r="F1" s="1"/>
      <c r="G1" s="3"/>
      <c r="H1" s="4"/>
      <c r="I1" s="4"/>
    </row>
    <row r="2" spans="1:13" ht="18.5" customHeight="1" thickTop="1" x14ac:dyDescent="0.35">
      <c r="A2" s="1"/>
      <c r="B2" s="182" t="s">
        <v>0</v>
      </c>
      <c r="C2" s="183"/>
      <c r="D2" s="183"/>
      <c r="E2" s="183"/>
      <c r="F2" s="183"/>
      <c r="G2" s="183"/>
      <c r="H2" s="183"/>
      <c r="I2" s="5"/>
    </row>
    <row r="3" spans="1:13" ht="14.5" customHeight="1" x14ac:dyDescent="0.35">
      <c r="A3" s="1"/>
      <c r="B3" s="184" t="s">
        <v>1</v>
      </c>
      <c r="C3" s="185"/>
      <c r="D3" s="185"/>
      <c r="E3" s="185"/>
      <c r="F3" s="185"/>
      <c r="G3" s="185"/>
      <c r="H3" s="185"/>
      <c r="I3" s="6"/>
    </row>
    <row r="4" spans="1:13" ht="14.5" x14ac:dyDescent="0.35">
      <c r="A4" s="1"/>
      <c r="B4" s="7"/>
      <c r="C4" s="8"/>
      <c r="D4" s="8"/>
      <c r="E4" s="8"/>
      <c r="F4" s="9"/>
      <c r="G4" s="10"/>
      <c r="H4" s="11"/>
      <c r="I4" s="6"/>
    </row>
    <row r="5" spans="1:13" ht="18" customHeight="1" x14ac:dyDescent="0.35">
      <c r="A5" s="1"/>
      <c r="B5" s="186" t="s">
        <v>2</v>
      </c>
      <c r="C5" s="187"/>
      <c r="D5" s="187"/>
      <c r="E5" s="187"/>
      <c r="F5" s="187"/>
      <c r="G5" s="187"/>
      <c r="H5" s="188"/>
      <c r="I5" s="6"/>
    </row>
    <row r="6" spans="1:13" ht="18" x14ac:dyDescent="0.35">
      <c r="A6" s="1"/>
      <c r="B6" s="189" t="s">
        <v>546</v>
      </c>
      <c r="C6" s="190"/>
      <c r="D6" s="190"/>
      <c r="E6" s="190"/>
      <c r="F6" s="190"/>
      <c r="G6" s="190"/>
      <c r="H6" s="190"/>
      <c r="I6" s="6"/>
    </row>
    <row r="7" spans="1:13" ht="14.5" x14ac:dyDescent="0.35">
      <c r="A7" s="1"/>
      <c r="B7" s="191"/>
      <c r="C7" s="192"/>
      <c r="D7" s="192"/>
      <c r="E7" s="192"/>
      <c r="F7" s="192"/>
      <c r="G7" s="192"/>
      <c r="H7" s="192"/>
      <c r="I7" s="6"/>
    </row>
    <row r="8" spans="1:13" ht="14.5" x14ac:dyDescent="0.35">
      <c r="A8" s="1"/>
      <c r="B8" s="7"/>
      <c r="C8" s="12"/>
      <c r="D8" s="13"/>
      <c r="E8" s="13"/>
      <c r="F8" s="14"/>
      <c r="G8" s="15"/>
      <c r="H8" s="16"/>
      <c r="I8" s="6"/>
    </row>
    <row r="9" spans="1:13" ht="14.5" x14ac:dyDescent="0.35">
      <c r="A9" s="1"/>
      <c r="B9" s="7"/>
      <c r="C9" s="12"/>
      <c r="D9" s="13"/>
      <c r="E9" s="13"/>
      <c r="F9" s="14"/>
      <c r="G9" s="15"/>
      <c r="H9" s="16"/>
      <c r="I9" s="17"/>
      <c r="L9" s="131"/>
      <c r="M9" s="131"/>
    </row>
    <row r="10" spans="1:13" ht="56.5" customHeight="1" x14ac:dyDescent="0.35">
      <c r="A10" s="1"/>
      <c r="B10" s="193" t="s">
        <v>4</v>
      </c>
      <c r="C10" s="194"/>
      <c r="D10" s="194"/>
      <c r="E10" s="194"/>
      <c r="F10" s="194"/>
      <c r="G10" s="194"/>
      <c r="H10" s="195"/>
      <c r="I10" s="18"/>
      <c r="J10" s="153"/>
      <c r="K10" s="154"/>
      <c r="L10" s="131"/>
      <c r="M10" s="131"/>
    </row>
    <row r="11" spans="1:13" ht="14.5" x14ac:dyDescent="0.35">
      <c r="A11" s="1"/>
      <c r="B11" s="171"/>
      <c r="C11" s="172"/>
      <c r="D11" s="172"/>
      <c r="E11" s="172"/>
      <c r="F11" s="172"/>
      <c r="G11" s="172"/>
      <c r="H11" s="172"/>
      <c r="I11" s="19"/>
      <c r="L11" s="131"/>
      <c r="M11" s="131"/>
    </row>
    <row r="12" spans="1:13" ht="23" customHeight="1" x14ac:dyDescent="0.35">
      <c r="A12" s="1"/>
      <c r="B12" s="20" t="s">
        <v>5</v>
      </c>
      <c r="C12" s="21" t="s">
        <v>6</v>
      </c>
      <c r="D12" s="21" t="s">
        <v>7</v>
      </c>
      <c r="E12" s="21" t="s">
        <v>8</v>
      </c>
      <c r="F12" s="22" t="s">
        <v>9</v>
      </c>
      <c r="G12" s="23" t="s">
        <v>10</v>
      </c>
      <c r="H12" s="22" t="s">
        <v>11</v>
      </c>
      <c r="I12" s="24"/>
      <c r="L12" s="131"/>
      <c r="M12" s="131"/>
    </row>
    <row r="13" spans="1:13" ht="26.25" customHeight="1" x14ac:dyDescent="0.35">
      <c r="A13" s="1"/>
      <c r="B13" s="25"/>
      <c r="C13" s="26" t="s">
        <v>12</v>
      </c>
      <c r="D13" s="27" t="s">
        <v>13</v>
      </c>
      <c r="E13" s="28"/>
      <c r="F13" s="29"/>
      <c r="G13" s="30"/>
      <c r="H13" s="31">
        <f>SUBTOTAL(9,H14:H20)</f>
        <v>0</v>
      </c>
      <c r="I13" s="32"/>
      <c r="L13" s="131"/>
      <c r="M13" s="131"/>
    </row>
    <row r="14" spans="1:13" ht="27" customHeight="1" x14ac:dyDescent="0.35">
      <c r="A14" s="1"/>
      <c r="B14" s="33">
        <v>3007</v>
      </c>
      <c r="C14" s="34" t="s">
        <v>14</v>
      </c>
      <c r="D14" s="35" t="s">
        <v>15</v>
      </c>
      <c r="E14" s="36" t="s">
        <v>16</v>
      </c>
      <c r="F14" s="145"/>
      <c r="G14" s="38">
        <v>38458</v>
      </c>
      <c r="H14" s="39" t="str">
        <f t="shared" ref="H14:H21" si="0">IF(F14="","",F14*G14)</f>
        <v/>
      </c>
      <c r="I14" s="40"/>
      <c r="J14" s="134"/>
      <c r="K14" s="135"/>
      <c r="L14" s="134"/>
    </row>
    <row r="15" spans="1:13" ht="25" x14ac:dyDescent="0.35">
      <c r="A15" s="1"/>
      <c r="B15" s="33">
        <v>3012</v>
      </c>
      <c r="C15" s="34" t="s">
        <v>17</v>
      </c>
      <c r="D15" s="35" t="s">
        <v>18</v>
      </c>
      <c r="E15" s="36" t="s">
        <v>16</v>
      </c>
      <c r="F15" s="145"/>
      <c r="G15" s="38">
        <v>1514</v>
      </c>
      <c r="H15" s="39" t="str">
        <f t="shared" si="0"/>
        <v/>
      </c>
      <c r="I15" s="40"/>
      <c r="J15" s="134"/>
      <c r="K15" s="135"/>
      <c r="L15" s="134"/>
    </row>
    <row r="16" spans="1:13" ht="47.4" customHeight="1" x14ac:dyDescent="0.35">
      <c r="A16" s="1"/>
      <c r="B16" s="33">
        <v>3011</v>
      </c>
      <c r="C16" s="34" t="s">
        <v>19</v>
      </c>
      <c r="D16" s="35" t="s">
        <v>20</v>
      </c>
      <c r="E16" s="36" t="s">
        <v>21</v>
      </c>
      <c r="F16" s="145"/>
      <c r="G16" s="38">
        <v>722</v>
      </c>
      <c r="H16" s="39" t="str">
        <f t="shared" si="0"/>
        <v/>
      </c>
      <c r="I16" s="40"/>
      <c r="J16" s="134"/>
      <c r="K16" s="135"/>
      <c r="L16" s="134"/>
    </row>
    <row r="17" spans="1:12" ht="40.25" customHeight="1" x14ac:dyDescent="0.35">
      <c r="A17" s="1"/>
      <c r="B17" s="33">
        <v>3010</v>
      </c>
      <c r="C17" s="34" t="s">
        <v>22</v>
      </c>
      <c r="D17" s="35" t="s">
        <v>23</v>
      </c>
      <c r="E17" s="36" t="s">
        <v>24</v>
      </c>
      <c r="F17" s="145"/>
      <c r="G17" s="38">
        <v>510</v>
      </c>
      <c r="H17" s="39" t="str">
        <f t="shared" si="0"/>
        <v/>
      </c>
      <c r="I17" s="40"/>
      <c r="J17" s="134"/>
      <c r="K17" s="135"/>
      <c r="L17" s="134"/>
    </row>
    <row r="18" spans="1:12" ht="62.5" x14ac:dyDescent="0.35">
      <c r="A18" s="1"/>
      <c r="B18" s="33">
        <v>6143</v>
      </c>
      <c r="C18" s="34" t="s">
        <v>25</v>
      </c>
      <c r="D18" s="35" t="s">
        <v>26</v>
      </c>
      <c r="E18" s="36" t="s">
        <v>16</v>
      </c>
      <c r="F18" s="145"/>
      <c r="G18" s="38">
        <v>2451</v>
      </c>
      <c r="H18" s="39" t="str">
        <f t="shared" si="0"/>
        <v/>
      </c>
      <c r="I18" s="40"/>
      <c r="J18" s="134"/>
      <c r="K18" s="135"/>
      <c r="L18" s="134"/>
    </row>
    <row r="19" spans="1:12" ht="48" customHeight="1" x14ac:dyDescent="0.35">
      <c r="A19" s="1"/>
      <c r="B19" s="33">
        <v>3017</v>
      </c>
      <c r="C19" s="34" t="s">
        <v>27</v>
      </c>
      <c r="D19" s="35" t="s">
        <v>28</v>
      </c>
      <c r="E19" s="36" t="s">
        <v>24</v>
      </c>
      <c r="F19" s="145"/>
      <c r="G19" s="38">
        <v>16958</v>
      </c>
      <c r="H19" s="39" t="str">
        <f t="shared" si="0"/>
        <v/>
      </c>
      <c r="I19" s="40"/>
      <c r="J19" s="134"/>
      <c r="K19" s="135"/>
      <c r="L19" s="134"/>
    </row>
    <row r="20" spans="1:12" ht="28.75" customHeight="1" x14ac:dyDescent="0.35">
      <c r="A20" s="1"/>
      <c r="B20" s="33">
        <v>4604</v>
      </c>
      <c r="C20" s="34" t="s">
        <v>29</v>
      </c>
      <c r="D20" s="35" t="s">
        <v>30</v>
      </c>
      <c r="E20" s="36" t="s">
        <v>16</v>
      </c>
      <c r="F20" s="145"/>
      <c r="G20" s="38">
        <v>26888</v>
      </c>
      <c r="H20" s="39" t="str">
        <f t="shared" si="0"/>
        <v/>
      </c>
      <c r="I20" s="40"/>
      <c r="J20" s="134"/>
      <c r="K20" s="135"/>
      <c r="L20" s="134"/>
    </row>
    <row r="21" spans="1:12" ht="29.25" customHeight="1" x14ac:dyDescent="0.35">
      <c r="A21" s="1"/>
      <c r="B21" s="33"/>
      <c r="C21" s="41"/>
      <c r="D21" s="35"/>
      <c r="E21" s="36"/>
      <c r="F21" s="145"/>
      <c r="G21" s="38"/>
      <c r="H21" s="39" t="str">
        <f t="shared" si="0"/>
        <v/>
      </c>
      <c r="I21" s="40"/>
      <c r="J21" s="134"/>
      <c r="K21" s="135"/>
      <c r="L21" s="134"/>
    </row>
    <row r="22" spans="1:12" ht="26.25" customHeight="1" x14ac:dyDescent="0.35">
      <c r="A22" s="1"/>
      <c r="B22" s="25"/>
      <c r="C22" s="26">
        <v>2</v>
      </c>
      <c r="D22" s="27" t="s">
        <v>31</v>
      </c>
      <c r="E22" s="28"/>
      <c r="F22" s="146"/>
      <c r="G22" s="30"/>
      <c r="H22" s="43">
        <f>SUBTOTAL(9,H23:H50)</f>
        <v>0</v>
      </c>
      <c r="I22" s="32"/>
      <c r="J22" s="134"/>
      <c r="K22" s="135"/>
      <c r="L22" s="134"/>
    </row>
    <row r="23" spans="1:12" s="136" customFormat="1" ht="26.4" customHeight="1" x14ac:dyDescent="0.35">
      <c r="A23" s="44"/>
      <c r="B23" s="45"/>
      <c r="C23" s="46" t="s">
        <v>32</v>
      </c>
      <c r="D23" s="47" t="s">
        <v>33</v>
      </c>
      <c r="E23" s="48"/>
      <c r="F23" s="147"/>
      <c r="G23" s="47"/>
      <c r="H23" s="50">
        <f>SUBTOTAL(9,H24:H26)</f>
        <v>0</v>
      </c>
      <c r="I23" s="32"/>
      <c r="J23" s="134"/>
      <c r="K23" s="135"/>
      <c r="L23" s="134"/>
    </row>
    <row r="24" spans="1:12" ht="14.5" x14ac:dyDescent="0.35">
      <c r="A24" s="1"/>
      <c r="B24" s="33">
        <v>3710</v>
      </c>
      <c r="C24" s="34" t="s">
        <v>34</v>
      </c>
      <c r="D24" s="35" t="s">
        <v>35</v>
      </c>
      <c r="E24" s="36" t="s">
        <v>24</v>
      </c>
      <c r="F24" s="145"/>
      <c r="G24" s="51">
        <v>50348</v>
      </c>
      <c r="H24" s="39" t="str">
        <f>IF(F24="","",F24*G24)</f>
        <v/>
      </c>
      <c r="I24" s="40"/>
      <c r="J24" s="134"/>
      <c r="K24" s="135"/>
      <c r="L24" s="134"/>
    </row>
    <row r="25" spans="1:12" ht="78.75" customHeight="1" x14ac:dyDescent="0.35">
      <c r="A25" s="1"/>
      <c r="B25" s="33">
        <v>6198</v>
      </c>
      <c r="C25" s="34" t="s">
        <v>36</v>
      </c>
      <c r="D25" s="35" t="s">
        <v>37</v>
      </c>
      <c r="E25" s="36" t="s">
        <v>21</v>
      </c>
      <c r="F25" s="145"/>
      <c r="G25" s="52">
        <v>8820</v>
      </c>
      <c r="H25" s="39" t="str">
        <f>IF(F25="","",F25*G25)</f>
        <v/>
      </c>
      <c r="I25" s="40"/>
      <c r="J25" s="134"/>
      <c r="K25" s="135"/>
      <c r="L25" s="134"/>
    </row>
    <row r="26" spans="1:12" ht="37.5" x14ac:dyDescent="0.35">
      <c r="A26" s="1"/>
      <c r="B26" s="33">
        <v>6016</v>
      </c>
      <c r="C26" s="34" t="s">
        <v>38</v>
      </c>
      <c r="D26" s="35" t="s">
        <v>39</v>
      </c>
      <c r="E26" s="36" t="s">
        <v>24</v>
      </c>
      <c r="F26" s="145"/>
      <c r="G26" s="52">
        <v>5149</v>
      </c>
      <c r="H26" s="39" t="str">
        <f>IF(F26="","",F26*G26)</f>
        <v/>
      </c>
      <c r="I26" s="40"/>
      <c r="J26" s="134"/>
      <c r="K26" s="135"/>
      <c r="L26" s="134"/>
    </row>
    <row r="27" spans="1:12" s="136" customFormat="1" ht="29" customHeight="1" x14ac:dyDescent="0.35">
      <c r="A27" s="44"/>
      <c r="B27" s="45"/>
      <c r="C27" s="46" t="s">
        <v>40</v>
      </c>
      <c r="D27" s="47" t="s">
        <v>41</v>
      </c>
      <c r="E27" s="48"/>
      <c r="F27" s="147"/>
      <c r="G27" s="47"/>
      <c r="H27" s="50">
        <f>SUBTOTAL(9,H28:H41)</f>
        <v>0</v>
      </c>
      <c r="I27" s="32"/>
      <c r="J27" s="134"/>
      <c r="K27" s="135"/>
      <c r="L27" s="134"/>
    </row>
    <row r="28" spans="1:12" ht="25" x14ac:dyDescent="0.35">
      <c r="A28" s="1"/>
      <c r="B28" s="33">
        <v>4160</v>
      </c>
      <c r="C28" s="34" t="s">
        <v>42</v>
      </c>
      <c r="D28" s="35" t="s">
        <v>43</v>
      </c>
      <c r="E28" s="53" t="s">
        <v>24</v>
      </c>
      <c r="F28" s="145"/>
      <c r="G28" s="52">
        <v>1716</v>
      </c>
      <c r="H28" s="39" t="str">
        <f>IF(F28="","",F28*G28)</f>
        <v/>
      </c>
      <c r="I28" s="40"/>
      <c r="J28" s="134"/>
      <c r="K28" s="135"/>
      <c r="L28" s="134"/>
    </row>
    <row r="29" spans="1:12" ht="37.5" x14ac:dyDescent="0.35">
      <c r="A29" s="1"/>
      <c r="B29" s="33">
        <v>4033</v>
      </c>
      <c r="C29" s="34" t="s">
        <v>44</v>
      </c>
      <c r="D29" s="35" t="s">
        <v>45</v>
      </c>
      <c r="E29" s="53" t="s">
        <v>16</v>
      </c>
      <c r="F29" s="145"/>
      <c r="G29" s="52">
        <v>20081</v>
      </c>
      <c r="H29" s="39" t="str">
        <f>IF(F29="","",F29*G29)</f>
        <v/>
      </c>
      <c r="I29" s="40"/>
      <c r="J29" s="134"/>
      <c r="K29" s="135"/>
      <c r="L29" s="134"/>
    </row>
    <row r="30" spans="1:12" ht="37.5" x14ac:dyDescent="0.35">
      <c r="A30" s="1"/>
      <c r="B30" s="33"/>
      <c r="C30" s="41" t="s">
        <v>46</v>
      </c>
      <c r="D30" s="35" t="s">
        <v>47</v>
      </c>
      <c r="E30" s="36" t="s">
        <v>24</v>
      </c>
      <c r="F30" s="148"/>
      <c r="G30" s="52">
        <v>6714</v>
      </c>
      <c r="H30" s="39" t="str">
        <f t="shared" ref="H30:H41" si="1">IF(F30="","",F30*G30)</f>
        <v/>
      </c>
      <c r="I30" s="40"/>
      <c r="J30" s="134"/>
      <c r="K30" s="135"/>
      <c r="L30" s="134"/>
    </row>
    <row r="31" spans="1:12" ht="25" x14ac:dyDescent="0.35">
      <c r="A31" s="1"/>
      <c r="B31" s="33">
        <v>4161</v>
      </c>
      <c r="C31" s="34" t="s">
        <v>48</v>
      </c>
      <c r="D31" s="35" t="s">
        <v>49</v>
      </c>
      <c r="E31" s="53" t="s">
        <v>24</v>
      </c>
      <c r="F31" s="145"/>
      <c r="G31" s="52">
        <v>5640</v>
      </c>
      <c r="H31" s="39" t="str">
        <f t="shared" si="1"/>
        <v/>
      </c>
      <c r="I31" s="40"/>
      <c r="J31" s="134"/>
      <c r="K31" s="135"/>
      <c r="L31" s="134"/>
    </row>
    <row r="32" spans="1:12" ht="25" x14ac:dyDescent="0.35">
      <c r="A32" s="1"/>
      <c r="B32" s="33">
        <v>4158</v>
      </c>
      <c r="C32" s="34" t="s">
        <v>50</v>
      </c>
      <c r="D32" s="35" t="s">
        <v>51</v>
      </c>
      <c r="E32" s="53" t="s">
        <v>24</v>
      </c>
      <c r="F32" s="145"/>
      <c r="G32" s="52">
        <v>2905</v>
      </c>
      <c r="H32" s="39" t="str">
        <f t="shared" si="1"/>
        <v/>
      </c>
      <c r="I32" s="40"/>
      <c r="J32" s="134"/>
      <c r="K32" s="135"/>
      <c r="L32" s="134"/>
    </row>
    <row r="33" spans="1:12" ht="37.5" x14ac:dyDescent="0.35">
      <c r="A33" s="1"/>
      <c r="B33" s="33">
        <v>8613</v>
      </c>
      <c r="C33" s="34" t="s">
        <v>52</v>
      </c>
      <c r="D33" s="35" t="s">
        <v>53</v>
      </c>
      <c r="E33" s="53" t="s">
        <v>24</v>
      </c>
      <c r="F33" s="145"/>
      <c r="G33" s="52">
        <v>617</v>
      </c>
      <c r="H33" s="39" t="str">
        <f t="shared" si="1"/>
        <v/>
      </c>
      <c r="I33" s="40"/>
      <c r="J33" s="134"/>
      <c r="K33" s="135"/>
      <c r="L33" s="134"/>
    </row>
    <row r="34" spans="1:12" ht="50" x14ac:dyDescent="0.35">
      <c r="A34" s="1"/>
      <c r="B34" s="33">
        <v>8614</v>
      </c>
      <c r="C34" s="34" t="s">
        <v>54</v>
      </c>
      <c r="D34" s="35" t="s">
        <v>55</v>
      </c>
      <c r="E34" s="53" t="s">
        <v>24</v>
      </c>
      <c r="F34" s="145"/>
      <c r="G34" s="52">
        <v>1235</v>
      </c>
      <c r="H34" s="39" t="str">
        <f t="shared" si="1"/>
        <v/>
      </c>
      <c r="I34" s="40"/>
      <c r="J34" s="134"/>
      <c r="K34" s="135"/>
      <c r="L34" s="134"/>
    </row>
    <row r="35" spans="1:12" ht="25" x14ac:dyDescent="0.35">
      <c r="A35" s="1"/>
      <c r="B35" s="33">
        <v>4712</v>
      </c>
      <c r="C35" s="34" t="s">
        <v>56</v>
      </c>
      <c r="D35" s="35" t="s">
        <v>57</v>
      </c>
      <c r="E35" s="53" t="s">
        <v>24</v>
      </c>
      <c r="F35" s="145"/>
      <c r="G35" s="52">
        <v>618</v>
      </c>
      <c r="H35" s="39" t="str">
        <f t="shared" si="1"/>
        <v/>
      </c>
      <c r="I35" s="40"/>
      <c r="J35" s="134"/>
      <c r="K35" s="135"/>
      <c r="L35" s="134"/>
    </row>
    <row r="36" spans="1:12" ht="25" x14ac:dyDescent="0.35">
      <c r="A36" s="1"/>
      <c r="B36" s="33">
        <v>4857</v>
      </c>
      <c r="C36" s="34" t="s">
        <v>58</v>
      </c>
      <c r="D36" s="35" t="s">
        <v>59</v>
      </c>
      <c r="E36" s="53" t="s">
        <v>16</v>
      </c>
      <c r="F36" s="145"/>
      <c r="G36" s="52">
        <v>15346</v>
      </c>
      <c r="H36" s="39" t="str">
        <f t="shared" si="1"/>
        <v/>
      </c>
      <c r="I36" s="40"/>
      <c r="J36" s="134"/>
      <c r="K36" s="135"/>
      <c r="L36" s="134"/>
    </row>
    <row r="37" spans="1:12" ht="51.75" customHeight="1" x14ac:dyDescent="0.35">
      <c r="A37" s="1"/>
      <c r="B37" s="33">
        <v>3017</v>
      </c>
      <c r="C37" s="34" t="s">
        <v>60</v>
      </c>
      <c r="D37" s="35" t="s">
        <v>28</v>
      </c>
      <c r="E37" s="53" t="s">
        <v>24</v>
      </c>
      <c r="F37" s="145"/>
      <c r="G37" s="51">
        <v>51817</v>
      </c>
      <c r="H37" s="37" t="str">
        <f t="shared" si="1"/>
        <v/>
      </c>
      <c r="I37" s="55"/>
      <c r="J37" s="134"/>
      <c r="K37" s="135"/>
      <c r="L37" s="134"/>
    </row>
    <row r="38" spans="1:12" ht="25" x14ac:dyDescent="0.35">
      <c r="A38" s="1"/>
      <c r="B38" s="33">
        <v>3443</v>
      </c>
      <c r="C38" s="34" t="s">
        <v>61</v>
      </c>
      <c r="D38" s="35" t="s">
        <v>62</v>
      </c>
      <c r="E38" s="53" t="s">
        <v>24</v>
      </c>
      <c r="F38" s="145"/>
      <c r="G38" s="51">
        <v>5143</v>
      </c>
      <c r="H38" s="37" t="str">
        <f t="shared" si="1"/>
        <v/>
      </c>
      <c r="I38" s="55"/>
      <c r="J38" s="134"/>
      <c r="K38" s="135"/>
      <c r="L38" s="134"/>
    </row>
    <row r="39" spans="1:12" ht="14.5" x14ac:dyDescent="0.35">
      <c r="A39" s="1"/>
      <c r="B39" s="33">
        <v>3800</v>
      </c>
      <c r="C39" s="34" t="s">
        <v>63</v>
      </c>
      <c r="D39" s="35" t="s">
        <v>64</v>
      </c>
      <c r="E39" s="53" t="s">
        <v>16</v>
      </c>
      <c r="F39" s="145"/>
      <c r="G39" s="51">
        <v>18597</v>
      </c>
      <c r="H39" s="37" t="str">
        <f t="shared" si="1"/>
        <v/>
      </c>
      <c r="I39" s="55"/>
      <c r="J39" s="134"/>
      <c r="K39" s="135"/>
      <c r="L39" s="134"/>
    </row>
    <row r="40" spans="1:12" ht="25" x14ac:dyDescent="0.35">
      <c r="A40" s="1"/>
      <c r="B40" s="33">
        <v>3689</v>
      </c>
      <c r="C40" s="34" t="s">
        <v>65</v>
      </c>
      <c r="D40" s="35" t="s">
        <v>66</v>
      </c>
      <c r="E40" s="53" t="s">
        <v>24</v>
      </c>
      <c r="F40" s="145"/>
      <c r="G40" s="51">
        <v>2768</v>
      </c>
      <c r="H40" s="37" t="str">
        <f t="shared" si="1"/>
        <v/>
      </c>
      <c r="I40" s="55"/>
      <c r="J40" s="134"/>
      <c r="K40" s="135"/>
      <c r="L40" s="134"/>
    </row>
    <row r="41" spans="1:12" ht="25" x14ac:dyDescent="0.35">
      <c r="A41" s="1"/>
      <c r="B41" s="33">
        <v>3866</v>
      </c>
      <c r="C41" s="34" t="s">
        <v>67</v>
      </c>
      <c r="D41" s="35" t="s">
        <v>68</v>
      </c>
      <c r="E41" s="36" t="s">
        <v>16</v>
      </c>
      <c r="F41" s="145"/>
      <c r="G41" s="51">
        <v>15541</v>
      </c>
      <c r="H41" s="37" t="str">
        <f t="shared" si="1"/>
        <v/>
      </c>
      <c r="I41" s="55"/>
      <c r="J41" s="134"/>
      <c r="K41" s="135"/>
      <c r="L41" s="134"/>
    </row>
    <row r="42" spans="1:12" s="136" customFormat="1" ht="27.65" customHeight="1" x14ac:dyDescent="0.35">
      <c r="A42" s="44"/>
      <c r="B42" s="45"/>
      <c r="C42" s="46" t="s">
        <v>69</v>
      </c>
      <c r="D42" s="47" t="s">
        <v>70</v>
      </c>
      <c r="E42" s="48"/>
      <c r="F42" s="147"/>
      <c r="G42" s="47"/>
      <c r="H42" s="50">
        <f>SUBTOTAL(9,H43:H46)</f>
        <v>0</v>
      </c>
      <c r="I42" s="32"/>
      <c r="J42" s="134"/>
      <c r="K42" s="135"/>
      <c r="L42" s="134"/>
    </row>
    <row r="43" spans="1:12" ht="37.5" x14ac:dyDescent="0.35">
      <c r="A43" s="1"/>
      <c r="B43" s="33">
        <v>4032</v>
      </c>
      <c r="C43" s="34" t="s">
        <v>71</v>
      </c>
      <c r="D43" s="35" t="s">
        <v>72</v>
      </c>
      <c r="E43" s="36" t="s">
        <v>16</v>
      </c>
      <c r="F43" s="145"/>
      <c r="G43" s="52">
        <v>10196</v>
      </c>
      <c r="H43" s="39" t="str">
        <f t="shared" ref="H43:H50" si="2">IF(F43="","",F43*G43)</f>
        <v/>
      </c>
      <c r="I43" s="40"/>
      <c r="J43" s="134"/>
      <c r="K43" s="135"/>
      <c r="L43" s="134"/>
    </row>
    <row r="44" spans="1:12" ht="25" x14ac:dyDescent="0.35">
      <c r="A44" s="1"/>
      <c r="B44" s="33">
        <v>4908</v>
      </c>
      <c r="C44" s="34" t="s">
        <v>73</v>
      </c>
      <c r="D44" s="35" t="s">
        <v>74</v>
      </c>
      <c r="E44" s="36" t="s">
        <v>24</v>
      </c>
      <c r="F44" s="145"/>
      <c r="G44" s="52">
        <v>2039</v>
      </c>
      <c r="H44" s="39" t="str">
        <f t="shared" si="2"/>
        <v/>
      </c>
      <c r="I44" s="40"/>
      <c r="J44" s="134"/>
      <c r="K44" s="135"/>
      <c r="L44" s="134"/>
    </row>
    <row r="45" spans="1:12" ht="50" x14ac:dyDescent="0.35">
      <c r="A45" s="1"/>
      <c r="B45" s="33">
        <v>6471</v>
      </c>
      <c r="C45" s="34" t="s">
        <v>75</v>
      </c>
      <c r="D45" s="35" t="s">
        <v>76</v>
      </c>
      <c r="E45" s="36" t="s">
        <v>24</v>
      </c>
      <c r="F45" s="145"/>
      <c r="G45" s="52">
        <v>1610</v>
      </c>
      <c r="H45" s="39" t="str">
        <f t="shared" si="2"/>
        <v/>
      </c>
      <c r="I45" s="40"/>
      <c r="J45" s="134"/>
      <c r="K45" s="135"/>
      <c r="L45" s="134"/>
    </row>
    <row r="46" spans="1:12" ht="50" x14ac:dyDescent="0.35">
      <c r="A46" s="1"/>
      <c r="B46" s="33">
        <v>4207</v>
      </c>
      <c r="C46" s="34" t="s">
        <v>77</v>
      </c>
      <c r="D46" s="35" t="s">
        <v>78</v>
      </c>
      <c r="E46" s="36" t="s">
        <v>24</v>
      </c>
      <c r="F46" s="145"/>
      <c r="G46" s="51">
        <v>84</v>
      </c>
      <c r="H46" s="39" t="str">
        <f t="shared" si="2"/>
        <v/>
      </c>
      <c r="I46" s="40"/>
      <c r="J46" s="134"/>
      <c r="K46" s="135"/>
      <c r="L46" s="134"/>
    </row>
    <row r="47" spans="1:12" s="136" customFormat="1" ht="14.5" x14ac:dyDescent="0.35">
      <c r="A47" s="44"/>
      <c r="B47" s="45"/>
      <c r="C47" s="46" t="s">
        <v>79</v>
      </c>
      <c r="D47" s="47" t="s">
        <v>80</v>
      </c>
      <c r="E47" s="48"/>
      <c r="F47" s="147"/>
      <c r="G47" s="47"/>
      <c r="H47" s="50">
        <f>SUBTOTAL(9,H48:H50)</f>
        <v>0</v>
      </c>
      <c r="I47" s="32"/>
      <c r="J47" s="134"/>
      <c r="K47" s="135"/>
      <c r="L47" s="134"/>
    </row>
    <row r="48" spans="1:12" ht="37.5" x14ac:dyDescent="0.35">
      <c r="A48" s="1"/>
      <c r="B48" s="33">
        <v>4838</v>
      </c>
      <c r="C48" s="34" t="s">
        <v>81</v>
      </c>
      <c r="D48" s="35" t="s">
        <v>82</v>
      </c>
      <c r="E48" s="36" t="s">
        <v>24</v>
      </c>
      <c r="F48" s="145"/>
      <c r="G48" s="52">
        <v>1219</v>
      </c>
      <c r="H48" s="39" t="str">
        <f t="shared" si="2"/>
        <v/>
      </c>
      <c r="I48" s="40"/>
      <c r="J48" s="134"/>
      <c r="K48" s="135"/>
      <c r="L48" s="134"/>
    </row>
    <row r="49" spans="1:12" ht="25" x14ac:dyDescent="0.35">
      <c r="A49" s="1"/>
      <c r="B49" s="33">
        <v>4009</v>
      </c>
      <c r="C49" s="34" t="s">
        <v>83</v>
      </c>
      <c r="D49" s="35" t="s">
        <v>84</v>
      </c>
      <c r="E49" s="56" t="s">
        <v>16</v>
      </c>
      <c r="F49" s="145"/>
      <c r="G49" s="52">
        <v>9052</v>
      </c>
      <c r="H49" s="39" t="str">
        <f t="shared" si="2"/>
        <v/>
      </c>
      <c r="I49" s="40"/>
      <c r="J49" s="134"/>
      <c r="K49" s="135"/>
      <c r="L49" s="134"/>
    </row>
    <row r="50" spans="1:12" ht="25" x14ac:dyDescent="0.35">
      <c r="A50" s="1"/>
      <c r="B50" s="33">
        <v>3902</v>
      </c>
      <c r="C50" s="34" t="s">
        <v>85</v>
      </c>
      <c r="D50" s="35" t="s">
        <v>86</v>
      </c>
      <c r="E50" s="36" t="s">
        <v>21</v>
      </c>
      <c r="F50" s="145"/>
      <c r="G50" s="52">
        <v>2321</v>
      </c>
      <c r="H50" s="39" t="str">
        <f t="shared" si="2"/>
        <v/>
      </c>
      <c r="I50" s="40"/>
      <c r="J50" s="134"/>
      <c r="K50" s="135"/>
      <c r="L50" s="134"/>
    </row>
    <row r="51" spans="1:12" ht="14.5" x14ac:dyDescent="0.35">
      <c r="A51" s="1"/>
      <c r="B51" s="57"/>
      <c r="C51" s="58">
        <v>3</v>
      </c>
      <c r="D51" s="59" t="s">
        <v>87</v>
      </c>
      <c r="E51" s="60"/>
      <c r="F51" s="149"/>
      <c r="G51" s="27"/>
      <c r="H51" s="42">
        <f>SUBTOTAL(9,H52:H74)</f>
        <v>0</v>
      </c>
      <c r="I51" s="62"/>
      <c r="J51" s="134"/>
      <c r="K51" s="135"/>
      <c r="L51" s="134"/>
    </row>
    <row r="52" spans="1:12" s="136" customFormat="1" ht="14.5" x14ac:dyDescent="0.35">
      <c r="A52" s="44"/>
      <c r="B52" s="45"/>
      <c r="C52" s="46" t="s">
        <v>88</v>
      </c>
      <c r="D52" s="47" t="s">
        <v>89</v>
      </c>
      <c r="E52" s="48"/>
      <c r="F52" s="147"/>
      <c r="G52" s="47"/>
      <c r="H52" s="50">
        <f>SUBTOTAL(9,H53:H70)</f>
        <v>0</v>
      </c>
      <c r="I52" s="32"/>
      <c r="J52" s="134"/>
      <c r="K52" s="135"/>
      <c r="L52" s="134"/>
    </row>
    <row r="53" spans="1:12" ht="26.4" customHeight="1" x14ac:dyDescent="0.35">
      <c r="A53" s="1"/>
      <c r="B53" s="33">
        <v>3710</v>
      </c>
      <c r="C53" s="34" t="s">
        <v>90</v>
      </c>
      <c r="D53" s="35" t="s">
        <v>35</v>
      </c>
      <c r="E53" s="36" t="s">
        <v>24</v>
      </c>
      <c r="F53" s="145"/>
      <c r="G53" s="63">
        <v>1653</v>
      </c>
      <c r="H53" s="39" t="str">
        <f t="shared" ref="H53:H70" si="3">IF(F53="","",F53*G53)</f>
        <v/>
      </c>
      <c r="I53" s="40"/>
      <c r="J53" s="134"/>
      <c r="K53" s="135"/>
      <c r="L53" s="134"/>
    </row>
    <row r="54" spans="1:12" ht="40.25" customHeight="1" x14ac:dyDescent="0.35">
      <c r="A54" s="1"/>
      <c r="B54" s="33">
        <v>4156</v>
      </c>
      <c r="C54" s="34" t="s">
        <v>91</v>
      </c>
      <c r="D54" s="35" t="s">
        <v>92</v>
      </c>
      <c r="E54" s="36" t="s">
        <v>24</v>
      </c>
      <c r="F54" s="145"/>
      <c r="G54" s="63">
        <v>648</v>
      </c>
      <c r="H54" s="39" t="str">
        <f t="shared" si="3"/>
        <v/>
      </c>
      <c r="I54" s="40"/>
      <c r="J54" s="134"/>
      <c r="K54" s="135"/>
      <c r="L54" s="134"/>
    </row>
    <row r="55" spans="1:12" ht="49.75" customHeight="1" x14ac:dyDescent="0.35">
      <c r="A55" s="1"/>
      <c r="B55" s="33">
        <v>6135</v>
      </c>
      <c r="C55" s="34" t="s">
        <v>93</v>
      </c>
      <c r="D55" s="35" t="s">
        <v>94</v>
      </c>
      <c r="E55" s="36" t="s">
        <v>24</v>
      </c>
      <c r="F55" s="145"/>
      <c r="G55" s="63">
        <v>49</v>
      </c>
      <c r="H55" s="39" t="str">
        <f t="shared" si="3"/>
        <v/>
      </c>
      <c r="I55" s="40"/>
      <c r="J55" s="134"/>
      <c r="K55" s="135"/>
      <c r="L55" s="134"/>
    </row>
    <row r="56" spans="1:12" ht="76.75" customHeight="1" x14ac:dyDescent="0.35">
      <c r="A56" s="1"/>
      <c r="B56" s="33">
        <v>4740</v>
      </c>
      <c r="C56" s="34" t="s">
        <v>95</v>
      </c>
      <c r="D56" s="35" t="s">
        <v>96</v>
      </c>
      <c r="E56" s="36" t="s">
        <v>21</v>
      </c>
      <c r="F56" s="145"/>
      <c r="G56" s="63">
        <v>3847</v>
      </c>
      <c r="H56" s="39" t="str">
        <f t="shared" si="3"/>
        <v/>
      </c>
      <c r="I56" s="40"/>
      <c r="J56" s="134"/>
      <c r="K56" s="135"/>
      <c r="L56" s="134"/>
    </row>
    <row r="57" spans="1:12" ht="37.5" x14ac:dyDescent="0.35">
      <c r="A57" s="1"/>
      <c r="B57" s="33">
        <v>5055</v>
      </c>
      <c r="C57" s="34" t="s">
        <v>97</v>
      </c>
      <c r="D57" s="35" t="s">
        <v>98</v>
      </c>
      <c r="E57" s="36" t="s">
        <v>24</v>
      </c>
      <c r="F57" s="145"/>
      <c r="G57" s="63">
        <v>57</v>
      </c>
      <c r="H57" s="39" t="str">
        <f t="shared" si="3"/>
        <v/>
      </c>
      <c r="I57" s="40"/>
      <c r="J57" s="134"/>
      <c r="K57" s="135"/>
      <c r="L57" s="134"/>
    </row>
    <row r="58" spans="1:12" ht="43.25" customHeight="1" x14ac:dyDescent="0.35">
      <c r="A58" s="1"/>
      <c r="B58" s="33">
        <v>3636</v>
      </c>
      <c r="C58" s="34" t="s">
        <v>99</v>
      </c>
      <c r="D58" s="35" t="s">
        <v>100</v>
      </c>
      <c r="E58" s="36" t="s">
        <v>24</v>
      </c>
      <c r="F58" s="145"/>
      <c r="G58" s="63">
        <v>805</v>
      </c>
      <c r="H58" s="39" t="str">
        <f t="shared" si="3"/>
        <v/>
      </c>
      <c r="I58" s="40"/>
      <c r="J58" s="134"/>
      <c r="K58" s="135"/>
      <c r="L58" s="134"/>
    </row>
    <row r="59" spans="1:12" ht="47.25" customHeight="1" x14ac:dyDescent="0.35">
      <c r="A59" s="1"/>
      <c r="B59" s="33">
        <v>6765</v>
      </c>
      <c r="C59" s="34" t="s">
        <v>101</v>
      </c>
      <c r="D59" s="35" t="s">
        <v>102</v>
      </c>
      <c r="E59" s="36" t="s">
        <v>24</v>
      </c>
      <c r="F59" s="145"/>
      <c r="G59" s="63">
        <v>1788</v>
      </c>
      <c r="H59" s="39" t="str">
        <f t="shared" si="3"/>
        <v/>
      </c>
      <c r="I59" s="40"/>
      <c r="J59" s="134"/>
      <c r="K59" s="135"/>
      <c r="L59" s="134"/>
    </row>
    <row r="60" spans="1:12" ht="52.25" customHeight="1" x14ac:dyDescent="0.35">
      <c r="A60" s="1"/>
      <c r="B60" s="33">
        <v>7639</v>
      </c>
      <c r="C60" s="34" t="s">
        <v>103</v>
      </c>
      <c r="D60" s="35" t="s">
        <v>104</v>
      </c>
      <c r="E60" s="36" t="s">
        <v>24</v>
      </c>
      <c r="F60" s="145"/>
      <c r="G60" s="63">
        <v>244</v>
      </c>
      <c r="H60" s="39" t="str">
        <f t="shared" si="3"/>
        <v/>
      </c>
      <c r="I60" s="40"/>
      <c r="J60" s="134"/>
      <c r="K60" s="135"/>
      <c r="L60" s="134"/>
    </row>
    <row r="61" spans="1:12" ht="52.25" customHeight="1" x14ac:dyDescent="0.35">
      <c r="A61" s="1"/>
      <c r="B61" s="33">
        <v>9095</v>
      </c>
      <c r="C61" s="34" t="s">
        <v>105</v>
      </c>
      <c r="D61" s="35" t="s">
        <v>106</v>
      </c>
      <c r="E61" s="36" t="s">
        <v>24</v>
      </c>
      <c r="F61" s="145"/>
      <c r="G61" s="63">
        <v>128</v>
      </c>
      <c r="H61" s="39" t="str">
        <f t="shared" si="3"/>
        <v/>
      </c>
      <c r="I61" s="40"/>
      <c r="J61" s="134"/>
      <c r="K61" s="135"/>
      <c r="L61" s="134"/>
    </row>
    <row r="62" spans="1:12" ht="43.25" customHeight="1" x14ac:dyDescent="0.35">
      <c r="A62" s="1"/>
      <c r="B62" s="33">
        <v>5952</v>
      </c>
      <c r="C62" s="41" t="s">
        <v>107</v>
      </c>
      <c r="D62" s="35" t="s">
        <v>108</v>
      </c>
      <c r="E62" s="36" t="s">
        <v>24</v>
      </c>
      <c r="F62" s="145"/>
      <c r="G62" s="63">
        <v>294</v>
      </c>
      <c r="H62" s="39" t="str">
        <f t="shared" si="3"/>
        <v/>
      </c>
      <c r="I62" s="40"/>
      <c r="J62" s="134"/>
      <c r="K62" s="135"/>
      <c r="L62" s="134"/>
    </row>
    <row r="63" spans="1:12" ht="75" x14ac:dyDescent="0.35">
      <c r="A63" s="1"/>
      <c r="B63" s="33">
        <v>3708</v>
      </c>
      <c r="C63" s="34" t="s">
        <v>109</v>
      </c>
      <c r="D63" s="35" t="s">
        <v>110</v>
      </c>
      <c r="E63" s="36" t="s">
        <v>111</v>
      </c>
      <c r="F63" s="145"/>
      <c r="G63" s="63">
        <v>1090200</v>
      </c>
      <c r="H63" s="39" t="str">
        <f t="shared" si="3"/>
        <v/>
      </c>
      <c r="I63" s="40"/>
      <c r="J63" s="134"/>
      <c r="K63" s="135"/>
      <c r="L63" s="134"/>
    </row>
    <row r="64" spans="1:12" ht="25" x14ac:dyDescent="0.35">
      <c r="A64" s="1"/>
      <c r="B64" s="64">
        <v>6273</v>
      </c>
      <c r="C64" s="65" t="s">
        <v>112</v>
      </c>
      <c r="D64" s="35" t="s">
        <v>113</v>
      </c>
      <c r="E64" s="66" t="s">
        <v>114</v>
      </c>
      <c r="F64" s="145"/>
      <c r="G64" s="63">
        <v>832891</v>
      </c>
      <c r="H64" s="39" t="str">
        <f t="shared" si="3"/>
        <v/>
      </c>
      <c r="I64" s="40"/>
      <c r="J64" s="134"/>
      <c r="K64" s="135"/>
      <c r="L64" s="134"/>
    </row>
    <row r="65" spans="1:12" ht="51" customHeight="1" x14ac:dyDescent="0.35">
      <c r="A65" s="1"/>
      <c r="B65" s="33"/>
      <c r="C65" s="34" t="s">
        <v>115</v>
      </c>
      <c r="D65" s="35" t="s">
        <v>116</v>
      </c>
      <c r="E65" s="36" t="s">
        <v>117</v>
      </c>
      <c r="F65" s="148"/>
      <c r="G65" s="63">
        <v>90</v>
      </c>
      <c r="H65" s="39" t="str">
        <f t="shared" si="3"/>
        <v/>
      </c>
      <c r="I65" s="40"/>
      <c r="J65" s="134"/>
      <c r="K65" s="135"/>
      <c r="L65" s="134"/>
    </row>
    <row r="66" spans="1:12" ht="50" x14ac:dyDescent="0.35">
      <c r="A66" s="1"/>
      <c r="B66" s="33">
        <v>4200</v>
      </c>
      <c r="C66" s="34" t="s">
        <v>118</v>
      </c>
      <c r="D66" s="35" t="s">
        <v>119</v>
      </c>
      <c r="E66" s="36" t="s">
        <v>24</v>
      </c>
      <c r="F66" s="145"/>
      <c r="G66" s="63">
        <v>119</v>
      </c>
      <c r="H66" s="39" t="str">
        <f t="shared" si="3"/>
        <v/>
      </c>
      <c r="I66" s="40"/>
      <c r="J66" s="134"/>
      <c r="K66" s="135"/>
      <c r="L66" s="134"/>
    </row>
    <row r="67" spans="1:12" ht="37.5" x14ac:dyDescent="0.35">
      <c r="A67" s="1"/>
      <c r="B67" s="33"/>
      <c r="C67" s="34" t="s">
        <v>120</v>
      </c>
      <c r="D67" s="35" t="s">
        <v>121</v>
      </c>
      <c r="E67" s="36" t="s">
        <v>117</v>
      </c>
      <c r="F67" s="148"/>
      <c r="G67" s="63">
        <v>1</v>
      </c>
      <c r="H67" s="39" t="str">
        <f t="shared" si="3"/>
        <v/>
      </c>
      <c r="I67" s="40"/>
      <c r="J67" s="134"/>
      <c r="K67" s="135"/>
      <c r="L67" s="134"/>
    </row>
    <row r="68" spans="1:12" ht="34.5" customHeight="1" x14ac:dyDescent="0.35">
      <c r="A68" s="1"/>
      <c r="B68" s="33">
        <v>3226</v>
      </c>
      <c r="C68" s="34" t="s">
        <v>122</v>
      </c>
      <c r="D68" s="35" t="s">
        <v>123</v>
      </c>
      <c r="E68" s="36" t="s">
        <v>21</v>
      </c>
      <c r="F68" s="145"/>
      <c r="G68" s="63">
        <v>39</v>
      </c>
      <c r="H68" s="39" t="str">
        <f t="shared" si="3"/>
        <v/>
      </c>
      <c r="I68" s="40"/>
      <c r="J68" s="134"/>
      <c r="K68" s="135"/>
      <c r="L68" s="134"/>
    </row>
    <row r="69" spans="1:12" ht="25" x14ac:dyDescent="0.35">
      <c r="A69" s="1"/>
      <c r="B69" s="33">
        <v>9088</v>
      </c>
      <c r="C69" s="34" t="s">
        <v>124</v>
      </c>
      <c r="D69" s="35" t="s">
        <v>125</v>
      </c>
      <c r="E69" s="36" t="s">
        <v>21</v>
      </c>
      <c r="F69" s="145"/>
      <c r="G69" s="63">
        <v>105</v>
      </c>
      <c r="H69" s="39" t="str">
        <f t="shared" si="3"/>
        <v/>
      </c>
      <c r="I69" s="40"/>
      <c r="J69" s="134"/>
      <c r="K69" s="135"/>
      <c r="L69" s="134"/>
    </row>
    <row r="70" spans="1:12" ht="37.5" x14ac:dyDescent="0.35">
      <c r="A70" s="1"/>
      <c r="B70" s="33">
        <v>3017</v>
      </c>
      <c r="C70" s="65" t="s">
        <v>126</v>
      </c>
      <c r="D70" s="35" t="s">
        <v>28</v>
      </c>
      <c r="E70" s="36" t="s">
        <v>24</v>
      </c>
      <c r="F70" s="145"/>
      <c r="G70" s="63">
        <v>1653</v>
      </c>
      <c r="H70" s="37" t="str">
        <f t="shared" si="3"/>
        <v/>
      </c>
      <c r="I70" s="55"/>
      <c r="J70" s="134"/>
      <c r="K70" s="135"/>
      <c r="L70" s="134"/>
    </row>
    <row r="71" spans="1:12" ht="14.5" x14ac:dyDescent="0.35">
      <c r="A71" s="1"/>
      <c r="B71" s="45"/>
      <c r="C71" s="46" t="s">
        <v>127</v>
      </c>
      <c r="D71" s="47" t="s">
        <v>128</v>
      </c>
      <c r="E71" s="48"/>
      <c r="F71" s="147"/>
      <c r="G71" s="47"/>
      <c r="H71" s="50">
        <f>SUBTOTAL(9,H72:H74)</f>
        <v>0</v>
      </c>
      <c r="I71" s="32"/>
      <c r="J71" s="134"/>
      <c r="K71" s="135"/>
      <c r="L71" s="134"/>
    </row>
    <row r="72" spans="1:12" ht="37.5" x14ac:dyDescent="0.35">
      <c r="A72" s="1"/>
      <c r="B72" s="33"/>
      <c r="C72" s="34" t="s">
        <v>129</v>
      </c>
      <c r="D72" s="35" t="s">
        <v>130</v>
      </c>
      <c r="E72" s="36" t="s">
        <v>117</v>
      </c>
      <c r="F72" s="148"/>
      <c r="G72" s="63">
        <v>3</v>
      </c>
      <c r="H72" s="37" t="str">
        <f t="shared" ref="H72:H74" si="4">IF(F72="","",F72*G72)</f>
        <v/>
      </c>
      <c r="I72" s="55"/>
      <c r="J72" s="134"/>
      <c r="K72" s="135"/>
      <c r="L72" s="134"/>
    </row>
    <row r="73" spans="1:12" ht="50" x14ac:dyDescent="0.35">
      <c r="A73" s="1"/>
      <c r="B73" s="33"/>
      <c r="C73" s="34" t="s">
        <v>131</v>
      </c>
      <c r="D73" s="35" t="s">
        <v>132</v>
      </c>
      <c r="E73" s="36" t="s">
        <v>117</v>
      </c>
      <c r="F73" s="148"/>
      <c r="G73" s="63">
        <v>2</v>
      </c>
      <c r="H73" s="37" t="str">
        <f t="shared" si="4"/>
        <v/>
      </c>
      <c r="I73" s="55"/>
      <c r="J73" s="134"/>
      <c r="K73" s="135"/>
      <c r="L73" s="134"/>
    </row>
    <row r="74" spans="1:12" ht="37.5" x14ac:dyDescent="0.35">
      <c r="A74" s="1"/>
      <c r="B74" s="33"/>
      <c r="C74" s="34" t="s">
        <v>133</v>
      </c>
      <c r="D74" s="35" t="s">
        <v>134</v>
      </c>
      <c r="E74" s="36" t="s">
        <v>117</v>
      </c>
      <c r="F74" s="148"/>
      <c r="G74" s="63">
        <v>1</v>
      </c>
      <c r="H74" s="37" t="str">
        <f t="shared" si="4"/>
        <v/>
      </c>
      <c r="I74" s="55"/>
      <c r="J74" s="134"/>
      <c r="K74" s="135"/>
      <c r="L74" s="134"/>
    </row>
    <row r="75" spans="1:12" ht="14.5" x14ac:dyDescent="0.35">
      <c r="A75" s="1"/>
      <c r="B75" s="67"/>
      <c r="C75" s="68">
        <v>4</v>
      </c>
      <c r="D75" s="69" t="s">
        <v>135</v>
      </c>
      <c r="E75" s="70"/>
      <c r="F75" s="149"/>
      <c r="G75" s="27"/>
      <c r="H75" s="42">
        <f>SUBTOTAL(9,H76:H115)</f>
        <v>0</v>
      </c>
      <c r="I75" s="62"/>
      <c r="J75" s="134"/>
      <c r="K75" s="135"/>
      <c r="L75" s="134"/>
    </row>
    <row r="76" spans="1:12" s="136" customFormat="1" ht="14.5" x14ac:dyDescent="0.35">
      <c r="A76" s="44"/>
      <c r="B76" s="45"/>
      <c r="C76" s="46" t="s">
        <v>136</v>
      </c>
      <c r="D76" s="47" t="s">
        <v>137</v>
      </c>
      <c r="E76" s="48"/>
      <c r="F76" s="147"/>
      <c r="G76" s="47"/>
      <c r="H76" s="50">
        <f>SUBTOTAL(9,H77:H91)</f>
        <v>0</v>
      </c>
      <c r="I76" s="32"/>
      <c r="J76" s="134"/>
      <c r="K76" s="135"/>
      <c r="L76" s="134"/>
    </row>
    <row r="77" spans="1:12" ht="14.5" x14ac:dyDescent="0.35">
      <c r="A77" s="1"/>
      <c r="B77" s="33">
        <v>3464</v>
      </c>
      <c r="C77" s="34" t="s">
        <v>138</v>
      </c>
      <c r="D77" s="35" t="s">
        <v>139</v>
      </c>
      <c r="E77" s="36" t="s">
        <v>24</v>
      </c>
      <c r="F77" s="145"/>
      <c r="G77" s="38">
        <v>933</v>
      </c>
      <c r="H77" s="39" t="str">
        <f t="shared" ref="H77:H115" si="5">IF(F77="","",F77*G77)</f>
        <v/>
      </c>
      <c r="I77" s="40"/>
      <c r="J77" s="134"/>
      <c r="K77" s="135"/>
      <c r="L77" s="134"/>
    </row>
    <row r="78" spans="1:12" ht="14.5" x14ac:dyDescent="0.35">
      <c r="A78" s="1"/>
      <c r="B78" s="33">
        <v>3027</v>
      </c>
      <c r="C78" s="34" t="s">
        <v>140</v>
      </c>
      <c r="D78" s="35" t="s">
        <v>141</v>
      </c>
      <c r="E78" s="36" t="s">
        <v>21</v>
      </c>
      <c r="F78" s="145"/>
      <c r="G78" s="38">
        <v>3996</v>
      </c>
      <c r="H78" s="39" t="str">
        <f t="shared" si="5"/>
        <v/>
      </c>
      <c r="I78" s="40"/>
      <c r="J78" s="134"/>
      <c r="K78" s="135"/>
      <c r="L78" s="134"/>
    </row>
    <row r="79" spans="1:12" ht="25" x14ac:dyDescent="0.35">
      <c r="A79" s="1"/>
      <c r="B79" s="33">
        <v>3210</v>
      </c>
      <c r="C79" s="34" t="s">
        <v>142</v>
      </c>
      <c r="D79" s="35" t="s">
        <v>143</v>
      </c>
      <c r="E79" s="36" t="s">
        <v>21</v>
      </c>
      <c r="F79" s="145"/>
      <c r="G79" s="38">
        <v>3254</v>
      </c>
      <c r="H79" s="39" t="str">
        <f t="shared" si="5"/>
        <v/>
      </c>
      <c r="I79" s="40"/>
      <c r="J79" s="134"/>
      <c r="K79" s="135"/>
      <c r="L79" s="134"/>
    </row>
    <row r="80" spans="1:12" ht="25" x14ac:dyDescent="0.35">
      <c r="A80" s="1"/>
      <c r="B80" s="33">
        <v>4073</v>
      </c>
      <c r="C80" s="34" t="s">
        <v>144</v>
      </c>
      <c r="D80" s="35" t="s">
        <v>145</v>
      </c>
      <c r="E80" s="36" t="s">
        <v>16</v>
      </c>
      <c r="F80" s="145"/>
      <c r="G80" s="38">
        <v>95</v>
      </c>
      <c r="H80" s="39" t="str">
        <f t="shared" si="5"/>
        <v/>
      </c>
      <c r="I80" s="40"/>
      <c r="J80" s="134"/>
      <c r="K80" s="135"/>
      <c r="L80" s="134"/>
    </row>
    <row r="81" spans="1:12" ht="25" x14ac:dyDescent="0.35">
      <c r="A81" s="1"/>
      <c r="B81" s="33">
        <v>4073</v>
      </c>
      <c r="C81" s="34" t="s">
        <v>146</v>
      </c>
      <c r="D81" s="35" t="s">
        <v>145</v>
      </c>
      <c r="E81" s="36" t="s">
        <v>16</v>
      </c>
      <c r="F81" s="145"/>
      <c r="G81" s="38">
        <v>344</v>
      </c>
      <c r="H81" s="39" t="str">
        <f t="shared" si="5"/>
        <v/>
      </c>
      <c r="I81" s="40"/>
      <c r="J81" s="134"/>
      <c r="K81" s="135"/>
      <c r="L81" s="134"/>
    </row>
    <row r="82" spans="1:12" ht="37.5" x14ac:dyDescent="0.35">
      <c r="A82" s="1"/>
      <c r="B82" s="33">
        <v>6102</v>
      </c>
      <c r="C82" s="34" t="s">
        <v>147</v>
      </c>
      <c r="D82" s="35" t="s">
        <v>148</v>
      </c>
      <c r="E82" s="36" t="s">
        <v>21</v>
      </c>
      <c r="F82" s="145"/>
      <c r="G82" s="38">
        <v>940</v>
      </c>
      <c r="H82" s="39" t="str">
        <f t="shared" si="5"/>
        <v/>
      </c>
      <c r="I82" s="40"/>
      <c r="J82" s="134"/>
      <c r="K82" s="135"/>
      <c r="L82" s="134"/>
    </row>
    <row r="83" spans="1:12" ht="37.5" x14ac:dyDescent="0.35">
      <c r="A83" s="1"/>
      <c r="B83" s="33">
        <v>6102</v>
      </c>
      <c r="C83" s="34" t="s">
        <v>149</v>
      </c>
      <c r="D83" s="35" t="s">
        <v>148</v>
      </c>
      <c r="E83" s="36" t="s">
        <v>21</v>
      </c>
      <c r="F83" s="145"/>
      <c r="G83" s="38">
        <v>1634</v>
      </c>
      <c r="H83" s="39" t="str">
        <f t="shared" si="5"/>
        <v/>
      </c>
      <c r="I83" s="40"/>
      <c r="J83" s="134"/>
      <c r="K83" s="135"/>
      <c r="L83" s="134"/>
    </row>
    <row r="84" spans="1:12" ht="25" x14ac:dyDescent="0.35">
      <c r="A84" s="1"/>
      <c r="B84" s="33">
        <v>4088</v>
      </c>
      <c r="C84" s="34" t="s">
        <v>150</v>
      </c>
      <c r="D84" s="35" t="s">
        <v>151</v>
      </c>
      <c r="E84" s="36" t="s">
        <v>21</v>
      </c>
      <c r="F84" s="145"/>
      <c r="G84" s="38">
        <v>131</v>
      </c>
      <c r="H84" s="39" t="str">
        <f t="shared" si="5"/>
        <v/>
      </c>
      <c r="I84" s="40"/>
      <c r="J84" s="134"/>
      <c r="K84" s="135"/>
      <c r="L84" s="134"/>
    </row>
    <row r="85" spans="1:12" ht="25" x14ac:dyDescent="0.35">
      <c r="A85" s="1"/>
      <c r="B85" s="33">
        <v>4544</v>
      </c>
      <c r="C85" s="34" t="s">
        <v>152</v>
      </c>
      <c r="D85" s="35" t="s">
        <v>153</v>
      </c>
      <c r="E85" s="36" t="s">
        <v>21</v>
      </c>
      <c r="F85" s="145"/>
      <c r="G85" s="38">
        <v>131</v>
      </c>
      <c r="H85" s="39" t="str">
        <f t="shared" si="5"/>
        <v/>
      </c>
      <c r="I85" s="40"/>
      <c r="J85" s="134"/>
      <c r="K85" s="135"/>
      <c r="L85" s="134"/>
    </row>
    <row r="86" spans="1:12" ht="25" x14ac:dyDescent="0.35">
      <c r="A86" s="1"/>
      <c r="B86" s="33">
        <v>4919</v>
      </c>
      <c r="C86" s="34" t="s">
        <v>154</v>
      </c>
      <c r="D86" s="35" t="s">
        <v>155</v>
      </c>
      <c r="E86" s="36" t="s">
        <v>16</v>
      </c>
      <c r="F86" s="145"/>
      <c r="G86" s="38">
        <v>893</v>
      </c>
      <c r="H86" s="39" t="str">
        <f t="shared" si="5"/>
        <v/>
      </c>
      <c r="I86" s="40"/>
      <c r="J86" s="134"/>
      <c r="K86" s="135"/>
      <c r="L86" s="134"/>
    </row>
    <row r="87" spans="1:12" ht="25" x14ac:dyDescent="0.35">
      <c r="A87" s="1"/>
      <c r="B87" s="33">
        <v>4137</v>
      </c>
      <c r="C87" s="34" t="s">
        <v>156</v>
      </c>
      <c r="D87" s="35" t="s">
        <v>157</v>
      </c>
      <c r="E87" s="36" t="s">
        <v>16</v>
      </c>
      <c r="F87" s="145"/>
      <c r="G87" s="38">
        <v>860</v>
      </c>
      <c r="H87" s="39" t="str">
        <f t="shared" si="5"/>
        <v/>
      </c>
      <c r="I87" s="40"/>
      <c r="J87" s="134"/>
      <c r="K87" s="135"/>
      <c r="L87" s="134"/>
    </row>
    <row r="88" spans="1:12" ht="25" x14ac:dyDescent="0.35">
      <c r="A88" s="1"/>
      <c r="B88" s="33">
        <v>4051</v>
      </c>
      <c r="C88" s="34" t="s">
        <v>158</v>
      </c>
      <c r="D88" s="35" t="s">
        <v>159</v>
      </c>
      <c r="E88" s="36" t="s">
        <v>16</v>
      </c>
      <c r="F88" s="145"/>
      <c r="G88" s="63">
        <v>1368</v>
      </c>
      <c r="H88" s="39" t="str">
        <f t="shared" si="5"/>
        <v/>
      </c>
      <c r="I88" s="40"/>
      <c r="J88" s="134"/>
      <c r="K88" s="135"/>
      <c r="L88" s="134"/>
    </row>
    <row r="89" spans="1:12" ht="25" x14ac:dyDescent="0.35">
      <c r="A89" s="1"/>
      <c r="B89" s="33">
        <v>4855</v>
      </c>
      <c r="C89" s="34" t="s">
        <v>160</v>
      </c>
      <c r="D89" s="35" t="s">
        <v>161</v>
      </c>
      <c r="E89" s="36" t="s">
        <v>16</v>
      </c>
      <c r="F89" s="145"/>
      <c r="G89" s="63">
        <v>15</v>
      </c>
      <c r="H89" s="39" t="str">
        <f t="shared" si="5"/>
        <v/>
      </c>
      <c r="I89" s="40"/>
      <c r="J89" s="134"/>
      <c r="K89" s="135"/>
      <c r="L89" s="134"/>
    </row>
    <row r="90" spans="1:12" ht="50" x14ac:dyDescent="0.35">
      <c r="A90" s="1"/>
      <c r="B90" s="33">
        <v>6194</v>
      </c>
      <c r="C90" s="34" t="s">
        <v>162</v>
      </c>
      <c r="D90" s="35" t="s">
        <v>163</v>
      </c>
      <c r="E90" s="36" t="s">
        <v>21</v>
      </c>
      <c r="F90" s="145"/>
      <c r="G90" s="63">
        <v>177</v>
      </c>
      <c r="H90" s="39" t="str">
        <f t="shared" si="5"/>
        <v/>
      </c>
      <c r="I90" s="40"/>
      <c r="J90" s="134"/>
      <c r="K90" s="135"/>
      <c r="L90" s="134"/>
    </row>
    <row r="91" spans="1:12" ht="37.5" x14ac:dyDescent="0.35">
      <c r="A91" s="1"/>
      <c r="B91" s="33">
        <v>3017</v>
      </c>
      <c r="C91" s="34" t="s">
        <v>164</v>
      </c>
      <c r="D91" s="35" t="s">
        <v>28</v>
      </c>
      <c r="E91" s="36" t="s">
        <v>24</v>
      </c>
      <c r="F91" s="145"/>
      <c r="G91" s="63">
        <v>933</v>
      </c>
      <c r="H91" s="37" t="str">
        <f t="shared" si="5"/>
        <v/>
      </c>
      <c r="I91" s="55"/>
      <c r="J91" s="134"/>
      <c r="K91" s="135"/>
      <c r="L91" s="134"/>
    </row>
    <row r="92" spans="1:12" s="136" customFormat="1" ht="14.5" x14ac:dyDescent="0.35">
      <c r="A92" s="44"/>
      <c r="B92" s="45"/>
      <c r="C92" s="46" t="s">
        <v>165</v>
      </c>
      <c r="D92" s="47" t="s">
        <v>166</v>
      </c>
      <c r="E92" s="48"/>
      <c r="F92" s="147"/>
      <c r="G92" s="47"/>
      <c r="H92" s="50">
        <f>SUBTOTAL(9,H93:H102)</f>
        <v>0</v>
      </c>
      <c r="I92" s="32"/>
      <c r="J92" s="134"/>
      <c r="K92" s="135"/>
      <c r="L92" s="134"/>
    </row>
    <row r="93" spans="1:12" s="136" customFormat="1" ht="14.5" x14ac:dyDescent="0.35">
      <c r="A93" s="44"/>
      <c r="B93" s="33">
        <v>3464</v>
      </c>
      <c r="C93" s="34" t="s">
        <v>167</v>
      </c>
      <c r="D93" s="35" t="s">
        <v>139</v>
      </c>
      <c r="E93" s="36" t="s">
        <v>24</v>
      </c>
      <c r="F93" s="145"/>
      <c r="G93" s="38">
        <v>10</v>
      </c>
      <c r="H93" s="39" t="str">
        <f t="shared" ref="H93:H102" si="6">IF(F93="","",F93*G93)</f>
        <v/>
      </c>
      <c r="I93" s="40"/>
      <c r="J93" s="134"/>
      <c r="K93" s="135"/>
      <c r="L93" s="134"/>
    </row>
    <row r="94" spans="1:12" ht="25" x14ac:dyDescent="0.35">
      <c r="A94" s="1"/>
      <c r="B94" s="33">
        <v>3561</v>
      </c>
      <c r="C94" s="34" t="s">
        <v>168</v>
      </c>
      <c r="D94" s="35" t="s">
        <v>169</v>
      </c>
      <c r="E94" s="36" t="s">
        <v>117</v>
      </c>
      <c r="F94" s="145"/>
      <c r="G94" s="38">
        <v>87</v>
      </c>
      <c r="H94" s="39" t="str">
        <f t="shared" si="6"/>
        <v/>
      </c>
      <c r="I94" s="40"/>
      <c r="J94" s="134"/>
      <c r="K94" s="135"/>
      <c r="L94" s="134"/>
    </row>
    <row r="95" spans="1:12" ht="25" x14ac:dyDescent="0.35">
      <c r="A95" s="1"/>
      <c r="B95" s="33">
        <v>3552</v>
      </c>
      <c r="C95" s="34" t="s">
        <v>170</v>
      </c>
      <c r="D95" s="35" t="s">
        <v>171</v>
      </c>
      <c r="E95" s="36" t="s">
        <v>117</v>
      </c>
      <c r="F95" s="145"/>
      <c r="G95" s="38">
        <v>28</v>
      </c>
      <c r="H95" s="39" t="str">
        <f t="shared" si="6"/>
        <v/>
      </c>
      <c r="I95" s="40"/>
      <c r="J95" s="134"/>
      <c r="K95" s="135"/>
      <c r="L95" s="134"/>
    </row>
    <row r="96" spans="1:12" ht="37.5" x14ac:dyDescent="0.35">
      <c r="A96" s="1"/>
      <c r="B96" s="33"/>
      <c r="C96" s="34" t="s">
        <v>172</v>
      </c>
      <c r="D96" s="35" t="s">
        <v>173</v>
      </c>
      <c r="E96" s="36" t="s">
        <v>117</v>
      </c>
      <c r="F96" s="148"/>
      <c r="G96" s="38">
        <v>20</v>
      </c>
      <c r="H96" s="39" t="str">
        <f t="shared" si="6"/>
        <v/>
      </c>
      <c r="I96" s="40"/>
      <c r="J96" s="134"/>
      <c r="K96" s="135"/>
      <c r="L96" s="134"/>
    </row>
    <row r="97" spans="1:12" ht="14.5" x14ac:dyDescent="0.35">
      <c r="A97" s="1"/>
      <c r="B97" s="33"/>
      <c r="C97" s="65" t="s">
        <v>174</v>
      </c>
      <c r="D97" s="35" t="s">
        <v>175</v>
      </c>
      <c r="E97" s="36" t="s">
        <v>117</v>
      </c>
      <c r="F97" s="148"/>
      <c r="G97" s="38">
        <v>10</v>
      </c>
      <c r="H97" s="39" t="str">
        <f t="shared" si="6"/>
        <v/>
      </c>
      <c r="I97" s="40"/>
      <c r="J97" s="134"/>
      <c r="K97" s="135"/>
      <c r="L97" s="134"/>
    </row>
    <row r="98" spans="1:12" ht="14.5" x14ac:dyDescent="0.35">
      <c r="A98" s="1"/>
      <c r="B98" s="33">
        <v>3400</v>
      </c>
      <c r="C98" s="34" t="s">
        <v>176</v>
      </c>
      <c r="D98" s="35" t="s">
        <v>177</v>
      </c>
      <c r="E98" s="36" t="s">
        <v>117</v>
      </c>
      <c r="F98" s="145"/>
      <c r="G98" s="38">
        <v>5</v>
      </c>
      <c r="H98" s="39" t="str">
        <f t="shared" si="6"/>
        <v/>
      </c>
      <c r="I98" s="40"/>
      <c r="J98" s="134"/>
      <c r="K98" s="135"/>
      <c r="L98" s="134"/>
    </row>
    <row r="99" spans="1:12" ht="25" x14ac:dyDescent="0.35">
      <c r="A99" s="1"/>
      <c r="B99" s="33">
        <v>3554</v>
      </c>
      <c r="C99" s="34" t="s">
        <v>178</v>
      </c>
      <c r="D99" s="35" t="s">
        <v>179</v>
      </c>
      <c r="E99" s="36" t="s">
        <v>117</v>
      </c>
      <c r="F99" s="145"/>
      <c r="G99" s="38">
        <v>7</v>
      </c>
      <c r="H99" s="39" t="str">
        <f t="shared" si="6"/>
        <v/>
      </c>
      <c r="I99" s="40"/>
      <c r="J99" s="134"/>
      <c r="K99" s="135"/>
      <c r="L99" s="134"/>
    </row>
    <row r="100" spans="1:12" ht="25" x14ac:dyDescent="0.35">
      <c r="A100" s="1"/>
      <c r="B100" s="33">
        <v>3650</v>
      </c>
      <c r="C100" s="34" t="s">
        <v>180</v>
      </c>
      <c r="D100" s="35" t="s">
        <v>181</v>
      </c>
      <c r="E100" s="36" t="s">
        <v>24</v>
      </c>
      <c r="F100" s="145"/>
      <c r="G100" s="38">
        <v>8</v>
      </c>
      <c r="H100" s="39" t="str">
        <f>IF(F100="","",F100*G100)</f>
        <v/>
      </c>
      <c r="I100" s="40"/>
      <c r="J100" s="134"/>
      <c r="K100" s="135"/>
      <c r="L100" s="134"/>
    </row>
    <row r="101" spans="1:12" ht="37.5" x14ac:dyDescent="0.35">
      <c r="A101" s="1"/>
      <c r="B101" s="33">
        <v>3017</v>
      </c>
      <c r="C101" s="34" t="s">
        <v>182</v>
      </c>
      <c r="D101" s="35" t="s">
        <v>28</v>
      </c>
      <c r="E101" s="36" t="s">
        <v>24</v>
      </c>
      <c r="F101" s="145"/>
      <c r="G101" s="63">
        <v>10</v>
      </c>
      <c r="H101" s="37" t="str">
        <f t="shared" si="6"/>
        <v/>
      </c>
      <c r="I101" s="55"/>
      <c r="J101" s="134"/>
      <c r="K101" s="135"/>
      <c r="L101" s="134"/>
    </row>
    <row r="102" spans="1:12" ht="25" x14ac:dyDescent="0.35">
      <c r="A102" s="1"/>
      <c r="B102" s="33">
        <v>6299</v>
      </c>
      <c r="C102" s="34" t="s">
        <v>183</v>
      </c>
      <c r="D102" s="35" t="s">
        <v>184</v>
      </c>
      <c r="E102" s="36" t="s">
        <v>24</v>
      </c>
      <c r="F102" s="145"/>
      <c r="G102" s="63">
        <v>139</v>
      </c>
      <c r="H102" s="37" t="str">
        <f t="shared" si="6"/>
        <v/>
      </c>
      <c r="I102" s="55"/>
      <c r="J102" s="134"/>
      <c r="K102" s="135"/>
      <c r="L102" s="134"/>
    </row>
    <row r="103" spans="1:12" s="136" customFormat="1" ht="14.5" x14ac:dyDescent="0.35">
      <c r="A103" s="44"/>
      <c r="B103" s="45"/>
      <c r="C103" s="46" t="s">
        <v>185</v>
      </c>
      <c r="D103" s="47" t="s">
        <v>186</v>
      </c>
      <c r="E103" s="48"/>
      <c r="F103" s="147"/>
      <c r="G103" s="47"/>
      <c r="H103" s="50">
        <f>SUBTOTAL(9,H104:H115)</f>
        <v>0</v>
      </c>
      <c r="I103" s="32"/>
      <c r="J103" s="134"/>
      <c r="K103" s="135"/>
      <c r="L103" s="134"/>
    </row>
    <row r="104" spans="1:12" ht="37.5" x14ac:dyDescent="0.35">
      <c r="A104" s="1"/>
      <c r="B104" s="33">
        <v>4798</v>
      </c>
      <c r="C104" s="34" t="s">
        <v>187</v>
      </c>
      <c r="D104" s="35" t="s">
        <v>188</v>
      </c>
      <c r="E104" s="36" t="s">
        <v>117</v>
      </c>
      <c r="F104" s="145"/>
      <c r="G104" s="38">
        <v>25</v>
      </c>
      <c r="H104" s="39" t="str">
        <f t="shared" si="5"/>
        <v/>
      </c>
      <c r="I104" s="40"/>
      <c r="J104" s="134"/>
      <c r="K104" s="135"/>
      <c r="L104" s="134"/>
    </row>
    <row r="105" spans="1:12" ht="50" x14ac:dyDescent="0.35">
      <c r="A105" s="1"/>
      <c r="B105" s="33">
        <v>4882</v>
      </c>
      <c r="C105" s="34" t="s">
        <v>189</v>
      </c>
      <c r="D105" s="35" t="s">
        <v>190</v>
      </c>
      <c r="E105" s="36" t="s">
        <v>117</v>
      </c>
      <c r="F105" s="145"/>
      <c r="G105" s="38">
        <v>7</v>
      </c>
      <c r="H105" s="39" t="str">
        <f t="shared" si="5"/>
        <v/>
      </c>
      <c r="I105" s="40"/>
      <c r="J105" s="134"/>
      <c r="K105" s="135"/>
      <c r="L105" s="134"/>
    </row>
    <row r="106" spans="1:12" ht="25" x14ac:dyDescent="0.35">
      <c r="A106" s="1"/>
      <c r="B106" s="33">
        <v>3721</v>
      </c>
      <c r="C106" s="34" t="s">
        <v>191</v>
      </c>
      <c r="D106" s="35" t="s">
        <v>192</v>
      </c>
      <c r="E106" s="36" t="s">
        <v>16</v>
      </c>
      <c r="F106" s="145"/>
      <c r="G106" s="38">
        <v>8117</v>
      </c>
      <c r="H106" s="39" t="str">
        <f t="shared" si="5"/>
        <v/>
      </c>
      <c r="I106" s="40"/>
      <c r="J106" s="134"/>
      <c r="K106" s="135"/>
      <c r="L106" s="134"/>
    </row>
    <row r="107" spans="1:12" ht="63.65" customHeight="1" x14ac:dyDescent="0.35">
      <c r="A107" s="1"/>
      <c r="B107" s="33">
        <v>6577</v>
      </c>
      <c r="C107" s="34" t="s">
        <v>193</v>
      </c>
      <c r="D107" s="35" t="s">
        <v>194</v>
      </c>
      <c r="E107" s="36" t="s">
        <v>117</v>
      </c>
      <c r="F107" s="145"/>
      <c r="G107" s="38">
        <v>6</v>
      </c>
      <c r="H107" s="39" t="str">
        <f t="shared" si="5"/>
        <v/>
      </c>
      <c r="I107" s="40"/>
      <c r="J107" s="134"/>
      <c r="K107" s="135"/>
      <c r="L107" s="134"/>
    </row>
    <row r="108" spans="1:12" ht="37.5" x14ac:dyDescent="0.35">
      <c r="A108" s="1"/>
      <c r="B108" s="33">
        <v>7090</v>
      </c>
      <c r="C108" s="34" t="s">
        <v>195</v>
      </c>
      <c r="D108" s="35" t="s">
        <v>196</v>
      </c>
      <c r="E108" s="36" t="s">
        <v>16</v>
      </c>
      <c r="F108" s="145"/>
      <c r="G108" s="38">
        <v>879</v>
      </c>
      <c r="H108" s="39" t="str">
        <f t="shared" si="5"/>
        <v/>
      </c>
      <c r="I108" s="40"/>
      <c r="J108" s="134"/>
      <c r="K108" s="135"/>
      <c r="L108" s="134"/>
    </row>
    <row r="109" spans="1:12" ht="37.5" x14ac:dyDescent="0.35">
      <c r="A109" s="1"/>
      <c r="B109" s="33">
        <v>4795</v>
      </c>
      <c r="C109" s="34" t="s">
        <v>197</v>
      </c>
      <c r="D109" s="35" t="s">
        <v>198</v>
      </c>
      <c r="E109" s="36" t="s">
        <v>16</v>
      </c>
      <c r="F109" s="145"/>
      <c r="G109" s="38">
        <v>335</v>
      </c>
      <c r="H109" s="39" t="str">
        <f t="shared" si="5"/>
        <v/>
      </c>
      <c r="I109" s="40"/>
      <c r="J109" s="134"/>
      <c r="K109" s="135"/>
      <c r="L109" s="134"/>
    </row>
    <row r="110" spans="1:12" ht="37.5" x14ac:dyDescent="0.35">
      <c r="A110" s="1"/>
      <c r="B110" s="33"/>
      <c r="C110" s="34" t="s">
        <v>199</v>
      </c>
      <c r="D110" s="35" t="s">
        <v>200</v>
      </c>
      <c r="E110" s="36" t="s">
        <v>8</v>
      </c>
      <c r="F110" s="148"/>
      <c r="G110" s="38">
        <v>15</v>
      </c>
      <c r="H110" s="39" t="str">
        <f t="shared" si="5"/>
        <v/>
      </c>
      <c r="I110" s="40"/>
      <c r="J110" s="134"/>
      <c r="K110" s="135"/>
      <c r="L110" s="134"/>
    </row>
    <row r="111" spans="1:12" ht="37.5" x14ac:dyDescent="0.35">
      <c r="A111" s="1"/>
      <c r="B111" s="33"/>
      <c r="C111" s="34" t="s">
        <v>201</v>
      </c>
      <c r="D111" s="35" t="s">
        <v>202</v>
      </c>
      <c r="E111" s="36" t="s">
        <v>16</v>
      </c>
      <c r="F111" s="148"/>
      <c r="G111" s="38">
        <v>243</v>
      </c>
      <c r="H111" s="39" t="str">
        <f t="shared" si="5"/>
        <v/>
      </c>
      <c r="I111" s="40"/>
      <c r="J111" s="134"/>
      <c r="K111" s="135"/>
      <c r="L111" s="134"/>
    </row>
    <row r="112" spans="1:12" ht="37.5" x14ac:dyDescent="0.35">
      <c r="A112" s="1"/>
      <c r="B112" s="33"/>
      <c r="C112" s="34" t="s">
        <v>203</v>
      </c>
      <c r="D112" s="35" t="s">
        <v>204</v>
      </c>
      <c r="E112" s="36" t="s">
        <v>16</v>
      </c>
      <c r="F112" s="148"/>
      <c r="G112" s="38">
        <v>238</v>
      </c>
      <c r="H112" s="39" t="str">
        <f t="shared" si="5"/>
        <v/>
      </c>
      <c r="I112" s="40"/>
      <c r="J112" s="134"/>
      <c r="K112" s="135"/>
      <c r="L112" s="134"/>
    </row>
    <row r="113" spans="1:12" ht="37.5" x14ac:dyDescent="0.35">
      <c r="A113" s="1"/>
      <c r="B113" s="33"/>
      <c r="C113" s="34" t="s">
        <v>205</v>
      </c>
      <c r="D113" s="35" t="s">
        <v>206</v>
      </c>
      <c r="E113" s="36" t="s">
        <v>117</v>
      </c>
      <c r="F113" s="148"/>
      <c r="G113" s="38">
        <v>47</v>
      </c>
      <c r="H113" s="39" t="str">
        <f t="shared" si="5"/>
        <v/>
      </c>
      <c r="I113" s="40"/>
      <c r="J113" s="134"/>
      <c r="K113" s="135"/>
      <c r="L113" s="134"/>
    </row>
    <row r="114" spans="1:12" ht="37.5" x14ac:dyDescent="0.35">
      <c r="A114" s="1"/>
      <c r="B114" s="33">
        <v>4886</v>
      </c>
      <c r="C114" s="34" t="s">
        <v>207</v>
      </c>
      <c r="D114" s="35" t="s">
        <v>208</v>
      </c>
      <c r="E114" s="36" t="s">
        <v>117</v>
      </c>
      <c r="F114" s="145"/>
      <c r="G114" s="38">
        <v>19</v>
      </c>
      <c r="H114" s="39" t="str">
        <f t="shared" si="5"/>
        <v/>
      </c>
      <c r="I114" s="40"/>
      <c r="J114" s="134"/>
      <c r="K114" s="135"/>
      <c r="L114" s="134"/>
    </row>
    <row r="115" spans="1:12" ht="50" x14ac:dyDescent="0.35">
      <c r="A115" s="1"/>
      <c r="B115" s="33">
        <v>8094</v>
      </c>
      <c r="C115" s="34" t="s">
        <v>209</v>
      </c>
      <c r="D115" s="35" t="s">
        <v>210</v>
      </c>
      <c r="E115" s="36" t="s">
        <v>117</v>
      </c>
      <c r="F115" s="145"/>
      <c r="G115" s="38">
        <v>4</v>
      </c>
      <c r="H115" s="39" t="str">
        <f t="shared" si="5"/>
        <v/>
      </c>
      <c r="I115" s="40"/>
      <c r="J115" s="134"/>
      <c r="K115" s="135"/>
      <c r="L115" s="134"/>
    </row>
    <row r="116" spans="1:12" ht="30" customHeight="1" x14ac:dyDescent="0.35">
      <c r="A116" s="1"/>
      <c r="B116" s="67"/>
      <c r="C116" s="68">
        <v>5</v>
      </c>
      <c r="D116" s="69" t="s">
        <v>211</v>
      </c>
      <c r="E116" s="70"/>
      <c r="F116" s="149"/>
      <c r="G116" s="27"/>
      <c r="H116" s="42">
        <f>SUBTOTAL(9,H117:H172)</f>
        <v>0</v>
      </c>
      <c r="I116" s="62"/>
      <c r="J116" s="134"/>
      <c r="K116" s="135"/>
      <c r="L116" s="134"/>
    </row>
    <row r="117" spans="1:12" s="136" customFormat="1" ht="14.5" x14ac:dyDescent="0.35">
      <c r="A117" s="44"/>
      <c r="B117" s="45"/>
      <c r="C117" s="46" t="s">
        <v>212</v>
      </c>
      <c r="D117" s="47" t="s">
        <v>213</v>
      </c>
      <c r="E117" s="48"/>
      <c r="F117" s="147"/>
      <c r="G117" s="47"/>
      <c r="H117" s="50">
        <f>SUBTOTAL(9,H118:H133)</f>
        <v>0</v>
      </c>
      <c r="I117" s="32"/>
      <c r="J117" s="134"/>
      <c r="K117" s="135"/>
      <c r="L117" s="134"/>
    </row>
    <row r="118" spans="1:12" s="136" customFormat="1" ht="50" x14ac:dyDescent="0.35">
      <c r="A118" s="44"/>
      <c r="B118" s="33">
        <v>8566</v>
      </c>
      <c r="C118" s="34" t="s">
        <v>214</v>
      </c>
      <c r="D118" s="35" t="s">
        <v>215</v>
      </c>
      <c r="E118" s="66" t="s">
        <v>16</v>
      </c>
      <c r="F118" s="145"/>
      <c r="G118" s="38">
        <v>895</v>
      </c>
      <c r="H118" s="37" t="str">
        <f t="shared" ref="H118:H133" si="7">IF(F118="","",F118*G118)</f>
        <v/>
      </c>
      <c r="I118" s="55"/>
      <c r="J118" s="134"/>
      <c r="K118" s="135"/>
      <c r="L118" s="134"/>
    </row>
    <row r="119" spans="1:12" s="136" customFormat="1" ht="14.5" x14ac:dyDescent="0.35">
      <c r="A119" s="44"/>
      <c r="B119" s="33">
        <v>5227</v>
      </c>
      <c r="C119" s="34" t="s">
        <v>216</v>
      </c>
      <c r="D119" s="35" t="s">
        <v>217</v>
      </c>
      <c r="E119" s="66" t="s">
        <v>16</v>
      </c>
      <c r="F119" s="145"/>
      <c r="G119" s="38">
        <v>984</v>
      </c>
      <c r="H119" s="37" t="str">
        <f t="shared" si="7"/>
        <v/>
      </c>
      <c r="I119" s="55"/>
      <c r="J119" s="134"/>
      <c r="K119" s="135"/>
      <c r="L119" s="134"/>
    </row>
    <row r="120" spans="1:12" s="136" customFormat="1" ht="37.5" x14ac:dyDescent="0.35">
      <c r="A120" s="44"/>
      <c r="B120" s="33">
        <v>5220</v>
      </c>
      <c r="C120" s="34" t="s">
        <v>218</v>
      </c>
      <c r="D120" s="35" t="s">
        <v>219</v>
      </c>
      <c r="E120" s="66" t="s">
        <v>21</v>
      </c>
      <c r="F120" s="145"/>
      <c r="G120" s="38">
        <v>7874</v>
      </c>
      <c r="H120" s="37" t="str">
        <f t="shared" si="7"/>
        <v/>
      </c>
      <c r="I120" s="55"/>
      <c r="J120" s="134"/>
      <c r="K120" s="135"/>
      <c r="L120" s="134"/>
    </row>
    <row r="121" spans="1:12" s="136" customFormat="1" ht="14.5" x14ac:dyDescent="0.35">
      <c r="A121" s="44"/>
      <c r="B121" s="33">
        <v>5225</v>
      </c>
      <c r="C121" s="34" t="s">
        <v>220</v>
      </c>
      <c r="D121" s="35" t="s">
        <v>221</v>
      </c>
      <c r="E121" s="36" t="s">
        <v>21</v>
      </c>
      <c r="F121" s="145"/>
      <c r="G121" s="38">
        <v>9299</v>
      </c>
      <c r="H121" s="37" t="str">
        <f t="shared" si="7"/>
        <v/>
      </c>
      <c r="I121" s="55"/>
      <c r="J121" s="134"/>
      <c r="K121" s="135"/>
      <c r="L121" s="134"/>
    </row>
    <row r="122" spans="1:12" s="136" customFormat="1" ht="37.5" x14ac:dyDescent="0.35">
      <c r="A122" s="44"/>
      <c r="B122" s="33">
        <v>5221</v>
      </c>
      <c r="C122" s="34" t="s">
        <v>222</v>
      </c>
      <c r="D122" s="35" t="s">
        <v>223</v>
      </c>
      <c r="E122" s="36" t="s">
        <v>21</v>
      </c>
      <c r="F122" s="145"/>
      <c r="G122" s="38">
        <v>580</v>
      </c>
      <c r="H122" s="37" t="str">
        <f t="shared" si="7"/>
        <v/>
      </c>
      <c r="I122" s="55"/>
      <c r="J122" s="134"/>
      <c r="K122" s="135"/>
      <c r="L122" s="134"/>
    </row>
    <row r="123" spans="1:12" s="136" customFormat="1" ht="37.5" x14ac:dyDescent="0.35">
      <c r="A123" s="44"/>
      <c r="B123" s="33">
        <v>5218</v>
      </c>
      <c r="C123" s="34" t="s">
        <v>224</v>
      </c>
      <c r="D123" s="35" t="s">
        <v>225</v>
      </c>
      <c r="E123" s="36" t="s">
        <v>21</v>
      </c>
      <c r="F123" s="145"/>
      <c r="G123" s="38">
        <v>2288</v>
      </c>
      <c r="H123" s="37" t="str">
        <f t="shared" si="7"/>
        <v/>
      </c>
      <c r="I123" s="55"/>
      <c r="J123" s="134"/>
      <c r="K123" s="135"/>
      <c r="L123" s="134"/>
    </row>
    <row r="124" spans="1:12" s="136" customFormat="1" ht="25" x14ac:dyDescent="0.35">
      <c r="A124" s="44"/>
      <c r="B124" s="33">
        <v>10264</v>
      </c>
      <c r="C124" s="34" t="s">
        <v>226</v>
      </c>
      <c r="D124" s="35" t="s">
        <v>227</v>
      </c>
      <c r="E124" s="36" t="s">
        <v>16</v>
      </c>
      <c r="F124" s="145"/>
      <c r="G124" s="38">
        <v>11</v>
      </c>
      <c r="H124" s="37" t="str">
        <f t="shared" si="7"/>
        <v/>
      </c>
      <c r="I124" s="55"/>
      <c r="J124" s="134"/>
      <c r="K124" s="135"/>
      <c r="L124" s="134"/>
    </row>
    <row r="125" spans="1:12" s="136" customFormat="1" ht="25" x14ac:dyDescent="0.35">
      <c r="A125" s="44"/>
      <c r="B125" s="33">
        <v>7503</v>
      </c>
      <c r="C125" s="34" t="s">
        <v>228</v>
      </c>
      <c r="D125" s="35" t="s">
        <v>229</v>
      </c>
      <c r="E125" s="36" t="s">
        <v>117</v>
      </c>
      <c r="F125" s="145"/>
      <c r="G125" s="38">
        <v>40</v>
      </c>
      <c r="H125" s="37" t="str">
        <f t="shared" si="7"/>
        <v/>
      </c>
      <c r="I125" s="55"/>
      <c r="J125" s="134"/>
      <c r="K125" s="135"/>
      <c r="L125" s="134"/>
    </row>
    <row r="126" spans="1:12" s="136" customFormat="1" ht="62.5" x14ac:dyDescent="0.35">
      <c r="A126" s="44"/>
      <c r="B126" s="33"/>
      <c r="C126" s="34" t="s">
        <v>230</v>
      </c>
      <c r="D126" s="35" t="s">
        <v>231</v>
      </c>
      <c r="E126" s="36" t="s">
        <v>117</v>
      </c>
      <c r="F126" s="148"/>
      <c r="G126" s="38">
        <v>16</v>
      </c>
      <c r="H126" s="37" t="str">
        <f t="shared" si="7"/>
        <v/>
      </c>
      <c r="I126" s="55"/>
      <c r="J126" s="134"/>
      <c r="K126" s="135"/>
      <c r="L126" s="134"/>
    </row>
    <row r="127" spans="1:12" s="136" customFormat="1" ht="62.5" x14ac:dyDescent="0.35">
      <c r="A127" s="44"/>
      <c r="B127" s="33"/>
      <c r="C127" s="34" t="s">
        <v>232</v>
      </c>
      <c r="D127" s="35" t="s">
        <v>233</v>
      </c>
      <c r="E127" s="36" t="s">
        <v>117</v>
      </c>
      <c r="F127" s="148"/>
      <c r="G127" s="38">
        <v>28</v>
      </c>
      <c r="H127" s="37" t="str">
        <f t="shared" si="7"/>
        <v/>
      </c>
      <c r="I127" s="55"/>
      <c r="J127" s="134"/>
      <c r="K127" s="135"/>
      <c r="L127" s="134"/>
    </row>
    <row r="128" spans="1:12" s="136" customFormat="1" ht="14.5" x14ac:dyDescent="0.35">
      <c r="A128" s="44"/>
      <c r="B128" s="33">
        <v>3433</v>
      </c>
      <c r="C128" s="34" t="s">
        <v>234</v>
      </c>
      <c r="D128" s="35" t="s">
        <v>235</v>
      </c>
      <c r="E128" s="36" t="s">
        <v>117</v>
      </c>
      <c r="F128" s="145"/>
      <c r="G128" s="38">
        <v>357</v>
      </c>
      <c r="H128" s="37" t="str">
        <f t="shared" si="7"/>
        <v/>
      </c>
      <c r="I128" s="55"/>
      <c r="J128" s="134"/>
      <c r="K128" s="135"/>
      <c r="L128" s="134"/>
    </row>
    <row r="129" spans="1:12" s="136" customFormat="1" ht="14.5" x14ac:dyDescent="0.35">
      <c r="A129" s="44"/>
      <c r="B129" s="33">
        <v>7881</v>
      </c>
      <c r="C129" s="34" t="s">
        <v>236</v>
      </c>
      <c r="D129" s="35" t="s">
        <v>237</v>
      </c>
      <c r="E129" s="36" t="s">
        <v>117</v>
      </c>
      <c r="F129" s="145"/>
      <c r="G129" s="38">
        <v>1008</v>
      </c>
      <c r="H129" s="37" t="str">
        <f t="shared" si="7"/>
        <v/>
      </c>
      <c r="I129" s="55"/>
      <c r="J129" s="134"/>
      <c r="K129" s="135"/>
      <c r="L129" s="134"/>
    </row>
    <row r="130" spans="1:12" s="136" customFormat="1" ht="62.5" x14ac:dyDescent="0.35">
      <c r="A130" s="44"/>
      <c r="B130" s="33"/>
      <c r="C130" s="34" t="s">
        <v>238</v>
      </c>
      <c r="D130" s="35" t="s">
        <v>239</v>
      </c>
      <c r="E130" s="36" t="s">
        <v>117</v>
      </c>
      <c r="F130" s="148"/>
      <c r="G130" s="38">
        <v>131</v>
      </c>
      <c r="H130" s="37" t="str">
        <f t="shared" si="7"/>
        <v/>
      </c>
      <c r="I130" s="55"/>
      <c r="J130" s="134"/>
      <c r="K130" s="135"/>
      <c r="L130" s="134"/>
    </row>
    <row r="131" spans="1:12" s="136" customFormat="1" ht="37.5" x14ac:dyDescent="0.35">
      <c r="A131" s="44"/>
      <c r="B131" s="33">
        <v>8544</v>
      </c>
      <c r="C131" s="34" t="s">
        <v>240</v>
      </c>
      <c r="D131" s="35" t="s">
        <v>241</v>
      </c>
      <c r="E131" s="36" t="s">
        <v>117</v>
      </c>
      <c r="F131" s="145"/>
      <c r="G131" s="38">
        <v>78</v>
      </c>
      <c r="H131" s="37" t="str">
        <f t="shared" si="7"/>
        <v/>
      </c>
      <c r="I131" s="55"/>
      <c r="J131" s="134"/>
      <c r="K131" s="135"/>
      <c r="L131" s="134"/>
    </row>
    <row r="132" spans="1:12" s="136" customFormat="1" ht="37.5" x14ac:dyDescent="0.35">
      <c r="A132" s="44"/>
      <c r="B132" s="33">
        <v>8092</v>
      </c>
      <c r="C132" s="34" t="s">
        <v>242</v>
      </c>
      <c r="D132" s="35" t="s">
        <v>243</v>
      </c>
      <c r="E132" s="36" t="s">
        <v>117</v>
      </c>
      <c r="F132" s="145"/>
      <c r="G132" s="38">
        <v>41</v>
      </c>
      <c r="H132" s="37" t="str">
        <f t="shared" si="7"/>
        <v/>
      </c>
      <c r="I132" s="55"/>
      <c r="J132" s="134"/>
      <c r="K132" s="135"/>
      <c r="L132" s="134"/>
    </row>
    <row r="133" spans="1:12" s="136" customFormat="1" ht="37.5" x14ac:dyDescent="0.35">
      <c r="A133" s="44"/>
      <c r="B133" s="33">
        <v>8093</v>
      </c>
      <c r="C133" s="34" t="s">
        <v>244</v>
      </c>
      <c r="D133" s="35" t="s">
        <v>245</v>
      </c>
      <c r="E133" s="36" t="s">
        <v>117</v>
      </c>
      <c r="F133" s="145"/>
      <c r="G133" s="38">
        <v>40</v>
      </c>
      <c r="H133" s="37" t="str">
        <f t="shared" si="7"/>
        <v/>
      </c>
      <c r="I133" s="55"/>
      <c r="J133" s="134"/>
      <c r="K133" s="135"/>
      <c r="L133" s="134"/>
    </row>
    <row r="134" spans="1:12" ht="24" customHeight="1" x14ac:dyDescent="0.35">
      <c r="A134" s="1"/>
      <c r="B134" s="67"/>
      <c r="C134" s="68" t="s">
        <v>246</v>
      </c>
      <c r="D134" s="69" t="s">
        <v>247</v>
      </c>
      <c r="E134" s="70"/>
      <c r="F134" s="149"/>
      <c r="G134" s="27"/>
      <c r="H134" s="42">
        <f>SUBTOTAL(9,H135:H172)</f>
        <v>0</v>
      </c>
      <c r="I134" s="62"/>
      <c r="J134" s="134"/>
      <c r="K134" s="135"/>
      <c r="L134" s="134"/>
    </row>
    <row r="135" spans="1:12" s="136" customFormat="1" ht="14.5" x14ac:dyDescent="0.35">
      <c r="A135" s="44"/>
      <c r="B135" s="45"/>
      <c r="C135" s="46" t="s">
        <v>248</v>
      </c>
      <c r="D135" s="47" t="s">
        <v>249</v>
      </c>
      <c r="E135" s="48"/>
      <c r="F135" s="147"/>
      <c r="G135" s="47"/>
      <c r="H135" s="50">
        <f>SUBTOTAL(9,H136:H136)</f>
        <v>0</v>
      </c>
      <c r="I135" s="32"/>
      <c r="J135" s="134"/>
      <c r="K135" s="135"/>
      <c r="L135" s="134"/>
    </row>
    <row r="136" spans="1:12" s="136" customFormat="1" ht="14.5" x14ac:dyDescent="0.35">
      <c r="A136" s="44"/>
      <c r="B136" s="33">
        <v>3007</v>
      </c>
      <c r="C136" s="34" t="s">
        <v>250</v>
      </c>
      <c r="D136" s="35" t="s">
        <v>15</v>
      </c>
      <c r="E136" s="36" t="s">
        <v>16</v>
      </c>
      <c r="F136" s="145"/>
      <c r="G136" s="38">
        <v>175</v>
      </c>
      <c r="H136" s="37" t="str">
        <f t="shared" ref="H136:H172" si="8">IF(F136="","",F136*G136)</f>
        <v/>
      </c>
      <c r="I136" s="55"/>
      <c r="J136" s="134"/>
      <c r="K136" s="135"/>
      <c r="L136" s="134"/>
    </row>
    <row r="137" spans="1:12" s="136" customFormat="1" ht="14.5" x14ac:dyDescent="0.35">
      <c r="A137" s="44"/>
      <c r="B137" s="45"/>
      <c r="C137" s="46" t="s">
        <v>251</v>
      </c>
      <c r="D137" s="47" t="s">
        <v>252</v>
      </c>
      <c r="E137" s="48"/>
      <c r="F137" s="147"/>
      <c r="G137" s="47"/>
      <c r="H137" s="50">
        <f>SUBTOTAL(9,H138:H138)</f>
        <v>0</v>
      </c>
      <c r="I137" s="32"/>
      <c r="J137" s="134"/>
      <c r="K137" s="135"/>
      <c r="L137" s="134"/>
    </row>
    <row r="138" spans="1:12" s="136" customFormat="1" ht="25" x14ac:dyDescent="0.35">
      <c r="A138" s="44"/>
      <c r="B138" s="33">
        <v>3486</v>
      </c>
      <c r="C138" s="34" t="s">
        <v>253</v>
      </c>
      <c r="D138" s="35" t="s">
        <v>254</v>
      </c>
      <c r="E138" s="36" t="s">
        <v>24</v>
      </c>
      <c r="F138" s="145"/>
      <c r="G138" s="38">
        <v>31</v>
      </c>
      <c r="H138" s="37" t="str">
        <f t="shared" si="8"/>
        <v/>
      </c>
      <c r="I138" s="55"/>
      <c r="J138" s="134"/>
      <c r="K138" s="135"/>
      <c r="L138" s="134"/>
    </row>
    <row r="139" spans="1:12" s="136" customFormat="1" ht="14.5" x14ac:dyDescent="0.35">
      <c r="A139" s="44"/>
      <c r="B139" s="45"/>
      <c r="C139" s="46" t="s">
        <v>255</v>
      </c>
      <c r="D139" s="47" t="s">
        <v>256</v>
      </c>
      <c r="E139" s="48"/>
      <c r="F139" s="147"/>
      <c r="G139" s="47"/>
      <c r="H139" s="50">
        <f>SUBTOTAL(9,H140:H140)</f>
        <v>0</v>
      </c>
      <c r="I139" s="32"/>
      <c r="J139" s="134"/>
      <c r="K139" s="135"/>
      <c r="L139" s="134"/>
    </row>
    <row r="140" spans="1:12" s="136" customFormat="1" ht="14.5" x14ac:dyDescent="0.35">
      <c r="A140" s="44"/>
      <c r="B140" s="33">
        <v>3009</v>
      </c>
      <c r="C140" s="34" t="s">
        <v>257</v>
      </c>
      <c r="D140" s="35" t="s">
        <v>258</v>
      </c>
      <c r="E140" s="36" t="s">
        <v>24</v>
      </c>
      <c r="F140" s="145"/>
      <c r="G140" s="38">
        <v>49</v>
      </c>
      <c r="H140" s="37" t="str">
        <f t="shared" si="8"/>
        <v/>
      </c>
      <c r="I140" s="55"/>
      <c r="J140" s="134"/>
      <c r="K140" s="135"/>
      <c r="L140" s="134"/>
    </row>
    <row r="141" spans="1:12" s="136" customFormat="1" ht="14.5" x14ac:dyDescent="0.35">
      <c r="A141" s="44"/>
      <c r="B141" s="45"/>
      <c r="C141" s="46" t="s">
        <v>259</v>
      </c>
      <c r="D141" s="47" t="s">
        <v>260</v>
      </c>
      <c r="E141" s="48"/>
      <c r="F141" s="147"/>
      <c r="G141" s="47"/>
      <c r="H141" s="50">
        <f>SUBTOTAL(9,H142:H142)</f>
        <v>0</v>
      </c>
      <c r="I141" s="32"/>
      <c r="J141" s="134"/>
      <c r="K141" s="135"/>
      <c r="L141" s="134"/>
    </row>
    <row r="142" spans="1:12" s="136" customFormat="1" ht="37.5" x14ac:dyDescent="0.35">
      <c r="A142" s="44"/>
      <c r="B142" s="33">
        <v>3017</v>
      </c>
      <c r="C142" s="34" t="s">
        <v>261</v>
      </c>
      <c r="D142" s="35" t="s">
        <v>28</v>
      </c>
      <c r="E142" s="36" t="s">
        <v>24</v>
      </c>
      <c r="F142" s="145"/>
      <c r="G142" s="38">
        <v>66</v>
      </c>
      <c r="H142" s="37" t="str">
        <f t="shared" si="8"/>
        <v/>
      </c>
      <c r="I142" s="55"/>
      <c r="J142" s="134"/>
      <c r="K142" s="135"/>
      <c r="L142" s="134"/>
    </row>
    <row r="143" spans="1:12" s="136" customFormat="1" ht="14.5" x14ac:dyDescent="0.35">
      <c r="A143" s="44"/>
      <c r="B143" s="45"/>
      <c r="C143" s="46" t="s">
        <v>262</v>
      </c>
      <c r="D143" s="47" t="s">
        <v>263</v>
      </c>
      <c r="E143" s="48"/>
      <c r="F143" s="147"/>
      <c r="G143" s="47"/>
      <c r="H143" s="50">
        <f>SUBTOTAL(9,H144:H147)</f>
        <v>0</v>
      </c>
      <c r="I143" s="32"/>
      <c r="J143" s="134"/>
      <c r="K143" s="135"/>
      <c r="L143" s="134"/>
    </row>
    <row r="144" spans="1:12" s="136" customFormat="1" ht="25" x14ac:dyDescent="0.35">
      <c r="A144" s="44"/>
      <c r="B144" s="33">
        <v>3415</v>
      </c>
      <c r="C144" s="34" t="s">
        <v>264</v>
      </c>
      <c r="D144" s="35" t="s">
        <v>265</v>
      </c>
      <c r="E144" s="36" t="s">
        <v>21</v>
      </c>
      <c r="F144" s="145"/>
      <c r="G144" s="38">
        <v>279</v>
      </c>
      <c r="H144" s="37" t="str">
        <f t="shared" si="8"/>
        <v/>
      </c>
      <c r="I144" s="55"/>
      <c r="J144" s="134"/>
      <c r="K144" s="135"/>
      <c r="L144" s="134"/>
    </row>
    <row r="145" spans="1:12" s="136" customFormat="1" ht="25" x14ac:dyDescent="0.35">
      <c r="A145" s="44"/>
      <c r="B145" s="33">
        <v>3382</v>
      </c>
      <c r="C145" s="34" t="s">
        <v>266</v>
      </c>
      <c r="D145" s="35" t="s">
        <v>267</v>
      </c>
      <c r="E145" s="36" t="s">
        <v>21</v>
      </c>
      <c r="F145" s="145"/>
      <c r="G145" s="38">
        <v>100</v>
      </c>
      <c r="H145" s="37" t="str">
        <f t="shared" si="8"/>
        <v/>
      </c>
      <c r="I145" s="55"/>
      <c r="J145" s="134"/>
      <c r="K145" s="135"/>
      <c r="L145" s="134"/>
    </row>
    <row r="146" spans="1:12" s="136" customFormat="1" ht="14.5" x14ac:dyDescent="0.35">
      <c r="A146" s="44"/>
      <c r="B146" s="33">
        <v>3413</v>
      </c>
      <c r="C146" s="34" t="s">
        <v>268</v>
      </c>
      <c r="D146" s="35" t="s">
        <v>269</v>
      </c>
      <c r="E146" s="36" t="s">
        <v>117</v>
      </c>
      <c r="F146" s="145"/>
      <c r="G146" s="38">
        <v>450</v>
      </c>
      <c r="H146" s="37" t="str">
        <f t="shared" si="8"/>
        <v/>
      </c>
      <c r="I146" s="55"/>
      <c r="J146" s="134"/>
      <c r="K146" s="135"/>
      <c r="L146" s="134"/>
    </row>
    <row r="147" spans="1:12" s="136" customFormat="1" ht="14.5" x14ac:dyDescent="0.35">
      <c r="A147" s="44"/>
      <c r="B147" s="33">
        <v>3414</v>
      </c>
      <c r="C147" s="34" t="s">
        <v>270</v>
      </c>
      <c r="D147" s="35" t="s">
        <v>271</v>
      </c>
      <c r="E147" s="36" t="s">
        <v>117</v>
      </c>
      <c r="F147" s="145"/>
      <c r="G147" s="38">
        <v>80</v>
      </c>
      <c r="H147" s="37" t="str">
        <f t="shared" si="8"/>
        <v/>
      </c>
      <c r="I147" s="55"/>
      <c r="J147" s="134"/>
      <c r="K147" s="135"/>
      <c r="L147" s="134"/>
    </row>
    <row r="148" spans="1:12" s="136" customFormat="1" ht="14.5" x14ac:dyDescent="0.35">
      <c r="A148" s="44"/>
      <c r="B148" s="45"/>
      <c r="C148" s="46" t="s">
        <v>272</v>
      </c>
      <c r="D148" s="47" t="s">
        <v>273</v>
      </c>
      <c r="E148" s="48"/>
      <c r="F148" s="147"/>
      <c r="G148" s="47"/>
      <c r="H148" s="50">
        <f>SUBTOTAL(9,H149:H151)</f>
        <v>0</v>
      </c>
      <c r="I148" s="32"/>
      <c r="J148" s="134"/>
      <c r="K148" s="135"/>
      <c r="L148" s="134"/>
    </row>
    <row r="149" spans="1:12" s="136" customFormat="1" ht="25" x14ac:dyDescent="0.35">
      <c r="A149" s="44"/>
      <c r="B149" s="33">
        <v>5708</v>
      </c>
      <c r="C149" s="34" t="s">
        <v>274</v>
      </c>
      <c r="D149" s="35" t="s">
        <v>275</v>
      </c>
      <c r="E149" s="36" t="s">
        <v>24</v>
      </c>
      <c r="F149" s="145"/>
      <c r="G149" s="38">
        <v>16</v>
      </c>
      <c r="H149" s="37" t="str">
        <f t="shared" si="8"/>
        <v/>
      </c>
      <c r="I149" s="55"/>
      <c r="J149" s="134"/>
      <c r="K149" s="135"/>
      <c r="L149" s="134"/>
    </row>
    <row r="150" spans="1:12" s="136" customFormat="1" ht="25" x14ac:dyDescent="0.35">
      <c r="A150" s="44"/>
      <c r="B150" s="33">
        <v>4142</v>
      </c>
      <c r="C150" s="34" t="s">
        <v>276</v>
      </c>
      <c r="D150" s="35" t="s">
        <v>277</v>
      </c>
      <c r="E150" s="36" t="s">
        <v>24</v>
      </c>
      <c r="F150" s="145"/>
      <c r="G150" s="38">
        <v>18</v>
      </c>
      <c r="H150" s="37" t="str">
        <f t="shared" si="8"/>
        <v/>
      </c>
      <c r="I150" s="55"/>
      <c r="J150" s="134"/>
      <c r="K150" s="135"/>
      <c r="L150" s="134"/>
    </row>
    <row r="151" spans="1:12" s="136" customFormat="1" ht="25" x14ac:dyDescent="0.35">
      <c r="A151" s="44"/>
      <c r="B151" s="33">
        <v>4908</v>
      </c>
      <c r="C151" s="34" t="s">
        <v>278</v>
      </c>
      <c r="D151" s="35" t="s">
        <v>74</v>
      </c>
      <c r="E151" s="36" t="s">
        <v>24</v>
      </c>
      <c r="F151" s="145"/>
      <c r="G151" s="38">
        <v>15</v>
      </c>
      <c r="H151" s="37" t="str">
        <f t="shared" si="8"/>
        <v/>
      </c>
      <c r="I151" s="55"/>
      <c r="J151" s="134"/>
      <c r="K151" s="135"/>
      <c r="L151" s="134"/>
    </row>
    <row r="152" spans="1:12" s="136" customFormat="1" ht="14.5" x14ac:dyDescent="0.35">
      <c r="A152" s="44"/>
      <c r="B152" s="45"/>
      <c r="C152" s="46" t="s">
        <v>279</v>
      </c>
      <c r="D152" s="47" t="s">
        <v>280</v>
      </c>
      <c r="E152" s="48"/>
      <c r="F152" s="147"/>
      <c r="G152" s="47"/>
      <c r="H152" s="50">
        <f>SUBTOTAL(9,H153:H160)</f>
        <v>0</v>
      </c>
      <c r="I152" s="32"/>
      <c r="J152" s="134"/>
      <c r="K152" s="135"/>
      <c r="L152" s="134"/>
    </row>
    <row r="153" spans="1:12" s="136" customFormat="1" ht="25" x14ac:dyDescent="0.35">
      <c r="A153" s="44"/>
      <c r="B153" s="33">
        <v>3425</v>
      </c>
      <c r="C153" s="34" t="s">
        <v>281</v>
      </c>
      <c r="D153" s="35" t="s">
        <v>282</v>
      </c>
      <c r="E153" s="36" t="s">
        <v>16</v>
      </c>
      <c r="F153" s="145"/>
      <c r="G153" s="38">
        <v>82</v>
      </c>
      <c r="H153" s="37" t="str">
        <f t="shared" si="8"/>
        <v/>
      </c>
      <c r="I153" s="55"/>
      <c r="J153" s="134"/>
      <c r="K153" s="135"/>
      <c r="L153" s="134"/>
    </row>
    <row r="154" spans="1:12" s="136" customFormat="1" ht="50" x14ac:dyDescent="0.35">
      <c r="A154" s="44"/>
      <c r="B154" s="33">
        <v>7954</v>
      </c>
      <c r="C154" s="34" t="s">
        <v>283</v>
      </c>
      <c r="D154" s="35" t="s">
        <v>284</v>
      </c>
      <c r="E154" s="36" t="s">
        <v>117</v>
      </c>
      <c r="F154" s="145"/>
      <c r="G154" s="38">
        <v>25</v>
      </c>
      <c r="H154" s="37" t="str">
        <f t="shared" si="8"/>
        <v/>
      </c>
      <c r="I154" s="55"/>
      <c r="J154" s="134"/>
      <c r="K154" s="135"/>
      <c r="L154" s="134"/>
    </row>
    <row r="155" spans="1:12" s="136" customFormat="1" ht="37.5" x14ac:dyDescent="0.35">
      <c r="A155" s="44"/>
      <c r="B155" s="33">
        <v>4133</v>
      </c>
      <c r="C155" s="34" t="s">
        <v>285</v>
      </c>
      <c r="D155" s="35" t="s">
        <v>286</v>
      </c>
      <c r="E155" s="36" t="s">
        <v>117</v>
      </c>
      <c r="F155" s="145"/>
      <c r="G155" s="38">
        <v>3</v>
      </c>
      <c r="H155" s="37" t="str">
        <f t="shared" si="8"/>
        <v/>
      </c>
      <c r="I155" s="55"/>
      <c r="J155" s="134"/>
      <c r="K155" s="135"/>
      <c r="L155" s="134"/>
    </row>
    <row r="156" spans="1:12" s="136" customFormat="1" ht="37.5" x14ac:dyDescent="0.35">
      <c r="A156" s="44"/>
      <c r="B156" s="33">
        <v>8511</v>
      </c>
      <c r="C156" s="34" t="s">
        <v>287</v>
      </c>
      <c r="D156" s="35" t="s">
        <v>288</v>
      </c>
      <c r="E156" s="36" t="s">
        <v>21</v>
      </c>
      <c r="F156" s="145"/>
      <c r="G156" s="38">
        <v>174</v>
      </c>
      <c r="H156" s="37" t="str">
        <f t="shared" si="8"/>
        <v/>
      </c>
      <c r="I156" s="55"/>
      <c r="J156" s="134"/>
      <c r="K156" s="135"/>
      <c r="L156" s="134"/>
    </row>
    <row r="157" spans="1:12" s="136" customFormat="1" ht="37.5" x14ac:dyDescent="0.35">
      <c r="A157" s="44"/>
      <c r="B157" s="33">
        <v>5871</v>
      </c>
      <c r="C157" s="34" t="s">
        <v>289</v>
      </c>
      <c r="D157" s="35" t="s">
        <v>290</v>
      </c>
      <c r="E157" s="36" t="s">
        <v>117</v>
      </c>
      <c r="F157" s="145"/>
      <c r="G157" s="38">
        <v>20</v>
      </c>
      <c r="H157" s="37" t="str">
        <f t="shared" si="8"/>
        <v/>
      </c>
      <c r="I157" s="55"/>
      <c r="J157" s="134"/>
      <c r="K157" s="135"/>
      <c r="L157" s="134"/>
    </row>
    <row r="158" spans="1:12" s="136" customFormat="1" ht="25" x14ac:dyDescent="0.35">
      <c r="A158" s="44"/>
      <c r="B158" s="33">
        <v>7430</v>
      </c>
      <c r="C158" s="34" t="s">
        <v>291</v>
      </c>
      <c r="D158" s="35" t="s">
        <v>292</v>
      </c>
      <c r="E158" s="36" t="s">
        <v>117</v>
      </c>
      <c r="F158" s="145"/>
      <c r="G158" s="38">
        <v>1</v>
      </c>
      <c r="H158" s="37" t="str">
        <f t="shared" si="8"/>
        <v/>
      </c>
      <c r="I158" s="55"/>
      <c r="J158" s="134"/>
      <c r="K158" s="135"/>
      <c r="L158" s="134"/>
    </row>
    <row r="159" spans="1:12" s="136" customFormat="1" ht="25" x14ac:dyDescent="0.35">
      <c r="A159" s="44"/>
      <c r="B159" s="33">
        <v>3548</v>
      </c>
      <c r="C159" s="34" t="s">
        <v>293</v>
      </c>
      <c r="D159" s="35" t="s">
        <v>294</v>
      </c>
      <c r="E159" s="36" t="s">
        <v>117</v>
      </c>
      <c r="F159" s="145"/>
      <c r="G159" s="38">
        <v>180</v>
      </c>
      <c r="H159" s="37" t="str">
        <f t="shared" si="8"/>
        <v/>
      </c>
      <c r="I159" s="55"/>
      <c r="J159" s="134"/>
      <c r="K159" s="135"/>
      <c r="L159" s="134"/>
    </row>
    <row r="160" spans="1:12" s="136" customFormat="1" ht="137.5" x14ac:dyDescent="0.35">
      <c r="A160" s="44"/>
      <c r="B160" s="33">
        <v>10255</v>
      </c>
      <c r="C160" s="34" t="s">
        <v>295</v>
      </c>
      <c r="D160" s="35" t="s">
        <v>296</v>
      </c>
      <c r="E160" s="36" t="s">
        <v>117</v>
      </c>
      <c r="F160" s="145"/>
      <c r="G160" s="38">
        <v>1</v>
      </c>
      <c r="H160" s="37" t="str">
        <f t="shared" si="8"/>
        <v/>
      </c>
      <c r="I160" s="55"/>
      <c r="J160" s="134"/>
      <c r="K160" s="135"/>
      <c r="L160" s="134"/>
    </row>
    <row r="161" spans="1:12" s="136" customFormat="1" ht="14.5" x14ac:dyDescent="0.35">
      <c r="A161" s="44"/>
      <c r="B161" s="45"/>
      <c r="C161" s="46" t="s">
        <v>297</v>
      </c>
      <c r="D161" s="47" t="s">
        <v>298</v>
      </c>
      <c r="E161" s="48"/>
      <c r="F161" s="147"/>
      <c r="G161" s="47"/>
      <c r="H161" s="50">
        <f>SUBTOTAL(9,H162:H172)</f>
        <v>0</v>
      </c>
      <c r="I161" s="32"/>
      <c r="J161" s="134"/>
      <c r="K161" s="135"/>
      <c r="L161" s="134"/>
    </row>
    <row r="162" spans="1:12" s="136" customFormat="1" ht="25" x14ac:dyDescent="0.35">
      <c r="A162" s="44"/>
      <c r="B162" s="33">
        <v>8495</v>
      </c>
      <c r="C162" s="34" t="s">
        <v>299</v>
      </c>
      <c r="D162" s="35" t="s">
        <v>300</v>
      </c>
      <c r="E162" s="36" t="s">
        <v>21</v>
      </c>
      <c r="F162" s="145"/>
      <c r="G162" s="38">
        <v>6500</v>
      </c>
      <c r="H162" s="37" t="str">
        <f t="shared" si="8"/>
        <v/>
      </c>
      <c r="I162" s="55"/>
      <c r="J162" s="134"/>
      <c r="K162" s="135"/>
      <c r="L162" s="134"/>
    </row>
    <row r="163" spans="1:12" s="136" customFormat="1" ht="25" x14ac:dyDescent="0.35">
      <c r="A163" s="44"/>
      <c r="B163" s="33">
        <v>8496</v>
      </c>
      <c r="C163" s="34" t="s">
        <v>301</v>
      </c>
      <c r="D163" s="35" t="s">
        <v>302</v>
      </c>
      <c r="E163" s="36" t="s">
        <v>21</v>
      </c>
      <c r="F163" s="145"/>
      <c r="G163" s="38">
        <v>800</v>
      </c>
      <c r="H163" s="37" t="str">
        <f t="shared" si="8"/>
        <v/>
      </c>
      <c r="I163" s="55"/>
      <c r="J163" s="134"/>
      <c r="K163" s="135"/>
      <c r="L163" s="134"/>
    </row>
    <row r="164" spans="1:12" s="136" customFormat="1" ht="37.5" x14ac:dyDescent="0.35">
      <c r="A164" s="44"/>
      <c r="B164" s="33">
        <v>6043</v>
      </c>
      <c r="C164" s="34" t="s">
        <v>303</v>
      </c>
      <c r="D164" s="35" t="s">
        <v>304</v>
      </c>
      <c r="E164" s="36" t="s">
        <v>117</v>
      </c>
      <c r="F164" s="145"/>
      <c r="G164" s="38">
        <v>10</v>
      </c>
      <c r="H164" s="37" t="str">
        <f t="shared" si="8"/>
        <v/>
      </c>
      <c r="I164" s="55"/>
      <c r="J164" s="134"/>
      <c r="K164" s="135"/>
      <c r="L164" s="134"/>
    </row>
    <row r="165" spans="1:12" s="136" customFormat="1" ht="37.5" x14ac:dyDescent="0.35">
      <c r="A165" s="44"/>
      <c r="B165" s="33">
        <v>6044</v>
      </c>
      <c r="C165" s="34" t="s">
        <v>305</v>
      </c>
      <c r="D165" s="35" t="s">
        <v>306</v>
      </c>
      <c r="E165" s="36" t="s">
        <v>117</v>
      </c>
      <c r="F165" s="145"/>
      <c r="G165" s="38">
        <v>10</v>
      </c>
      <c r="H165" s="37" t="str">
        <f t="shared" si="8"/>
        <v/>
      </c>
      <c r="I165" s="55"/>
      <c r="J165" s="134"/>
      <c r="K165" s="135"/>
      <c r="L165" s="134"/>
    </row>
    <row r="166" spans="1:12" s="136" customFormat="1" ht="25" x14ac:dyDescent="0.35">
      <c r="A166" s="44"/>
      <c r="B166" s="33"/>
      <c r="C166" s="34" t="s">
        <v>307</v>
      </c>
      <c r="D166" s="35" t="s">
        <v>308</v>
      </c>
      <c r="E166" s="36" t="s">
        <v>117</v>
      </c>
      <c r="F166" s="148"/>
      <c r="G166" s="38">
        <v>24</v>
      </c>
      <c r="H166" s="37" t="str">
        <f t="shared" si="8"/>
        <v/>
      </c>
      <c r="I166" s="55"/>
      <c r="J166" s="134"/>
      <c r="K166" s="135"/>
      <c r="L166" s="134"/>
    </row>
    <row r="167" spans="1:12" s="136" customFormat="1" ht="25" x14ac:dyDescent="0.35">
      <c r="A167" s="44"/>
      <c r="B167" s="33">
        <v>6038</v>
      </c>
      <c r="C167" s="34" t="s">
        <v>309</v>
      </c>
      <c r="D167" s="35" t="s">
        <v>310</v>
      </c>
      <c r="E167" s="36" t="s">
        <v>117</v>
      </c>
      <c r="F167" s="145"/>
      <c r="G167" s="38">
        <v>4</v>
      </c>
      <c r="H167" s="37" t="str">
        <f t="shared" si="8"/>
        <v/>
      </c>
      <c r="I167" s="55"/>
      <c r="J167" s="134"/>
      <c r="K167" s="135"/>
      <c r="L167" s="134"/>
    </row>
    <row r="168" spans="1:12" s="136" customFormat="1" ht="25" x14ac:dyDescent="0.35">
      <c r="A168" s="44"/>
      <c r="B168" s="33">
        <v>6039</v>
      </c>
      <c r="C168" s="34" t="s">
        <v>311</v>
      </c>
      <c r="D168" s="35" t="s">
        <v>312</v>
      </c>
      <c r="E168" s="36" t="s">
        <v>117</v>
      </c>
      <c r="F168" s="145"/>
      <c r="G168" s="38">
        <v>6</v>
      </c>
      <c r="H168" s="37" t="str">
        <f t="shared" si="8"/>
        <v/>
      </c>
      <c r="I168" s="55"/>
      <c r="J168" s="134"/>
      <c r="K168" s="135"/>
      <c r="L168" s="134"/>
    </row>
    <row r="169" spans="1:12" s="136" customFormat="1" ht="25" x14ac:dyDescent="0.35">
      <c r="A169" s="44"/>
      <c r="B169" s="33">
        <v>7522</v>
      </c>
      <c r="C169" s="34" t="s">
        <v>313</v>
      </c>
      <c r="D169" s="35" t="s">
        <v>314</v>
      </c>
      <c r="E169" s="36" t="s">
        <v>117</v>
      </c>
      <c r="F169" s="145"/>
      <c r="G169" s="38">
        <v>10</v>
      </c>
      <c r="H169" s="37" t="str">
        <f t="shared" si="8"/>
        <v/>
      </c>
      <c r="I169" s="55"/>
      <c r="J169" s="134"/>
      <c r="K169" s="135"/>
      <c r="L169" s="134"/>
    </row>
    <row r="170" spans="1:12" s="136" customFormat="1" ht="14.5" x14ac:dyDescent="0.35">
      <c r="A170" s="44"/>
      <c r="B170" s="33">
        <v>6045</v>
      </c>
      <c r="C170" s="34" t="s">
        <v>315</v>
      </c>
      <c r="D170" s="35" t="s">
        <v>316</v>
      </c>
      <c r="E170" s="36" t="s">
        <v>117</v>
      </c>
      <c r="F170" s="145"/>
      <c r="G170" s="38">
        <v>24</v>
      </c>
      <c r="H170" s="37" t="str">
        <f t="shared" si="8"/>
        <v/>
      </c>
      <c r="I170" s="55"/>
      <c r="J170" s="134"/>
      <c r="K170" s="135"/>
      <c r="L170" s="134"/>
    </row>
    <row r="171" spans="1:12" s="136" customFormat="1" ht="25" x14ac:dyDescent="0.35">
      <c r="A171" s="44"/>
      <c r="B171" s="33">
        <v>7356</v>
      </c>
      <c r="C171" s="34" t="s">
        <v>317</v>
      </c>
      <c r="D171" s="35" t="s">
        <v>318</v>
      </c>
      <c r="E171" s="36" t="s">
        <v>117</v>
      </c>
      <c r="F171" s="145"/>
      <c r="G171" s="38">
        <v>24</v>
      </c>
      <c r="H171" s="37" t="str">
        <f t="shared" si="8"/>
        <v/>
      </c>
      <c r="I171" s="55"/>
      <c r="J171" s="134"/>
      <c r="K171" s="135"/>
      <c r="L171" s="134"/>
    </row>
    <row r="172" spans="1:12" s="136" customFormat="1" ht="25" x14ac:dyDescent="0.35">
      <c r="A172" s="44"/>
      <c r="B172" s="33"/>
      <c r="C172" s="34" t="s">
        <v>319</v>
      </c>
      <c r="D172" s="35" t="s">
        <v>320</v>
      </c>
      <c r="E172" s="36" t="s">
        <v>117</v>
      </c>
      <c r="F172" s="148"/>
      <c r="G172" s="38">
        <v>20</v>
      </c>
      <c r="H172" s="37" t="str">
        <f t="shared" si="8"/>
        <v/>
      </c>
      <c r="I172" s="55"/>
      <c r="J172" s="134"/>
      <c r="K172" s="135"/>
      <c r="L172" s="134"/>
    </row>
    <row r="173" spans="1:12" s="136" customFormat="1" ht="14.5" x14ac:dyDescent="0.35">
      <c r="A173" s="44"/>
      <c r="B173" s="67"/>
      <c r="C173" s="68">
        <v>6</v>
      </c>
      <c r="D173" s="71" t="s">
        <v>321</v>
      </c>
      <c r="E173" s="72"/>
      <c r="F173" s="149"/>
      <c r="G173" s="27"/>
      <c r="H173" s="42">
        <f>SUBTOTAL(9,H174:H239)</f>
        <v>0</v>
      </c>
      <c r="I173" s="62"/>
      <c r="J173" s="134"/>
      <c r="K173" s="135"/>
      <c r="L173" s="134"/>
    </row>
    <row r="174" spans="1:12" s="136" customFormat="1" ht="14.5" x14ac:dyDescent="0.35">
      <c r="A174" s="44"/>
      <c r="B174" s="45"/>
      <c r="C174" s="46" t="s">
        <v>322</v>
      </c>
      <c r="D174" s="47" t="s">
        <v>323</v>
      </c>
      <c r="E174" s="48"/>
      <c r="F174" s="147"/>
      <c r="G174" s="47"/>
      <c r="H174" s="50">
        <f>SUBTOTAL(9,H175:H189)</f>
        <v>0</v>
      </c>
      <c r="I174" s="32"/>
      <c r="J174" s="134"/>
      <c r="K174" s="135"/>
      <c r="L174" s="134"/>
    </row>
    <row r="175" spans="1:12" s="136" customFormat="1" ht="14.5" x14ac:dyDescent="0.35">
      <c r="A175" s="44"/>
      <c r="B175" s="73"/>
      <c r="C175" s="74" t="s">
        <v>324</v>
      </c>
      <c r="D175" s="75" t="s">
        <v>325</v>
      </c>
      <c r="E175" s="76"/>
      <c r="F175" s="150"/>
      <c r="G175" s="75"/>
      <c r="H175" s="78">
        <f>SUBTOTAL(9,H176:H178)</f>
        <v>0</v>
      </c>
      <c r="I175" s="79"/>
      <c r="J175" s="134"/>
      <c r="K175" s="135"/>
      <c r="L175" s="134"/>
    </row>
    <row r="176" spans="1:12" s="136" customFormat="1" ht="25" x14ac:dyDescent="0.35">
      <c r="A176" s="44"/>
      <c r="B176" s="33">
        <v>4792</v>
      </c>
      <c r="C176" s="34" t="s">
        <v>326</v>
      </c>
      <c r="D176" s="35" t="s">
        <v>327</v>
      </c>
      <c r="E176" s="36" t="s">
        <v>24</v>
      </c>
      <c r="F176" s="145"/>
      <c r="G176" s="52">
        <v>129</v>
      </c>
      <c r="H176" s="39" t="str">
        <f t="shared" ref="H176:H239" si="9">IF(F176="","",F176*G176)</f>
        <v/>
      </c>
      <c r="I176" s="40"/>
      <c r="J176" s="134"/>
      <c r="K176" s="135"/>
      <c r="L176" s="134"/>
    </row>
    <row r="177" spans="1:12" s="136" customFormat="1" ht="25" x14ac:dyDescent="0.35">
      <c r="A177" s="44"/>
      <c r="B177" s="33">
        <v>4390</v>
      </c>
      <c r="C177" s="34" t="s">
        <v>328</v>
      </c>
      <c r="D177" s="35" t="s">
        <v>329</v>
      </c>
      <c r="E177" s="36" t="s">
        <v>24</v>
      </c>
      <c r="F177" s="145"/>
      <c r="G177" s="52">
        <v>732</v>
      </c>
      <c r="H177" s="39" t="str">
        <f t="shared" si="9"/>
        <v/>
      </c>
      <c r="I177" s="40"/>
      <c r="J177" s="134"/>
      <c r="K177" s="135"/>
      <c r="L177" s="134"/>
    </row>
    <row r="178" spans="1:12" s="136" customFormat="1" ht="25" x14ac:dyDescent="0.35">
      <c r="A178" s="44"/>
      <c r="B178" s="33">
        <v>3478</v>
      </c>
      <c r="C178" s="34" t="s">
        <v>330</v>
      </c>
      <c r="D178" s="35" t="s">
        <v>331</v>
      </c>
      <c r="E178" s="36" t="s">
        <v>24</v>
      </c>
      <c r="F178" s="145"/>
      <c r="G178" s="52">
        <v>567</v>
      </c>
      <c r="H178" s="39" t="str">
        <f t="shared" si="9"/>
        <v/>
      </c>
      <c r="I178" s="40"/>
      <c r="J178" s="134"/>
      <c r="K178" s="135"/>
      <c r="L178" s="134"/>
    </row>
    <row r="179" spans="1:12" s="136" customFormat="1" ht="14.5" x14ac:dyDescent="0.35">
      <c r="A179" s="44"/>
      <c r="B179" s="73"/>
      <c r="C179" s="74" t="s">
        <v>332</v>
      </c>
      <c r="D179" s="75" t="s">
        <v>333</v>
      </c>
      <c r="E179" s="76"/>
      <c r="F179" s="150"/>
      <c r="G179" s="75"/>
      <c r="H179" s="78">
        <f>SUBTOTAL(9,H180:H182)</f>
        <v>0</v>
      </c>
      <c r="I179" s="79"/>
      <c r="J179" s="134"/>
      <c r="K179" s="135"/>
      <c r="L179" s="134"/>
    </row>
    <row r="180" spans="1:12" s="136" customFormat="1" ht="25" x14ac:dyDescent="0.35">
      <c r="A180" s="44"/>
      <c r="B180" s="33">
        <v>4792</v>
      </c>
      <c r="C180" s="34" t="s">
        <v>334</v>
      </c>
      <c r="D180" s="35" t="s">
        <v>327</v>
      </c>
      <c r="E180" s="36" t="s">
        <v>24</v>
      </c>
      <c r="F180" s="145"/>
      <c r="G180" s="51">
        <v>23</v>
      </c>
      <c r="H180" s="39" t="str">
        <f t="shared" si="9"/>
        <v/>
      </c>
      <c r="I180" s="40"/>
      <c r="J180" s="134"/>
      <c r="K180" s="135"/>
      <c r="L180" s="134"/>
    </row>
    <row r="181" spans="1:12" s="136" customFormat="1" ht="25" x14ac:dyDescent="0.35">
      <c r="A181" s="44"/>
      <c r="B181" s="33">
        <v>4390</v>
      </c>
      <c r="C181" s="34" t="s">
        <v>335</v>
      </c>
      <c r="D181" s="35" t="s">
        <v>329</v>
      </c>
      <c r="E181" s="36" t="s">
        <v>24</v>
      </c>
      <c r="F181" s="145"/>
      <c r="G181" s="51">
        <v>32</v>
      </c>
      <c r="H181" s="39" t="str">
        <f t="shared" si="9"/>
        <v/>
      </c>
      <c r="I181" s="40"/>
      <c r="J181" s="134"/>
      <c r="K181" s="135"/>
      <c r="L181" s="134"/>
    </row>
    <row r="182" spans="1:12" s="136" customFormat="1" ht="25" x14ac:dyDescent="0.35">
      <c r="A182" s="44"/>
      <c r="B182" s="33">
        <v>3478</v>
      </c>
      <c r="C182" s="34" t="s">
        <v>336</v>
      </c>
      <c r="D182" s="35" t="s">
        <v>331</v>
      </c>
      <c r="E182" s="36" t="s">
        <v>24</v>
      </c>
      <c r="F182" s="145"/>
      <c r="G182" s="51">
        <v>4</v>
      </c>
      <c r="H182" s="39" t="str">
        <f t="shared" si="9"/>
        <v/>
      </c>
      <c r="I182" s="40"/>
      <c r="J182" s="134"/>
      <c r="K182" s="135"/>
      <c r="L182" s="134"/>
    </row>
    <row r="183" spans="1:12" s="136" customFormat="1" ht="14.5" x14ac:dyDescent="0.35">
      <c r="A183" s="44"/>
      <c r="B183" s="73"/>
      <c r="C183" s="74" t="s">
        <v>337</v>
      </c>
      <c r="D183" s="75" t="s">
        <v>338</v>
      </c>
      <c r="E183" s="76"/>
      <c r="F183" s="150"/>
      <c r="G183" s="75"/>
      <c r="H183" s="78">
        <f>SUBTOTAL(9,H184:H185)</f>
        <v>0</v>
      </c>
      <c r="I183" s="79"/>
      <c r="J183" s="134"/>
      <c r="K183" s="135"/>
      <c r="L183" s="134"/>
    </row>
    <row r="184" spans="1:12" s="136" customFormat="1" ht="25" x14ac:dyDescent="0.35">
      <c r="A184" s="44"/>
      <c r="B184" s="33">
        <v>4792</v>
      </c>
      <c r="C184" s="34" t="s">
        <v>339</v>
      </c>
      <c r="D184" s="35" t="s">
        <v>327</v>
      </c>
      <c r="E184" s="36" t="s">
        <v>24</v>
      </c>
      <c r="F184" s="145"/>
      <c r="G184" s="52">
        <v>371</v>
      </c>
      <c r="H184" s="39" t="str">
        <f t="shared" si="9"/>
        <v/>
      </c>
      <c r="I184" s="40"/>
      <c r="J184" s="134"/>
      <c r="K184" s="135"/>
      <c r="L184" s="134"/>
    </row>
    <row r="185" spans="1:12" s="136" customFormat="1" ht="25" x14ac:dyDescent="0.35">
      <c r="A185" s="44"/>
      <c r="B185" s="33">
        <v>4390</v>
      </c>
      <c r="C185" s="34" t="s">
        <v>340</v>
      </c>
      <c r="D185" s="35" t="s">
        <v>329</v>
      </c>
      <c r="E185" s="36" t="s">
        <v>24</v>
      </c>
      <c r="F185" s="145"/>
      <c r="G185" s="52">
        <v>371</v>
      </c>
      <c r="H185" s="39" t="str">
        <f t="shared" si="9"/>
        <v/>
      </c>
      <c r="I185" s="40"/>
      <c r="J185" s="134"/>
      <c r="K185" s="135"/>
      <c r="L185" s="134"/>
    </row>
    <row r="186" spans="1:12" s="136" customFormat="1" ht="14.5" x14ac:dyDescent="0.35">
      <c r="A186" s="44"/>
      <c r="B186" s="73"/>
      <c r="C186" s="74" t="s">
        <v>341</v>
      </c>
      <c r="D186" s="75" t="s">
        <v>342</v>
      </c>
      <c r="E186" s="76"/>
      <c r="F186" s="150"/>
      <c r="G186" s="75"/>
      <c r="H186" s="78">
        <f>SUBTOTAL(9,H187:H189)</f>
        <v>0</v>
      </c>
      <c r="I186" s="79"/>
      <c r="J186" s="134"/>
      <c r="K186" s="135"/>
      <c r="L186" s="134"/>
    </row>
    <row r="187" spans="1:12" s="136" customFormat="1" ht="25" x14ac:dyDescent="0.35">
      <c r="A187" s="44"/>
      <c r="B187" s="33">
        <v>4792</v>
      </c>
      <c r="C187" s="34" t="s">
        <v>343</v>
      </c>
      <c r="D187" s="35" t="s">
        <v>327</v>
      </c>
      <c r="E187" s="36" t="s">
        <v>24</v>
      </c>
      <c r="F187" s="145"/>
      <c r="G187" s="51">
        <v>653</v>
      </c>
      <c r="H187" s="39" t="str">
        <f t="shared" si="9"/>
        <v/>
      </c>
      <c r="I187" s="40"/>
      <c r="J187" s="134"/>
      <c r="K187" s="135"/>
      <c r="L187" s="134"/>
    </row>
    <row r="188" spans="1:12" s="136" customFormat="1" ht="25" x14ac:dyDescent="0.35">
      <c r="A188" s="44"/>
      <c r="B188" s="33">
        <v>4390</v>
      </c>
      <c r="C188" s="34" t="s">
        <v>344</v>
      </c>
      <c r="D188" s="35" t="s">
        <v>329</v>
      </c>
      <c r="E188" s="36" t="s">
        <v>24</v>
      </c>
      <c r="F188" s="145"/>
      <c r="G188" s="51">
        <v>2258</v>
      </c>
      <c r="H188" s="39" t="str">
        <f t="shared" si="9"/>
        <v/>
      </c>
      <c r="I188" s="40"/>
      <c r="J188" s="134"/>
      <c r="K188" s="135"/>
      <c r="L188" s="134"/>
    </row>
    <row r="189" spans="1:12" s="136" customFormat="1" ht="25" x14ac:dyDescent="0.35">
      <c r="A189" s="44"/>
      <c r="B189" s="33">
        <v>3478</v>
      </c>
      <c r="C189" s="34" t="s">
        <v>345</v>
      </c>
      <c r="D189" s="35" t="s">
        <v>331</v>
      </c>
      <c r="E189" s="36" t="s">
        <v>24</v>
      </c>
      <c r="F189" s="145"/>
      <c r="G189" s="51">
        <v>363</v>
      </c>
      <c r="H189" s="39" t="str">
        <f t="shared" si="9"/>
        <v/>
      </c>
      <c r="I189" s="40"/>
      <c r="J189" s="134"/>
      <c r="K189" s="135"/>
      <c r="L189" s="134"/>
    </row>
    <row r="190" spans="1:12" s="136" customFormat="1" ht="14.5" x14ac:dyDescent="0.35">
      <c r="A190" s="44"/>
      <c r="B190" s="45"/>
      <c r="C190" s="46" t="s">
        <v>346</v>
      </c>
      <c r="D190" s="47" t="s">
        <v>347</v>
      </c>
      <c r="E190" s="48"/>
      <c r="F190" s="147"/>
      <c r="G190" s="47"/>
      <c r="H190" s="50">
        <f>SUBTOTAL(9,H191:H239)</f>
        <v>0</v>
      </c>
      <c r="I190" s="32"/>
      <c r="J190" s="134"/>
      <c r="K190" s="135"/>
      <c r="L190" s="134"/>
    </row>
    <row r="191" spans="1:12" s="136" customFormat="1" ht="14.5" x14ac:dyDescent="0.35">
      <c r="A191" s="44"/>
      <c r="B191" s="73"/>
      <c r="C191" s="74" t="s">
        <v>348</v>
      </c>
      <c r="D191" s="75" t="s">
        <v>349</v>
      </c>
      <c r="E191" s="76"/>
      <c r="F191" s="150"/>
      <c r="G191" s="75"/>
      <c r="H191" s="78">
        <f>SUBTOTAL(9,H192:H193)</f>
        <v>0</v>
      </c>
      <c r="I191" s="79"/>
      <c r="J191" s="134"/>
      <c r="K191" s="135"/>
      <c r="L191" s="134"/>
    </row>
    <row r="192" spans="1:12" ht="25" x14ac:dyDescent="0.35">
      <c r="A192" s="1"/>
      <c r="B192" s="33">
        <v>4848</v>
      </c>
      <c r="C192" s="34" t="s">
        <v>350</v>
      </c>
      <c r="D192" s="35" t="s">
        <v>351</v>
      </c>
      <c r="E192" s="36" t="s">
        <v>21</v>
      </c>
      <c r="F192" s="145"/>
      <c r="G192" s="51">
        <v>91</v>
      </c>
      <c r="H192" s="39" t="str">
        <f t="shared" si="9"/>
        <v/>
      </c>
      <c r="I192" s="40"/>
      <c r="J192" s="134"/>
      <c r="K192" s="135"/>
      <c r="L192" s="134"/>
    </row>
    <row r="193" spans="1:12" ht="14.5" x14ac:dyDescent="0.35">
      <c r="A193" s="1"/>
      <c r="B193" s="33">
        <v>3250</v>
      </c>
      <c r="C193" s="34" t="s">
        <v>352</v>
      </c>
      <c r="D193" s="35" t="s">
        <v>353</v>
      </c>
      <c r="E193" s="36" t="s">
        <v>21</v>
      </c>
      <c r="F193" s="145"/>
      <c r="G193" s="52">
        <v>77</v>
      </c>
      <c r="H193" s="39" t="str">
        <f t="shared" si="9"/>
        <v/>
      </c>
      <c r="I193" s="40"/>
      <c r="J193" s="134"/>
      <c r="K193" s="135"/>
      <c r="L193" s="134"/>
    </row>
    <row r="194" spans="1:12" ht="14.5" x14ac:dyDescent="0.35">
      <c r="A194" s="1"/>
      <c r="B194" s="73"/>
      <c r="C194" s="74" t="s">
        <v>354</v>
      </c>
      <c r="D194" s="75" t="s">
        <v>355</v>
      </c>
      <c r="E194" s="76"/>
      <c r="F194" s="150"/>
      <c r="G194" s="75"/>
      <c r="H194" s="78">
        <f>SUBTOTAL(9,H195:H196)</f>
        <v>0</v>
      </c>
      <c r="I194" s="79"/>
      <c r="J194" s="134"/>
      <c r="K194" s="135"/>
      <c r="L194" s="134"/>
    </row>
    <row r="195" spans="1:12" ht="25" x14ac:dyDescent="0.35">
      <c r="A195" s="1"/>
      <c r="B195" s="33">
        <v>6201</v>
      </c>
      <c r="C195" s="34" t="s">
        <v>356</v>
      </c>
      <c r="D195" s="35" t="s">
        <v>357</v>
      </c>
      <c r="E195" s="36" t="s">
        <v>24</v>
      </c>
      <c r="F195" s="145"/>
      <c r="G195" s="52">
        <v>4</v>
      </c>
      <c r="H195" s="39" t="str">
        <f t="shared" si="9"/>
        <v/>
      </c>
      <c r="I195" s="40"/>
      <c r="J195" s="134"/>
      <c r="K195" s="135"/>
      <c r="L195" s="134"/>
    </row>
    <row r="196" spans="1:12" ht="25" x14ac:dyDescent="0.35">
      <c r="A196" s="1"/>
      <c r="B196" s="33">
        <v>7514</v>
      </c>
      <c r="C196" s="34" t="s">
        <v>358</v>
      </c>
      <c r="D196" s="35" t="s">
        <v>359</v>
      </c>
      <c r="E196" s="36" t="s">
        <v>117</v>
      </c>
      <c r="F196" s="145"/>
      <c r="G196" s="51">
        <v>2</v>
      </c>
      <c r="H196" s="39" t="str">
        <f t="shared" si="9"/>
        <v/>
      </c>
      <c r="I196" s="40"/>
      <c r="J196" s="134"/>
      <c r="K196" s="135"/>
      <c r="L196" s="134"/>
    </row>
    <row r="197" spans="1:12" ht="14.5" x14ac:dyDescent="0.35">
      <c r="A197" s="1"/>
      <c r="B197" s="73"/>
      <c r="C197" s="74" t="s">
        <v>360</v>
      </c>
      <c r="D197" s="75" t="s">
        <v>333</v>
      </c>
      <c r="E197" s="76"/>
      <c r="F197" s="150"/>
      <c r="G197" s="75"/>
      <c r="H197" s="78">
        <f>SUBTOTAL(9,H198:H210)</f>
        <v>0</v>
      </c>
      <c r="I197" s="79"/>
      <c r="J197" s="134"/>
      <c r="K197" s="135"/>
      <c r="L197" s="134"/>
    </row>
    <row r="198" spans="1:12" ht="14.5" x14ac:dyDescent="0.35">
      <c r="A198" s="1"/>
      <c r="B198" s="33">
        <v>3320</v>
      </c>
      <c r="C198" s="34" t="s">
        <v>361</v>
      </c>
      <c r="D198" s="35" t="s">
        <v>362</v>
      </c>
      <c r="E198" s="36" t="s">
        <v>117</v>
      </c>
      <c r="F198" s="145"/>
      <c r="G198" s="51">
        <v>1</v>
      </c>
      <c r="H198" s="39" t="str">
        <f t="shared" si="9"/>
        <v/>
      </c>
      <c r="I198" s="40"/>
      <c r="J198" s="134"/>
      <c r="K198" s="135"/>
      <c r="L198" s="134"/>
    </row>
    <row r="199" spans="1:12" ht="14.5" x14ac:dyDescent="0.35">
      <c r="A199" s="1"/>
      <c r="B199" s="33">
        <v>3463</v>
      </c>
      <c r="C199" s="34" t="s">
        <v>363</v>
      </c>
      <c r="D199" s="35" t="s">
        <v>364</v>
      </c>
      <c r="E199" s="36" t="s">
        <v>117</v>
      </c>
      <c r="F199" s="145"/>
      <c r="G199" s="51">
        <v>2</v>
      </c>
      <c r="H199" s="39" t="str">
        <f t="shared" si="9"/>
        <v/>
      </c>
      <c r="I199" s="40"/>
      <c r="J199" s="134"/>
      <c r="K199" s="135"/>
      <c r="L199" s="134"/>
    </row>
    <row r="200" spans="1:12" ht="14.5" x14ac:dyDescent="0.35">
      <c r="A200" s="1"/>
      <c r="B200" s="33">
        <v>3500</v>
      </c>
      <c r="C200" s="34" t="s">
        <v>365</v>
      </c>
      <c r="D200" s="35" t="s">
        <v>366</v>
      </c>
      <c r="E200" s="36" t="s">
        <v>117</v>
      </c>
      <c r="F200" s="145"/>
      <c r="G200" s="51">
        <v>2</v>
      </c>
      <c r="H200" s="39" t="str">
        <f t="shared" si="9"/>
        <v/>
      </c>
      <c r="I200" s="40"/>
      <c r="J200" s="134"/>
      <c r="K200" s="135"/>
      <c r="L200" s="134"/>
    </row>
    <row r="201" spans="1:12" ht="14.5" x14ac:dyDescent="0.35">
      <c r="A201" s="1"/>
      <c r="B201" s="33">
        <v>3393</v>
      </c>
      <c r="C201" s="34" t="s">
        <v>367</v>
      </c>
      <c r="D201" s="35" t="s">
        <v>368</v>
      </c>
      <c r="E201" s="36" t="s">
        <v>117</v>
      </c>
      <c r="F201" s="145"/>
      <c r="G201" s="51">
        <v>5</v>
      </c>
      <c r="H201" s="39" t="str">
        <f t="shared" si="9"/>
        <v/>
      </c>
      <c r="I201" s="40"/>
      <c r="J201" s="134"/>
      <c r="K201" s="135"/>
      <c r="L201" s="134"/>
    </row>
    <row r="202" spans="1:12" ht="14.5" x14ac:dyDescent="0.35">
      <c r="A202" s="1"/>
      <c r="B202" s="33">
        <v>3294</v>
      </c>
      <c r="C202" s="34" t="s">
        <v>369</v>
      </c>
      <c r="D202" s="35" t="s">
        <v>370</v>
      </c>
      <c r="E202" s="36" t="s">
        <v>117</v>
      </c>
      <c r="F202" s="145"/>
      <c r="G202" s="51">
        <v>4</v>
      </c>
      <c r="H202" s="39" t="str">
        <f t="shared" si="9"/>
        <v/>
      </c>
      <c r="I202" s="40"/>
      <c r="J202" s="134"/>
      <c r="K202" s="135"/>
      <c r="L202" s="134"/>
    </row>
    <row r="203" spans="1:12" ht="14.5" x14ac:dyDescent="0.35">
      <c r="A203" s="1"/>
      <c r="B203" s="33">
        <v>3318</v>
      </c>
      <c r="C203" s="34" t="s">
        <v>371</v>
      </c>
      <c r="D203" s="35" t="s">
        <v>372</v>
      </c>
      <c r="E203" s="36" t="s">
        <v>117</v>
      </c>
      <c r="F203" s="145"/>
      <c r="G203" s="51">
        <v>4</v>
      </c>
      <c r="H203" s="39" t="str">
        <f t="shared" si="9"/>
        <v/>
      </c>
      <c r="I203" s="40"/>
      <c r="J203" s="134"/>
      <c r="K203" s="135"/>
      <c r="L203" s="134"/>
    </row>
    <row r="204" spans="1:12" ht="14.5" x14ac:dyDescent="0.35">
      <c r="A204" s="1"/>
      <c r="B204" s="33">
        <v>3253</v>
      </c>
      <c r="C204" s="34" t="s">
        <v>373</v>
      </c>
      <c r="D204" s="35" t="s">
        <v>374</v>
      </c>
      <c r="E204" s="36" t="s">
        <v>117</v>
      </c>
      <c r="F204" s="145"/>
      <c r="G204" s="51">
        <v>1</v>
      </c>
      <c r="H204" s="39" t="str">
        <f t="shared" si="9"/>
        <v/>
      </c>
      <c r="I204" s="40"/>
      <c r="J204" s="134"/>
      <c r="K204" s="135"/>
      <c r="L204" s="134"/>
    </row>
    <row r="205" spans="1:12" ht="14.5" x14ac:dyDescent="0.35">
      <c r="A205" s="1"/>
      <c r="B205" s="33">
        <v>3269</v>
      </c>
      <c r="C205" s="34" t="s">
        <v>375</v>
      </c>
      <c r="D205" s="35" t="s">
        <v>376</v>
      </c>
      <c r="E205" s="36" t="s">
        <v>117</v>
      </c>
      <c r="F205" s="145"/>
      <c r="G205" s="51">
        <v>2</v>
      </c>
      <c r="H205" s="39" t="str">
        <f t="shared" si="9"/>
        <v/>
      </c>
      <c r="I205" s="40"/>
      <c r="J205" s="134"/>
      <c r="K205" s="135"/>
      <c r="L205" s="134"/>
    </row>
    <row r="206" spans="1:12" ht="25" x14ac:dyDescent="0.35">
      <c r="A206" s="1"/>
      <c r="B206" s="33">
        <v>3324</v>
      </c>
      <c r="C206" s="34" t="s">
        <v>377</v>
      </c>
      <c r="D206" s="35" t="s">
        <v>378</v>
      </c>
      <c r="E206" s="36" t="s">
        <v>117</v>
      </c>
      <c r="F206" s="145"/>
      <c r="G206" s="51">
        <v>1</v>
      </c>
      <c r="H206" s="39" t="str">
        <f t="shared" si="9"/>
        <v/>
      </c>
      <c r="I206" s="40"/>
      <c r="J206" s="134"/>
      <c r="K206" s="135"/>
      <c r="L206" s="134"/>
    </row>
    <row r="207" spans="1:12" ht="25" x14ac:dyDescent="0.35">
      <c r="A207" s="1"/>
      <c r="B207" s="33">
        <v>3329</v>
      </c>
      <c r="C207" s="34" t="s">
        <v>379</v>
      </c>
      <c r="D207" s="35" t="s">
        <v>380</v>
      </c>
      <c r="E207" s="36" t="s">
        <v>117</v>
      </c>
      <c r="F207" s="145"/>
      <c r="G207" s="51">
        <v>1</v>
      </c>
      <c r="H207" s="39" t="str">
        <f t="shared" si="9"/>
        <v/>
      </c>
      <c r="I207" s="40"/>
      <c r="J207" s="134"/>
      <c r="K207" s="135"/>
      <c r="L207" s="134"/>
    </row>
    <row r="208" spans="1:12" ht="14.5" x14ac:dyDescent="0.35">
      <c r="A208" s="1"/>
      <c r="B208" s="33">
        <v>3246</v>
      </c>
      <c r="C208" s="34" t="s">
        <v>381</v>
      </c>
      <c r="D208" s="35" t="s">
        <v>382</v>
      </c>
      <c r="E208" s="36" t="s">
        <v>21</v>
      </c>
      <c r="F208" s="145"/>
      <c r="G208" s="51">
        <v>1</v>
      </c>
      <c r="H208" s="39" t="str">
        <f t="shared" si="9"/>
        <v/>
      </c>
      <c r="I208" s="40"/>
      <c r="J208" s="134"/>
      <c r="K208" s="135"/>
      <c r="L208" s="134"/>
    </row>
    <row r="209" spans="1:12" ht="14.5" x14ac:dyDescent="0.35">
      <c r="A209" s="1"/>
      <c r="B209" s="33">
        <v>3247</v>
      </c>
      <c r="C209" s="34" t="s">
        <v>383</v>
      </c>
      <c r="D209" s="35" t="s">
        <v>384</v>
      </c>
      <c r="E209" s="36" t="s">
        <v>21</v>
      </c>
      <c r="F209" s="145"/>
      <c r="G209" s="51">
        <v>16</v>
      </c>
      <c r="H209" s="39" t="str">
        <f t="shared" si="9"/>
        <v/>
      </c>
      <c r="I209" s="40"/>
      <c r="J209" s="134"/>
      <c r="K209" s="135"/>
      <c r="L209" s="134"/>
    </row>
    <row r="210" spans="1:12" ht="25" x14ac:dyDescent="0.35">
      <c r="A210" s="1"/>
      <c r="B210" s="33">
        <v>4848</v>
      </c>
      <c r="C210" s="34" t="s">
        <v>385</v>
      </c>
      <c r="D210" s="35" t="s">
        <v>351</v>
      </c>
      <c r="E210" s="36" t="s">
        <v>21</v>
      </c>
      <c r="F210" s="145"/>
      <c r="G210" s="51">
        <v>187</v>
      </c>
      <c r="H210" s="39" t="str">
        <f t="shared" si="9"/>
        <v/>
      </c>
      <c r="I210" s="40"/>
      <c r="J210" s="134"/>
      <c r="K210" s="135"/>
      <c r="L210" s="134"/>
    </row>
    <row r="211" spans="1:12" ht="26.25" customHeight="1" x14ac:dyDescent="0.35">
      <c r="A211" s="1"/>
      <c r="B211" s="73"/>
      <c r="C211" s="74" t="s">
        <v>386</v>
      </c>
      <c r="D211" s="75" t="s">
        <v>387</v>
      </c>
      <c r="E211" s="76"/>
      <c r="F211" s="150"/>
      <c r="G211" s="75"/>
      <c r="H211" s="78">
        <f>SUBTOTAL(9,H212:H213)</f>
        <v>0</v>
      </c>
      <c r="I211" s="79"/>
      <c r="J211" s="134"/>
      <c r="K211" s="135"/>
      <c r="L211" s="134"/>
    </row>
    <row r="212" spans="1:12" ht="37.5" x14ac:dyDescent="0.35">
      <c r="A212" s="1"/>
      <c r="B212" s="33">
        <v>7512</v>
      </c>
      <c r="C212" s="34" t="s">
        <v>388</v>
      </c>
      <c r="D212" s="35" t="s">
        <v>389</v>
      </c>
      <c r="E212" s="36" t="s">
        <v>117</v>
      </c>
      <c r="F212" s="145"/>
      <c r="G212" s="51">
        <v>31</v>
      </c>
      <c r="H212" s="39" t="str">
        <f t="shared" si="9"/>
        <v/>
      </c>
      <c r="I212" s="40"/>
      <c r="J212" s="134"/>
      <c r="K212" s="135"/>
      <c r="L212" s="134"/>
    </row>
    <row r="213" spans="1:12" ht="25" x14ac:dyDescent="0.35">
      <c r="A213" s="1"/>
      <c r="B213" s="33">
        <v>4848</v>
      </c>
      <c r="C213" s="34" t="s">
        <v>390</v>
      </c>
      <c r="D213" s="35" t="s">
        <v>351</v>
      </c>
      <c r="E213" s="36" t="s">
        <v>21</v>
      </c>
      <c r="F213" s="145"/>
      <c r="G213" s="51">
        <v>211</v>
      </c>
      <c r="H213" s="39" t="str">
        <f t="shared" si="9"/>
        <v/>
      </c>
      <c r="I213" s="40"/>
      <c r="J213" s="134"/>
      <c r="K213" s="135"/>
      <c r="L213" s="134"/>
    </row>
    <row r="214" spans="1:12" ht="26.25" customHeight="1" x14ac:dyDescent="0.35">
      <c r="A214" s="1"/>
      <c r="B214" s="73"/>
      <c r="C214" s="74" t="s">
        <v>391</v>
      </c>
      <c r="D214" s="75" t="s">
        <v>342</v>
      </c>
      <c r="E214" s="76"/>
      <c r="F214" s="150"/>
      <c r="G214" s="75"/>
      <c r="H214" s="78">
        <f>SUBTOTAL(9,H215:H228)</f>
        <v>0</v>
      </c>
      <c r="I214" s="79"/>
      <c r="J214" s="134"/>
      <c r="K214" s="135"/>
      <c r="L214" s="134"/>
    </row>
    <row r="215" spans="1:12" ht="14.5" x14ac:dyDescent="0.35">
      <c r="A215" s="1"/>
      <c r="B215" s="33">
        <v>3155</v>
      </c>
      <c r="C215" s="34" t="s">
        <v>392</v>
      </c>
      <c r="D215" s="35" t="s">
        <v>393</v>
      </c>
      <c r="E215" s="36" t="s">
        <v>117</v>
      </c>
      <c r="F215" s="145"/>
      <c r="G215" s="51">
        <v>8</v>
      </c>
      <c r="H215" s="39" t="str">
        <f t="shared" si="9"/>
        <v/>
      </c>
      <c r="I215" s="40"/>
      <c r="J215" s="134"/>
      <c r="K215" s="135"/>
      <c r="L215" s="134"/>
    </row>
    <row r="216" spans="1:12" ht="14.5" x14ac:dyDescent="0.35">
      <c r="A216" s="1"/>
      <c r="B216" s="33">
        <v>4558</v>
      </c>
      <c r="C216" s="34" t="s">
        <v>394</v>
      </c>
      <c r="D216" s="35" t="s">
        <v>395</v>
      </c>
      <c r="E216" s="36" t="s">
        <v>117</v>
      </c>
      <c r="F216" s="145"/>
      <c r="G216" s="51">
        <v>30</v>
      </c>
      <c r="H216" s="39" t="str">
        <f t="shared" si="9"/>
        <v/>
      </c>
      <c r="I216" s="40"/>
      <c r="J216" s="134"/>
      <c r="K216" s="135"/>
      <c r="L216" s="134"/>
    </row>
    <row r="217" spans="1:12" ht="25" x14ac:dyDescent="0.35">
      <c r="A217" s="1"/>
      <c r="B217" s="33">
        <v>3044</v>
      </c>
      <c r="C217" s="34" t="s">
        <v>396</v>
      </c>
      <c r="D217" s="35" t="s">
        <v>397</v>
      </c>
      <c r="E217" s="36" t="s">
        <v>21</v>
      </c>
      <c r="F217" s="145"/>
      <c r="G217" s="51">
        <v>1041</v>
      </c>
      <c r="H217" s="39" t="str">
        <f t="shared" si="9"/>
        <v/>
      </c>
      <c r="I217" s="40"/>
      <c r="J217" s="134"/>
      <c r="K217" s="135"/>
      <c r="L217" s="134"/>
    </row>
    <row r="218" spans="1:12" ht="25" x14ac:dyDescent="0.35">
      <c r="A218" s="1"/>
      <c r="B218" s="33">
        <v>3045</v>
      </c>
      <c r="C218" s="34" t="s">
        <v>398</v>
      </c>
      <c r="D218" s="35" t="s">
        <v>399</v>
      </c>
      <c r="E218" s="36" t="s">
        <v>21</v>
      </c>
      <c r="F218" s="145"/>
      <c r="G218" s="51">
        <v>20</v>
      </c>
      <c r="H218" s="39" t="str">
        <f t="shared" si="9"/>
        <v/>
      </c>
      <c r="I218" s="40"/>
      <c r="J218" s="134"/>
      <c r="K218" s="135"/>
      <c r="L218" s="134"/>
    </row>
    <row r="219" spans="1:12" ht="25" x14ac:dyDescent="0.35">
      <c r="A219" s="1"/>
      <c r="B219" s="33">
        <v>3047</v>
      </c>
      <c r="C219" s="34" t="s">
        <v>400</v>
      </c>
      <c r="D219" s="35" t="s">
        <v>401</v>
      </c>
      <c r="E219" s="36" t="s">
        <v>21</v>
      </c>
      <c r="F219" s="145"/>
      <c r="G219" s="51">
        <v>78</v>
      </c>
      <c r="H219" s="39" t="str">
        <f t="shared" si="9"/>
        <v/>
      </c>
      <c r="I219" s="40"/>
      <c r="J219" s="134"/>
      <c r="K219" s="135"/>
      <c r="L219" s="134"/>
    </row>
    <row r="220" spans="1:12" ht="25" x14ac:dyDescent="0.35">
      <c r="A220" s="1"/>
      <c r="B220" s="33">
        <v>7432</v>
      </c>
      <c r="C220" s="34" t="s">
        <v>402</v>
      </c>
      <c r="D220" s="35" t="s">
        <v>403</v>
      </c>
      <c r="E220" s="36" t="s">
        <v>21</v>
      </c>
      <c r="F220" s="145"/>
      <c r="G220" s="51">
        <v>89</v>
      </c>
      <c r="H220" s="39" t="str">
        <f t="shared" si="9"/>
        <v/>
      </c>
      <c r="I220" s="40"/>
      <c r="J220" s="134"/>
      <c r="K220" s="135"/>
      <c r="L220" s="134"/>
    </row>
    <row r="221" spans="1:12" ht="25" x14ac:dyDescent="0.35">
      <c r="A221" s="1"/>
      <c r="B221" s="33">
        <v>7472</v>
      </c>
      <c r="C221" s="34" t="s">
        <v>404</v>
      </c>
      <c r="D221" s="35" t="s">
        <v>405</v>
      </c>
      <c r="E221" s="36" t="s">
        <v>21</v>
      </c>
      <c r="F221" s="145"/>
      <c r="G221" s="51">
        <v>93</v>
      </c>
      <c r="H221" s="39" t="str">
        <f t="shared" si="9"/>
        <v/>
      </c>
      <c r="I221" s="40"/>
      <c r="J221" s="134"/>
      <c r="K221" s="135"/>
      <c r="L221" s="134"/>
    </row>
    <row r="222" spans="1:12" ht="25" x14ac:dyDescent="0.35">
      <c r="A222" s="1"/>
      <c r="B222" s="33">
        <v>3934</v>
      </c>
      <c r="C222" s="34" t="s">
        <v>406</v>
      </c>
      <c r="D222" s="35" t="s">
        <v>407</v>
      </c>
      <c r="E222" s="36" t="s">
        <v>21</v>
      </c>
      <c r="F222" s="145"/>
      <c r="G222" s="51">
        <v>108</v>
      </c>
      <c r="H222" s="39" t="str">
        <f t="shared" si="9"/>
        <v/>
      </c>
      <c r="I222" s="40"/>
      <c r="J222" s="134"/>
      <c r="K222" s="135"/>
      <c r="L222" s="134"/>
    </row>
    <row r="223" spans="1:12" ht="25" x14ac:dyDescent="0.35">
      <c r="A223" s="1"/>
      <c r="B223" s="33">
        <v>3722</v>
      </c>
      <c r="C223" s="34" t="s">
        <v>408</v>
      </c>
      <c r="D223" s="35" t="s">
        <v>409</v>
      </c>
      <c r="E223" s="36" t="s">
        <v>117</v>
      </c>
      <c r="F223" s="145"/>
      <c r="G223" s="38">
        <v>29</v>
      </c>
      <c r="H223" s="39" t="str">
        <f t="shared" si="9"/>
        <v/>
      </c>
      <c r="I223" s="40"/>
      <c r="J223" s="134"/>
      <c r="K223" s="135"/>
      <c r="L223" s="134"/>
    </row>
    <row r="224" spans="1:12" ht="25" x14ac:dyDescent="0.35">
      <c r="A224" s="1"/>
      <c r="B224" s="33">
        <v>4850</v>
      </c>
      <c r="C224" s="34" t="s">
        <v>410</v>
      </c>
      <c r="D224" s="35" t="s">
        <v>411</v>
      </c>
      <c r="E224" s="36" t="s">
        <v>24</v>
      </c>
      <c r="F224" s="145"/>
      <c r="G224" s="38">
        <v>54</v>
      </c>
      <c r="H224" s="39" t="str">
        <f t="shared" si="9"/>
        <v/>
      </c>
      <c r="I224" s="40"/>
      <c r="J224" s="134"/>
      <c r="K224" s="135"/>
      <c r="L224" s="134"/>
    </row>
    <row r="225" spans="1:12" ht="25" x14ac:dyDescent="0.35">
      <c r="A225" s="1"/>
      <c r="B225" s="33">
        <v>4848</v>
      </c>
      <c r="C225" s="34" t="s">
        <v>412</v>
      </c>
      <c r="D225" s="35" t="s">
        <v>351</v>
      </c>
      <c r="E225" s="36" t="s">
        <v>21</v>
      </c>
      <c r="F225" s="145"/>
      <c r="G225" s="38">
        <v>109</v>
      </c>
      <c r="H225" s="39" t="str">
        <f t="shared" si="9"/>
        <v/>
      </c>
      <c r="I225" s="40"/>
      <c r="J225" s="134"/>
      <c r="K225" s="135"/>
      <c r="L225" s="134"/>
    </row>
    <row r="226" spans="1:12" ht="37.5" x14ac:dyDescent="0.35">
      <c r="A226" s="1"/>
      <c r="B226" s="33">
        <v>3470</v>
      </c>
      <c r="C226" s="34" t="s">
        <v>413</v>
      </c>
      <c r="D226" s="35" t="s">
        <v>414</v>
      </c>
      <c r="E226" s="36" t="s">
        <v>21</v>
      </c>
      <c r="F226" s="145"/>
      <c r="G226" s="51">
        <v>32</v>
      </c>
      <c r="H226" s="39" t="str">
        <f t="shared" si="9"/>
        <v/>
      </c>
      <c r="I226" s="40"/>
      <c r="J226" s="134"/>
      <c r="K226" s="135"/>
      <c r="L226" s="134"/>
    </row>
    <row r="227" spans="1:12" ht="25" x14ac:dyDescent="0.35">
      <c r="A227" s="1"/>
      <c r="B227" s="33">
        <v>3473</v>
      </c>
      <c r="C227" s="34" t="s">
        <v>415</v>
      </c>
      <c r="D227" s="35" t="s">
        <v>416</v>
      </c>
      <c r="E227" s="36" t="s">
        <v>117</v>
      </c>
      <c r="F227" s="145"/>
      <c r="G227" s="51">
        <v>10</v>
      </c>
      <c r="H227" s="39" t="str">
        <f t="shared" si="9"/>
        <v/>
      </c>
      <c r="I227" s="40"/>
      <c r="J227" s="134"/>
      <c r="K227" s="135"/>
      <c r="L227" s="134"/>
    </row>
    <row r="228" spans="1:12" ht="25" x14ac:dyDescent="0.35">
      <c r="A228" s="1"/>
      <c r="B228" s="80">
        <v>4252</v>
      </c>
      <c r="C228" s="81" t="s">
        <v>417</v>
      </c>
      <c r="D228" s="35" t="s">
        <v>418</v>
      </c>
      <c r="E228" s="82" t="s">
        <v>117</v>
      </c>
      <c r="F228" s="145"/>
      <c r="G228" s="51">
        <v>10</v>
      </c>
      <c r="H228" s="39" t="str">
        <f t="shared" si="9"/>
        <v/>
      </c>
      <c r="I228" s="40"/>
      <c r="J228" s="134"/>
      <c r="K228" s="135"/>
      <c r="L228" s="134"/>
    </row>
    <row r="229" spans="1:12" ht="14.5" x14ac:dyDescent="0.35">
      <c r="A229" s="1"/>
      <c r="B229" s="73"/>
      <c r="C229" s="74" t="s">
        <v>419</v>
      </c>
      <c r="D229" s="75" t="s">
        <v>420</v>
      </c>
      <c r="E229" s="76"/>
      <c r="F229" s="150"/>
      <c r="G229" s="75"/>
      <c r="H229" s="78">
        <f>SUBTOTAL(9,H230:H239)</f>
        <v>0</v>
      </c>
      <c r="I229" s="79"/>
      <c r="J229" s="134"/>
      <c r="K229" s="135"/>
      <c r="L229" s="134"/>
    </row>
    <row r="230" spans="1:12" ht="25" x14ac:dyDescent="0.35">
      <c r="A230" s="1"/>
      <c r="B230" s="83">
        <v>4390</v>
      </c>
      <c r="C230" s="84" t="s">
        <v>421</v>
      </c>
      <c r="D230" s="35" t="s">
        <v>329</v>
      </c>
      <c r="E230" s="85" t="s">
        <v>24</v>
      </c>
      <c r="F230" s="145"/>
      <c r="G230" s="51">
        <v>2125</v>
      </c>
      <c r="H230" s="39" t="str">
        <f t="shared" si="9"/>
        <v/>
      </c>
      <c r="I230" s="40"/>
      <c r="J230" s="134"/>
      <c r="K230" s="135"/>
      <c r="L230" s="134"/>
    </row>
    <row r="231" spans="1:12" ht="25" x14ac:dyDescent="0.35">
      <c r="A231" s="1"/>
      <c r="B231" s="83"/>
      <c r="C231" s="84" t="s">
        <v>422</v>
      </c>
      <c r="D231" s="86" t="s">
        <v>423</v>
      </c>
      <c r="E231" s="85" t="s">
        <v>21</v>
      </c>
      <c r="F231" s="148"/>
      <c r="G231" s="51">
        <v>197</v>
      </c>
      <c r="H231" s="39" t="str">
        <f t="shared" si="9"/>
        <v/>
      </c>
      <c r="I231" s="40"/>
      <c r="J231" s="134"/>
      <c r="K231" s="135"/>
      <c r="L231" s="134"/>
    </row>
    <row r="232" spans="1:12" ht="25" x14ac:dyDescent="0.35">
      <c r="A232" s="1"/>
      <c r="B232" s="83">
        <v>3903</v>
      </c>
      <c r="C232" s="84" t="s">
        <v>424</v>
      </c>
      <c r="D232" s="35" t="s">
        <v>425</v>
      </c>
      <c r="E232" s="85" t="s">
        <v>21</v>
      </c>
      <c r="F232" s="145"/>
      <c r="G232" s="51">
        <v>55</v>
      </c>
      <c r="H232" s="39" t="str">
        <f t="shared" si="9"/>
        <v/>
      </c>
      <c r="I232" s="40"/>
      <c r="J232" s="134"/>
      <c r="K232" s="135"/>
      <c r="L232" s="134"/>
    </row>
    <row r="233" spans="1:12" ht="25" x14ac:dyDescent="0.35">
      <c r="A233" s="1"/>
      <c r="B233" s="83">
        <v>4009</v>
      </c>
      <c r="C233" s="84" t="s">
        <v>426</v>
      </c>
      <c r="D233" s="35" t="s">
        <v>84</v>
      </c>
      <c r="E233" s="85" t="s">
        <v>16</v>
      </c>
      <c r="F233" s="145"/>
      <c r="G233" s="51">
        <v>1486</v>
      </c>
      <c r="H233" s="39" t="str">
        <f t="shared" si="9"/>
        <v/>
      </c>
      <c r="I233" s="40"/>
      <c r="J233" s="134"/>
      <c r="K233" s="135"/>
      <c r="L233" s="134"/>
    </row>
    <row r="234" spans="1:12" ht="37.5" x14ac:dyDescent="0.35">
      <c r="A234" s="1"/>
      <c r="B234" s="83">
        <v>4838</v>
      </c>
      <c r="C234" s="84" t="s">
        <v>427</v>
      </c>
      <c r="D234" s="35" t="s">
        <v>82</v>
      </c>
      <c r="E234" s="85" t="s">
        <v>24</v>
      </c>
      <c r="F234" s="145"/>
      <c r="G234" s="51">
        <v>559</v>
      </c>
      <c r="H234" s="39" t="str">
        <f t="shared" si="9"/>
        <v/>
      </c>
      <c r="I234" s="40"/>
      <c r="J234" s="134"/>
      <c r="K234" s="135"/>
      <c r="L234" s="134"/>
    </row>
    <row r="235" spans="1:12" ht="50" x14ac:dyDescent="0.35">
      <c r="A235" s="1"/>
      <c r="B235" s="83">
        <v>5025</v>
      </c>
      <c r="C235" s="84" t="s">
        <v>428</v>
      </c>
      <c r="D235" s="35" t="s">
        <v>429</v>
      </c>
      <c r="E235" s="85" t="s">
        <v>16</v>
      </c>
      <c r="F235" s="145"/>
      <c r="G235" s="51">
        <v>15</v>
      </c>
      <c r="H235" s="39" t="str">
        <f t="shared" si="9"/>
        <v/>
      </c>
      <c r="I235" s="40"/>
      <c r="J235" s="134"/>
      <c r="K235" s="135"/>
      <c r="L235" s="134"/>
    </row>
    <row r="236" spans="1:12" ht="25" x14ac:dyDescent="0.35">
      <c r="A236" s="1"/>
      <c r="B236" s="83">
        <v>4792</v>
      </c>
      <c r="C236" s="84" t="s">
        <v>430</v>
      </c>
      <c r="D236" s="35" t="s">
        <v>327</v>
      </c>
      <c r="E236" s="85" t="s">
        <v>24</v>
      </c>
      <c r="F236" s="145"/>
      <c r="G236" s="51">
        <v>966</v>
      </c>
      <c r="H236" s="39" t="str">
        <f t="shared" si="9"/>
        <v/>
      </c>
      <c r="I236" s="40"/>
      <c r="J236" s="134"/>
      <c r="K236" s="135"/>
      <c r="L236" s="134"/>
    </row>
    <row r="237" spans="1:12" ht="25" x14ac:dyDescent="0.35">
      <c r="A237" s="1"/>
      <c r="B237" s="83">
        <v>7341</v>
      </c>
      <c r="C237" s="84" t="s">
        <v>431</v>
      </c>
      <c r="D237" s="35" t="s">
        <v>432</v>
      </c>
      <c r="E237" s="85" t="s">
        <v>21</v>
      </c>
      <c r="F237" s="145"/>
      <c r="G237" s="51">
        <v>10</v>
      </c>
      <c r="H237" s="39" t="str">
        <f t="shared" si="9"/>
        <v/>
      </c>
      <c r="I237" s="40"/>
      <c r="J237" s="134"/>
      <c r="K237" s="135"/>
      <c r="L237" s="134"/>
    </row>
    <row r="238" spans="1:12" ht="50" x14ac:dyDescent="0.35">
      <c r="A238" s="1"/>
      <c r="B238" s="83">
        <v>8638</v>
      </c>
      <c r="C238" s="84" t="s">
        <v>433</v>
      </c>
      <c r="D238" s="35" t="s">
        <v>434</v>
      </c>
      <c r="E238" s="85" t="s">
        <v>117</v>
      </c>
      <c r="F238" s="145"/>
      <c r="G238" s="51">
        <v>1</v>
      </c>
      <c r="H238" s="39" t="str">
        <f t="shared" si="9"/>
        <v/>
      </c>
      <c r="I238" s="40"/>
      <c r="J238" s="134"/>
      <c r="K238" s="135"/>
      <c r="L238" s="134"/>
    </row>
    <row r="239" spans="1:12" ht="50" x14ac:dyDescent="0.35">
      <c r="A239" s="1"/>
      <c r="B239" s="83">
        <v>8639</v>
      </c>
      <c r="C239" s="84" t="s">
        <v>435</v>
      </c>
      <c r="D239" s="35" t="s">
        <v>436</v>
      </c>
      <c r="E239" s="85" t="s">
        <v>117</v>
      </c>
      <c r="F239" s="145"/>
      <c r="G239" s="51">
        <v>1</v>
      </c>
      <c r="H239" s="39" t="str">
        <f t="shared" si="9"/>
        <v/>
      </c>
      <c r="I239" s="40"/>
      <c r="J239" s="134"/>
      <c r="K239" s="135"/>
      <c r="L239" s="134"/>
    </row>
    <row r="240" spans="1:12" ht="26.25" customHeight="1" x14ac:dyDescent="0.35">
      <c r="A240" s="1"/>
      <c r="B240" s="67"/>
      <c r="C240" s="68">
        <v>7</v>
      </c>
      <c r="D240" s="87" t="s">
        <v>437</v>
      </c>
      <c r="E240" s="88"/>
      <c r="F240" s="151"/>
      <c r="G240" s="90"/>
      <c r="H240" s="42">
        <f>SUBTOTAL(9,H241:H285)</f>
        <v>0</v>
      </c>
      <c r="I240" s="62"/>
      <c r="J240" s="134"/>
      <c r="K240" s="135"/>
      <c r="L240" s="134"/>
    </row>
    <row r="241" spans="1:12" s="136" customFormat="1" ht="14.5" x14ac:dyDescent="0.35">
      <c r="A241" s="44"/>
      <c r="B241" s="45"/>
      <c r="C241" s="46" t="s">
        <v>438</v>
      </c>
      <c r="D241" s="47" t="s">
        <v>439</v>
      </c>
      <c r="E241" s="48"/>
      <c r="F241" s="147"/>
      <c r="G241" s="47"/>
      <c r="H241" s="50">
        <f>SUBTOTAL(9,H242:H270)</f>
        <v>0</v>
      </c>
      <c r="I241" s="32"/>
      <c r="J241" s="134"/>
      <c r="K241" s="135"/>
      <c r="L241" s="134"/>
    </row>
    <row r="242" spans="1:12" s="137" customFormat="1" ht="14.5" x14ac:dyDescent="0.35">
      <c r="A242" s="1"/>
      <c r="B242" s="73"/>
      <c r="C242" s="74" t="s">
        <v>440</v>
      </c>
      <c r="D242" s="75" t="s">
        <v>441</v>
      </c>
      <c r="E242" s="76"/>
      <c r="F242" s="150"/>
      <c r="G242" s="75"/>
      <c r="H242" s="78">
        <f>SUBTOTAL(9,H243:H270)</f>
        <v>0</v>
      </c>
      <c r="I242" s="79"/>
      <c r="J242" s="134"/>
      <c r="K242" s="135"/>
      <c r="L242" s="134"/>
    </row>
    <row r="243" spans="1:12" ht="37.5" x14ac:dyDescent="0.35">
      <c r="A243" s="1"/>
      <c r="B243" s="33">
        <v>5871</v>
      </c>
      <c r="C243" s="34" t="s">
        <v>442</v>
      </c>
      <c r="D243" s="35" t="s">
        <v>290</v>
      </c>
      <c r="E243" s="36" t="s">
        <v>117</v>
      </c>
      <c r="F243" s="145"/>
      <c r="G243" s="38">
        <v>74</v>
      </c>
      <c r="H243" s="37" t="str">
        <f t="shared" ref="H243:H274" si="10">IF(F243="","",F243*G243)</f>
        <v/>
      </c>
      <c r="I243" s="55"/>
      <c r="J243" s="134"/>
      <c r="K243" s="135"/>
      <c r="L243" s="134"/>
    </row>
    <row r="244" spans="1:12" ht="25" x14ac:dyDescent="0.35">
      <c r="A244" s="1"/>
      <c r="B244" s="33"/>
      <c r="C244" s="34" t="s">
        <v>319</v>
      </c>
      <c r="D244" s="35" t="s">
        <v>320</v>
      </c>
      <c r="E244" s="36" t="s">
        <v>117</v>
      </c>
      <c r="F244" s="148"/>
      <c r="G244" s="38">
        <v>74</v>
      </c>
      <c r="H244" s="37" t="str">
        <f t="shared" si="10"/>
        <v/>
      </c>
      <c r="I244" s="55"/>
      <c r="J244" s="134"/>
      <c r="K244" s="135"/>
      <c r="L244" s="134"/>
    </row>
    <row r="245" spans="1:12" ht="25" x14ac:dyDescent="0.35">
      <c r="A245" s="1"/>
      <c r="B245" s="33">
        <v>7950</v>
      </c>
      <c r="C245" s="34" t="s">
        <v>443</v>
      </c>
      <c r="D245" s="35" t="s">
        <v>444</v>
      </c>
      <c r="E245" s="36" t="s">
        <v>21</v>
      </c>
      <c r="F245" s="145"/>
      <c r="G245" s="38">
        <v>3618</v>
      </c>
      <c r="H245" s="39" t="str">
        <f t="shared" si="10"/>
        <v/>
      </c>
      <c r="I245" s="40"/>
      <c r="J245" s="134"/>
      <c r="K245" s="135"/>
      <c r="L245" s="134"/>
    </row>
    <row r="246" spans="1:12" ht="37.5" x14ac:dyDescent="0.35">
      <c r="A246" s="1"/>
      <c r="B246" s="33">
        <v>4104</v>
      </c>
      <c r="C246" s="34" t="s">
        <v>445</v>
      </c>
      <c r="D246" s="35" t="s">
        <v>446</v>
      </c>
      <c r="E246" s="36" t="s">
        <v>117</v>
      </c>
      <c r="F246" s="145"/>
      <c r="G246" s="38">
        <v>74</v>
      </c>
      <c r="H246" s="39" t="str">
        <f t="shared" si="10"/>
        <v/>
      </c>
      <c r="I246" s="40"/>
      <c r="J246" s="134"/>
      <c r="K246" s="135"/>
      <c r="L246" s="134"/>
    </row>
    <row r="247" spans="1:12" ht="25" x14ac:dyDescent="0.35">
      <c r="A247" s="1"/>
      <c r="B247" s="33">
        <v>8484</v>
      </c>
      <c r="C247" s="34" t="s">
        <v>447</v>
      </c>
      <c r="D247" s="35" t="s">
        <v>448</v>
      </c>
      <c r="E247" s="36" t="s">
        <v>117</v>
      </c>
      <c r="F247" s="145"/>
      <c r="G247" s="38">
        <v>11</v>
      </c>
      <c r="H247" s="39" t="str">
        <f t="shared" si="10"/>
        <v/>
      </c>
      <c r="I247" s="40"/>
      <c r="J247" s="134"/>
      <c r="K247" s="135"/>
      <c r="L247" s="134"/>
    </row>
    <row r="248" spans="1:12" ht="25" x14ac:dyDescent="0.35">
      <c r="A248" s="1"/>
      <c r="B248" s="33">
        <v>3363</v>
      </c>
      <c r="C248" s="34" t="s">
        <v>449</v>
      </c>
      <c r="D248" s="35" t="s">
        <v>450</v>
      </c>
      <c r="E248" s="36" t="s">
        <v>117</v>
      </c>
      <c r="F248" s="145"/>
      <c r="G248" s="38">
        <v>18</v>
      </c>
      <c r="H248" s="39" t="str">
        <f t="shared" si="10"/>
        <v/>
      </c>
      <c r="I248" s="40"/>
      <c r="J248" s="134"/>
      <c r="K248" s="135"/>
      <c r="L248" s="134"/>
    </row>
    <row r="249" spans="1:12" ht="26.4" customHeight="1" x14ac:dyDescent="0.35">
      <c r="A249" s="1"/>
      <c r="B249" s="33">
        <v>3353</v>
      </c>
      <c r="C249" s="34" t="s">
        <v>451</v>
      </c>
      <c r="D249" s="35" t="s">
        <v>452</v>
      </c>
      <c r="E249" s="36" t="s">
        <v>117</v>
      </c>
      <c r="F249" s="145"/>
      <c r="G249" s="38">
        <v>56</v>
      </c>
      <c r="H249" s="39" t="str">
        <f t="shared" si="10"/>
        <v/>
      </c>
      <c r="I249" s="40"/>
      <c r="J249" s="134"/>
      <c r="K249" s="135"/>
      <c r="L249" s="134"/>
    </row>
    <row r="250" spans="1:12" ht="14.5" x14ac:dyDescent="0.35">
      <c r="A250" s="1"/>
      <c r="B250" s="33"/>
      <c r="C250" s="91" t="s">
        <v>453</v>
      </c>
      <c r="D250" s="35" t="s">
        <v>454</v>
      </c>
      <c r="E250" s="36" t="s">
        <v>117</v>
      </c>
      <c r="F250" s="148"/>
      <c r="G250" s="38">
        <v>36</v>
      </c>
      <c r="H250" s="39" t="str">
        <f t="shared" si="10"/>
        <v/>
      </c>
      <c r="I250" s="40"/>
      <c r="J250" s="134"/>
      <c r="K250" s="135"/>
      <c r="L250" s="134"/>
    </row>
    <row r="251" spans="1:12" ht="25" x14ac:dyDescent="0.35">
      <c r="A251" s="1"/>
      <c r="B251" s="33"/>
      <c r="C251" s="34" t="s">
        <v>455</v>
      </c>
      <c r="D251" s="35" t="s">
        <v>456</v>
      </c>
      <c r="E251" s="36" t="s">
        <v>117</v>
      </c>
      <c r="F251" s="148"/>
      <c r="G251" s="38">
        <v>3</v>
      </c>
      <c r="H251" s="39" t="str">
        <f t="shared" si="10"/>
        <v/>
      </c>
      <c r="I251" s="40"/>
      <c r="J251" s="134"/>
      <c r="K251" s="135"/>
      <c r="L251" s="134"/>
    </row>
    <row r="252" spans="1:12" ht="50" x14ac:dyDescent="0.35">
      <c r="A252" s="1"/>
      <c r="B252" s="33">
        <v>7671</v>
      </c>
      <c r="C252" s="34" t="s">
        <v>457</v>
      </c>
      <c r="D252" s="35" t="s">
        <v>458</v>
      </c>
      <c r="E252" s="36" t="s">
        <v>117</v>
      </c>
      <c r="F252" s="145"/>
      <c r="G252" s="38">
        <v>3</v>
      </c>
      <c r="H252" s="39" t="str">
        <f t="shared" si="10"/>
        <v/>
      </c>
      <c r="I252" s="40"/>
      <c r="J252" s="134"/>
      <c r="K252" s="135"/>
      <c r="L252" s="134"/>
    </row>
    <row r="253" spans="1:12" ht="14.5" x14ac:dyDescent="0.35">
      <c r="A253" s="1"/>
      <c r="B253" s="33"/>
      <c r="C253" s="34" t="s">
        <v>459</v>
      </c>
      <c r="D253" s="35" t="s">
        <v>460</v>
      </c>
      <c r="E253" s="36" t="s">
        <v>117</v>
      </c>
      <c r="F253" s="148"/>
      <c r="G253" s="38">
        <v>39</v>
      </c>
      <c r="H253" s="39" t="str">
        <f t="shared" si="10"/>
        <v/>
      </c>
      <c r="I253" s="40"/>
      <c r="J253" s="134"/>
      <c r="K253" s="135"/>
      <c r="L253" s="134"/>
    </row>
    <row r="254" spans="1:12" ht="14.5" x14ac:dyDescent="0.35">
      <c r="A254" s="1"/>
      <c r="B254" s="33"/>
      <c r="C254" s="34" t="s">
        <v>461</v>
      </c>
      <c r="D254" s="35" t="s">
        <v>462</v>
      </c>
      <c r="E254" s="36" t="s">
        <v>117</v>
      </c>
      <c r="F254" s="148"/>
      <c r="G254" s="38">
        <v>27</v>
      </c>
      <c r="H254" s="39" t="str">
        <f t="shared" si="10"/>
        <v/>
      </c>
      <c r="I254" s="40"/>
      <c r="J254" s="134"/>
      <c r="K254" s="135"/>
      <c r="L254" s="134"/>
    </row>
    <row r="255" spans="1:12" ht="14.5" x14ac:dyDescent="0.35">
      <c r="A255" s="1"/>
      <c r="B255" s="33"/>
      <c r="C255" s="34" t="s">
        <v>463</v>
      </c>
      <c r="D255" s="35" t="s">
        <v>464</v>
      </c>
      <c r="E255" s="36" t="s">
        <v>117</v>
      </c>
      <c r="F255" s="148"/>
      <c r="G255" s="38">
        <v>6</v>
      </c>
      <c r="H255" s="39" t="str">
        <f t="shared" si="10"/>
        <v/>
      </c>
      <c r="I255" s="40"/>
      <c r="J255" s="134"/>
      <c r="K255" s="135"/>
      <c r="L255" s="134"/>
    </row>
    <row r="256" spans="1:12" ht="14.5" x14ac:dyDescent="0.35">
      <c r="A256" s="1"/>
      <c r="B256" s="33"/>
      <c r="C256" s="34" t="s">
        <v>465</v>
      </c>
      <c r="D256" s="35" t="s">
        <v>466</v>
      </c>
      <c r="E256" s="36" t="s">
        <v>117</v>
      </c>
      <c r="F256" s="148"/>
      <c r="G256" s="38">
        <v>53</v>
      </c>
      <c r="H256" s="39" t="str">
        <f t="shared" si="10"/>
        <v/>
      </c>
      <c r="I256" s="40"/>
      <c r="J256" s="134"/>
      <c r="K256" s="135"/>
      <c r="L256" s="134"/>
    </row>
    <row r="257" spans="1:12" ht="14.5" x14ac:dyDescent="0.35">
      <c r="A257" s="1"/>
      <c r="B257" s="33"/>
      <c r="C257" s="34" t="s">
        <v>467</v>
      </c>
      <c r="D257" s="35" t="s">
        <v>468</v>
      </c>
      <c r="E257" s="36" t="s">
        <v>117</v>
      </c>
      <c r="F257" s="148"/>
      <c r="G257" s="38">
        <v>28</v>
      </c>
      <c r="H257" s="39" t="str">
        <f t="shared" si="10"/>
        <v/>
      </c>
      <c r="I257" s="40"/>
      <c r="J257" s="134"/>
      <c r="K257" s="135"/>
      <c r="L257" s="134"/>
    </row>
    <row r="258" spans="1:12" ht="25" x14ac:dyDescent="0.35">
      <c r="A258" s="1"/>
      <c r="B258" s="33"/>
      <c r="C258" s="34" t="s">
        <v>469</v>
      </c>
      <c r="D258" s="35" t="s">
        <v>470</v>
      </c>
      <c r="E258" s="36" t="s">
        <v>117</v>
      </c>
      <c r="F258" s="148"/>
      <c r="G258" s="38">
        <v>7</v>
      </c>
      <c r="H258" s="39" t="str">
        <f t="shared" si="10"/>
        <v/>
      </c>
      <c r="I258" s="40"/>
      <c r="J258" s="134"/>
      <c r="K258" s="135"/>
      <c r="L258" s="134"/>
    </row>
    <row r="259" spans="1:12" ht="25" x14ac:dyDescent="0.35">
      <c r="A259" s="1"/>
      <c r="B259" s="33">
        <v>5557</v>
      </c>
      <c r="C259" s="34" t="s">
        <v>471</v>
      </c>
      <c r="D259" s="35" t="s">
        <v>472</v>
      </c>
      <c r="E259" s="36" t="s">
        <v>21</v>
      </c>
      <c r="F259" s="145"/>
      <c r="G259" s="38">
        <v>145</v>
      </c>
      <c r="H259" s="39" t="str">
        <f t="shared" si="10"/>
        <v/>
      </c>
      <c r="I259" s="40"/>
      <c r="J259" s="134"/>
      <c r="K259" s="135"/>
      <c r="L259" s="134"/>
    </row>
    <row r="260" spans="1:12" ht="25" x14ac:dyDescent="0.35">
      <c r="A260" s="1"/>
      <c r="B260" s="33">
        <v>7665</v>
      </c>
      <c r="C260" s="34" t="s">
        <v>473</v>
      </c>
      <c r="D260" s="35" t="s">
        <v>474</v>
      </c>
      <c r="E260" s="36" t="s">
        <v>117</v>
      </c>
      <c r="F260" s="145"/>
      <c r="G260" s="38">
        <v>12</v>
      </c>
      <c r="H260" s="39" t="str">
        <f t="shared" si="10"/>
        <v/>
      </c>
      <c r="I260" s="40"/>
      <c r="J260" s="134"/>
      <c r="K260" s="135"/>
      <c r="L260" s="134"/>
    </row>
    <row r="261" spans="1:12" ht="25" x14ac:dyDescent="0.35">
      <c r="A261" s="1"/>
      <c r="B261" s="33"/>
      <c r="C261" s="34" t="s">
        <v>475</v>
      </c>
      <c r="D261" s="35" t="s">
        <v>476</v>
      </c>
      <c r="E261" s="36" t="s">
        <v>21</v>
      </c>
      <c r="F261" s="148"/>
      <c r="G261" s="38">
        <v>220</v>
      </c>
      <c r="H261" s="39" t="str">
        <f t="shared" si="10"/>
        <v/>
      </c>
      <c r="I261" s="40"/>
      <c r="J261" s="134"/>
      <c r="K261" s="135"/>
      <c r="L261" s="134"/>
    </row>
    <row r="262" spans="1:12" ht="25" x14ac:dyDescent="0.35">
      <c r="A262" s="1"/>
      <c r="B262" s="33"/>
      <c r="C262" s="34" t="s">
        <v>477</v>
      </c>
      <c r="D262" s="35" t="s">
        <v>478</v>
      </c>
      <c r="E262" s="36" t="s">
        <v>21</v>
      </c>
      <c r="F262" s="148"/>
      <c r="G262" s="38">
        <v>1870</v>
      </c>
      <c r="H262" s="39" t="str">
        <f t="shared" si="10"/>
        <v/>
      </c>
      <c r="I262" s="40"/>
      <c r="J262" s="134"/>
      <c r="K262" s="135"/>
      <c r="L262" s="134"/>
    </row>
    <row r="263" spans="1:12" ht="14.5" x14ac:dyDescent="0.35">
      <c r="A263" s="1"/>
      <c r="B263" s="33">
        <v>5341</v>
      </c>
      <c r="C263" s="34" t="s">
        <v>479</v>
      </c>
      <c r="D263" s="35" t="s">
        <v>480</v>
      </c>
      <c r="E263" s="36" t="s">
        <v>117</v>
      </c>
      <c r="F263" s="145"/>
      <c r="G263" s="38">
        <v>36</v>
      </c>
      <c r="H263" s="39" t="str">
        <f t="shared" si="10"/>
        <v/>
      </c>
      <c r="I263" s="40"/>
      <c r="J263" s="134"/>
      <c r="K263" s="135"/>
      <c r="L263" s="134"/>
    </row>
    <row r="264" spans="1:12" ht="25" x14ac:dyDescent="0.35">
      <c r="A264" s="1"/>
      <c r="B264" s="33"/>
      <c r="C264" s="34" t="s">
        <v>481</v>
      </c>
      <c r="D264" s="35" t="s">
        <v>482</v>
      </c>
      <c r="E264" s="36" t="s">
        <v>117</v>
      </c>
      <c r="F264" s="148"/>
      <c r="G264" s="38">
        <v>201</v>
      </c>
      <c r="H264" s="39" t="str">
        <f t="shared" si="10"/>
        <v/>
      </c>
      <c r="I264" s="40"/>
      <c r="J264" s="134"/>
      <c r="K264" s="135"/>
      <c r="L264" s="134"/>
    </row>
    <row r="265" spans="1:12" ht="50" x14ac:dyDescent="0.35">
      <c r="A265" s="1"/>
      <c r="B265" s="33"/>
      <c r="C265" s="34" t="s">
        <v>483</v>
      </c>
      <c r="D265" s="35" t="s">
        <v>484</v>
      </c>
      <c r="E265" s="36" t="s">
        <v>21</v>
      </c>
      <c r="F265" s="148"/>
      <c r="G265" s="38">
        <v>3</v>
      </c>
      <c r="H265" s="39" t="str">
        <f t="shared" si="10"/>
        <v/>
      </c>
      <c r="I265" s="40"/>
      <c r="J265" s="134"/>
      <c r="K265" s="135"/>
      <c r="L265" s="134"/>
    </row>
    <row r="266" spans="1:12" ht="32.4" customHeight="1" x14ac:dyDescent="0.35">
      <c r="A266" s="1"/>
      <c r="B266" s="33"/>
      <c r="C266" s="34" t="s">
        <v>485</v>
      </c>
      <c r="D266" s="35" t="s">
        <v>486</v>
      </c>
      <c r="E266" s="36" t="s">
        <v>117</v>
      </c>
      <c r="F266" s="148"/>
      <c r="G266" s="38">
        <v>1</v>
      </c>
      <c r="H266" s="39" t="str">
        <f t="shared" si="10"/>
        <v/>
      </c>
      <c r="I266" s="40"/>
      <c r="J266" s="134"/>
      <c r="K266" s="135"/>
      <c r="L266" s="134"/>
    </row>
    <row r="267" spans="1:12" ht="14.5" x14ac:dyDescent="0.35">
      <c r="A267" s="1"/>
      <c r="B267" s="33"/>
      <c r="C267" s="34" t="s">
        <v>487</v>
      </c>
      <c r="D267" s="35" t="s">
        <v>488</v>
      </c>
      <c r="E267" s="36" t="s">
        <v>117</v>
      </c>
      <c r="F267" s="148"/>
      <c r="G267" s="38">
        <v>1</v>
      </c>
      <c r="H267" s="39" t="str">
        <f t="shared" si="10"/>
        <v/>
      </c>
      <c r="I267" s="40"/>
      <c r="J267" s="134"/>
      <c r="K267" s="135"/>
      <c r="L267" s="134"/>
    </row>
    <row r="268" spans="1:12" ht="14.5" x14ac:dyDescent="0.35">
      <c r="A268" s="1"/>
      <c r="B268" s="33"/>
      <c r="C268" s="34" t="s">
        <v>489</v>
      </c>
      <c r="D268" s="35" t="s">
        <v>490</v>
      </c>
      <c r="E268" s="36" t="s">
        <v>117</v>
      </c>
      <c r="F268" s="148"/>
      <c r="G268" s="38">
        <v>1</v>
      </c>
      <c r="H268" s="39" t="str">
        <f t="shared" si="10"/>
        <v/>
      </c>
      <c r="I268" s="40"/>
      <c r="J268" s="134"/>
      <c r="K268" s="135"/>
      <c r="L268" s="134"/>
    </row>
    <row r="269" spans="1:12" ht="14.5" x14ac:dyDescent="0.35">
      <c r="A269" s="1"/>
      <c r="B269" s="33"/>
      <c r="C269" s="34" t="s">
        <v>491</v>
      </c>
      <c r="D269" s="35" t="s">
        <v>492</v>
      </c>
      <c r="E269" s="36" t="s">
        <v>493</v>
      </c>
      <c r="F269" s="148"/>
      <c r="G269" s="38">
        <v>1</v>
      </c>
      <c r="H269" s="39" t="str">
        <f t="shared" si="10"/>
        <v/>
      </c>
      <c r="I269" s="40"/>
      <c r="J269" s="134"/>
      <c r="K269" s="135"/>
      <c r="L269" s="134"/>
    </row>
    <row r="270" spans="1:12" ht="14.5" x14ac:dyDescent="0.35">
      <c r="A270" s="1"/>
      <c r="B270" s="33"/>
      <c r="C270" s="34" t="s">
        <v>494</v>
      </c>
      <c r="D270" s="35" t="s">
        <v>495</v>
      </c>
      <c r="E270" s="36" t="s">
        <v>493</v>
      </c>
      <c r="F270" s="148"/>
      <c r="G270" s="38">
        <v>1</v>
      </c>
      <c r="H270" s="39" t="str">
        <f t="shared" si="10"/>
        <v/>
      </c>
      <c r="I270" s="40"/>
      <c r="J270" s="134"/>
      <c r="K270" s="135"/>
      <c r="L270" s="134"/>
    </row>
    <row r="271" spans="1:12" s="136" customFormat="1" ht="14.5" x14ac:dyDescent="0.35">
      <c r="A271" s="44"/>
      <c r="B271" s="45"/>
      <c r="C271" s="46" t="s">
        <v>496</v>
      </c>
      <c r="D271" s="47" t="s">
        <v>497</v>
      </c>
      <c r="E271" s="48"/>
      <c r="F271" s="147"/>
      <c r="G271" s="47"/>
      <c r="H271" s="50">
        <f>SUBTOTAL(9,H272:H274)</f>
        <v>0</v>
      </c>
      <c r="I271" s="32"/>
      <c r="J271" s="134"/>
      <c r="K271" s="135"/>
      <c r="L271" s="134"/>
    </row>
    <row r="272" spans="1:12" s="136" customFormat="1" ht="25" x14ac:dyDescent="0.35">
      <c r="A272" s="44"/>
      <c r="B272" s="92">
        <v>7369</v>
      </c>
      <c r="C272" s="93" t="s">
        <v>498</v>
      </c>
      <c r="D272" s="35" t="s">
        <v>499</v>
      </c>
      <c r="E272" s="94" t="s">
        <v>24</v>
      </c>
      <c r="F272" s="145"/>
      <c r="G272" s="38">
        <v>17</v>
      </c>
      <c r="H272" s="39" t="str">
        <f t="shared" si="10"/>
        <v/>
      </c>
      <c r="I272" s="40"/>
      <c r="J272" s="134"/>
      <c r="K272" s="135"/>
      <c r="L272" s="134"/>
    </row>
    <row r="273" spans="1:13" s="136" customFormat="1" ht="25" x14ac:dyDescent="0.35">
      <c r="A273" s="44"/>
      <c r="B273" s="92">
        <v>4390</v>
      </c>
      <c r="C273" s="93" t="s">
        <v>500</v>
      </c>
      <c r="D273" s="35" t="s">
        <v>329</v>
      </c>
      <c r="E273" s="94" t="s">
        <v>24</v>
      </c>
      <c r="F273" s="145"/>
      <c r="G273" s="38">
        <v>50</v>
      </c>
      <c r="H273" s="39" t="str">
        <f t="shared" si="10"/>
        <v/>
      </c>
      <c r="I273" s="40"/>
      <c r="J273" s="134"/>
      <c r="K273" s="135"/>
      <c r="L273" s="134"/>
    </row>
    <row r="274" spans="1:13" ht="25" x14ac:dyDescent="0.35">
      <c r="A274" s="1"/>
      <c r="B274" s="33">
        <v>3652</v>
      </c>
      <c r="C274" s="34" t="s">
        <v>501</v>
      </c>
      <c r="D274" s="35" t="s">
        <v>502</v>
      </c>
      <c r="E274" s="36" t="s">
        <v>117</v>
      </c>
      <c r="F274" s="145"/>
      <c r="G274" s="38">
        <v>5</v>
      </c>
      <c r="H274" s="39" t="str">
        <f t="shared" si="10"/>
        <v/>
      </c>
      <c r="I274" s="40"/>
      <c r="J274" s="134"/>
      <c r="K274" s="135"/>
      <c r="L274" s="134"/>
    </row>
    <row r="275" spans="1:13" s="136" customFormat="1" ht="14.5" x14ac:dyDescent="0.35">
      <c r="A275" s="44"/>
      <c r="B275" s="45"/>
      <c r="C275" s="46" t="s">
        <v>503</v>
      </c>
      <c r="D275" s="47" t="s">
        <v>504</v>
      </c>
      <c r="E275" s="48"/>
      <c r="F275" s="147"/>
      <c r="G275" s="47"/>
      <c r="H275" s="50">
        <f>SUBTOTAL(9,H276:H285)</f>
        <v>0</v>
      </c>
      <c r="I275" s="32"/>
      <c r="J275" s="134"/>
      <c r="K275" s="135"/>
      <c r="L275" s="134"/>
    </row>
    <row r="276" spans="1:13" s="137" customFormat="1" ht="14.5" x14ac:dyDescent="0.35">
      <c r="A276" s="1"/>
      <c r="B276" s="73"/>
      <c r="C276" s="74" t="s">
        <v>505</v>
      </c>
      <c r="D276" s="75" t="s">
        <v>506</v>
      </c>
      <c r="E276" s="76"/>
      <c r="F276" s="150"/>
      <c r="G276" s="75"/>
      <c r="H276" s="78">
        <f>SUBTOTAL(9,H277:H285)</f>
        <v>0</v>
      </c>
      <c r="I276" s="79"/>
      <c r="J276" s="134"/>
      <c r="K276" s="135"/>
      <c r="L276" s="134"/>
    </row>
    <row r="277" spans="1:13" ht="14.5" x14ac:dyDescent="0.35">
      <c r="A277" s="1"/>
      <c r="B277" s="33">
        <v>8131</v>
      </c>
      <c r="C277" s="34" t="s">
        <v>507</v>
      </c>
      <c r="D277" s="35" t="s">
        <v>508</v>
      </c>
      <c r="E277" s="36" t="s">
        <v>21</v>
      </c>
      <c r="F277" s="145"/>
      <c r="G277" s="38">
        <v>777</v>
      </c>
      <c r="H277" s="39" t="str">
        <f t="shared" ref="H277:H285" si="11">IF(F277="","",F277*G277)</f>
        <v/>
      </c>
      <c r="I277" s="40"/>
      <c r="J277" s="134"/>
      <c r="K277" s="135"/>
      <c r="L277" s="134"/>
    </row>
    <row r="278" spans="1:13" ht="25" x14ac:dyDescent="0.35">
      <c r="A278" s="1"/>
      <c r="B278" s="33">
        <v>3780</v>
      </c>
      <c r="C278" s="34" t="s">
        <v>509</v>
      </c>
      <c r="D278" s="35" t="s">
        <v>510</v>
      </c>
      <c r="E278" s="36" t="s">
        <v>21</v>
      </c>
      <c r="F278" s="145"/>
      <c r="G278" s="38">
        <v>226</v>
      </c>
      <c r="H278" s="39" t="str">
        <f t="shared" si="11"/>
        <v/>
      </c>
      <c r="I278" s="40"/>
      <c r="J278" s="134"/>
      <c r="K278" s="135"/>
      <c r="L278" s="134"/>
    </row>
    <row r="279" spans="1:13" ht="37.5" x14ac:dyDescent="0.35">
      <c r="A279" s="1"/>
      <c r="B279" s="33">
        <v>4131</v>
      </c>
      <c r="C279" s="34" t="s">
        <v>511</v>
      </c>
      <c r="D279" s="35" t="s">
        <v>512</v>
      </c>
      <c r="E279" s="36" t="s">
        <v>117</v>
      </c>
      <c r="F279" s="145"/>
      <c r="G279" s="38">
        <v>1</v>
      </c>
      <c r="H279" s="39" t="str">
        <f t="shared" si="11"/>
        <v/>
      </c>
      <c r="I279" s="40"/>
      <c r="J279" s="134"/>
      <c r="K279" s="135"/>
      <c r="L279" s="134"/>
    </row>
    <row r="280" spans="1:13" ht="25" x14ac:dyDescent="0.35">
      <c r="A280" s="1"/>
      <c r="B280" s="33">
        <v>4792</v>
      </c>
      <c r="C280" s="34" t="s">
        <v>513</v>
      </c>
      <c r="D280" s="35" t="s">
        <v>327</v>
      </c>
      <c r="E280" s="36" t="s">
        <v>24</v>
      </c>
      <c r="F280" s="145"/>
      <c r="G280" s="38">
        <v>305</v>
      </c>
      <c r="H280" s="39" t="str">
        <f t="shared" si="11"/>
        <v/>
      </c>
      <c r="I280" s="40"/>
      <c r="J280" s="134"/>
      <c r="K280" s="135"/>
      <c r="L280" s="134"/>
    </row>
    <row r="281" spans="1:13" ht="25" x14ac:dyDescent="0.35">
      <c r="A281" s="1"/>
      <c r="B281" s="33">
        <v>4390</v>
      </c>
      <c r="C281" s="34" t="s">
        <v>514</v>
      </c>
      <c r="D281" s="35" t="s">
        <v>329</v>
      </c>
      <c r="E281" s="36" t="s">
        <v>24</v>
      </c>
      <c r="F281" s="145"/>
      <c r="G281" s="38">
        <v>622</v>
      </c>
      <c r="H281" s="39" t="str">
        <f t="shared" si="11"/>
        <v/>
      </c>
      <c r="I281" s="40"/>
      <c r="J281" s="134"/>
      <c r="K281" s="135"/>
      <c r="L281" s="134"/>
    </row>
    <row r="282" spans="1:13" ht="25" x14ac:dyDescent="0.35">
      <c r="A282" s="1"/>
      <c r="B282" s="33">
        <v>7369</v>
      </c>
      <c r="C282" s="34" t="s">
        <v>515</v>
      </c>
      <c r="D282" s="35" t="s">
        <v>499</v>
      </c>
      <c r="E282" s="36" t="s">
        <v>21</v>
      </c>
      <c r="F282" s="145"/>
      <c r="G282" s="38">
        <v>588</v>
      </c>
      <c r="H282" s="39" t="str">
        <f t="shared" si="11"/>
        <v/>
      </c>
      <c r="I282" s="40"/>
      <c r="J282" s="134"/>
      <c r="K282" s="135"/>
      <c r="L282" s="134"/>
    </row>
    <row r="283" spans="1:13" s="137" customFormat="1" ht="50" x14ac:dyDescent="0.35">
      <c r="A283" s="1"/>
      <c r="B283" s="33">
        <v>8545</v>
      </c>
      <c r="C283" s="34" t="s">
        <v>516</v>
      </c>
      <c r="D283" s="35" t="s">
        <v>517</v>
      </c>
      <c r="E283" s="36" t="s">
        <v>24</v>
      </c>
      <c r="F283" s="145"/>
      <c r="G283" s="38">
        <v>5</v>
      </c>
      <c r="H283" s="39" t="str">
        <f t="shared" si="11"/>
        <v/>
      </c>
      <c r="I283" s="40"/>
      <c r="J283" s="134"/>
      <c r="K283" s="135"/>
      <c r="L283" s="134"/>
    </row>
    <row r="284" spans="1:13" ht="37.5" x14ac:dyDescent="0.35">
      <c r="A284" s="1"/>
      <c r="B284" s="33">
        <v>4130</v>
      </c>
      <c r="C284" s="34" t="s">
        <v>518</v>
      </c>
      <c r="D284" s="35" t="s">
        <v>519</v>
      </c>
      <c r="E284" s="36" t="s">
        <v>117</v>
      </c>
      <c r="F284" s="145"/>
      <c r="G284" s="38">
        <v>1</v>
      </c>
      <c r="H284" s="39" t="str">
        <f t="shared" si="11"/>
        <v/>
      </c>
      <c r="I284" s="40"/>
      <c r="J284" s="134"/>
      <c r="K284" s="135"/>
      <c r="L284" s="134"/>
    </row>
    <row r="285" spans="1:13" ht="30" customHeight="1" x14ac:dyDescent="0.35">
      <c r="A285" s="1"/>
      <c r="B285" s="33"/>
      <c r="C285" s="34" t="s">
        <v>520</v>
      </c>
      <c r="D285" s="35" t="s">
        <v>521</v>
      </c>
      <c r="E285" s="36" t="s">
        <v>21</v>
      </c>
      <c r="F285" s="148"/>
      <c r="G285" s="38">
        <v>904</v>
      </c>
      <c r="H285" s="39" t="str">
        <f t="shared" si="11"/>
        <v/>
      </c>
      <c r="I285" s="40"/>
      <c r="J285" s="134"/>
      <c r="K285" s="135"/>
      <c r="L285" s="134"/>
    </row>
    <row r="286" spans="1:13" ht="22.5" customHeight="1" x14ac:dyDescent="0.35">
      <c r="A286" s="1"/>
      <c r="B286" s="67"/>
      <c r="C286" s="68"/>
      <c r="D286" s="87" t="s">
        <v>522</v>
      </c>
      <c r="E286" s="95"/>
      <c r="F286" s="96"/>
      <c r="G286" s="97"/>
      <c r="H286" s="42">
        <f>SUBTOTAL(9,H13:H285)</f>
        <v>0</v>
      </c>
      <c r="I286" s="62"/>
      <c r="L286" s="134"/>
      <c r="M286" s="135"/>
    </row>
    <row r="287" spans="1:13" thickBot="1" x14ac:dyDescent="0.4">
      <c r="A287" s="1"/>
      <c r="B287" s="98"/>
      <c r="C287" s="99"/>
      <c r="D287" s="100"/>
      <c r="E287" s="101"/>
      <c r="F287" s="102"/>
      <c r="G287" s="103"/>
      <c r="H287" s="104"/>
      <c r="I287" s="62"/>
      <c r="L287" s="134"/>
      <c r="M287" s="135"/>
    </row>
    <row r="288" spans="1:13" ht="27" x14ac:dyDescent="0.35">
      <c r="A288" s="1"/>
      <c r="B288" s="98"/>
      <c r="C288" s="99"/>
      <c r="D288" s="173" t="s">
        <v>523</v>
      </c>
      <c r="E288" s="174"/>
      <c r="F288" s="174"/>
      <c r="G288" s="175"/>
      <c r="H288" s="105">
        <f>H286</f>
        <v>0</v>
      </c>
      <c r="I288" s="62"/>
      <c r="L288" s="134"/>
      <c r="M288" s="135"/>
    </row>
    <row r="289" spans="1:13" ht="27" x14ac:dyDescent="0.35">
      <c r="A289" s="1"/>
      <c r="B289" s="98"/>
      <c r="C289" s="99"/>
      <c r="D289" s="176" t="s">
        <v>524</v>
      </c>
      <c r="E289" s="177"/>
      <c r="F289" s="177"/>
      <c r="G289" s="178"/>
      <c r="H289" s="106">
        <v>2050240360</v>
      </c>
      <c r="I289" s="62"/>
      <c r="J289" s="130" t="b">
        <f>H289='Presupuesto Oficial (Entidad)'!H289</f>
        <v>1</v>
      </c>
      <c r="L289" s="134"/>
      <c r="M289" s="135"/>
    </row>
    <row r="290" spans="1:13" ht="27" x14ac:dyDescent="0.35">
      <c r="A290" s="1"/>
      <c r="B290" s="98"/>
      <c r="C290" s="99"/>
      <c r="D290" s="176" t="s">
        <v>525</v>
      </c>
      <c r="E290" s="177"/>
      <c r="F290" s="177"/>
      <c r="G290" s="178"/>
      <c r="H290" s="106">
        <v>999079841</v>
      </c>
      <c r="I290" s="62"/>
      <c r="L290" s="134"/>
      <c r="M290" s="135"/>
    </row>
    <row r="291" spans="1:13" ht="27" x14ac:dyDescent="0.35">
      <c r="A291" s="1"/>
      <c r="B291" s="98"/>
      <c r="C291" s="99"/>
      <c r="D291" s="179" t="s">
        <v>526</v>
      </c>
      <c r="E291" s="180"/>
      <c r="F291" s="180"/>
      <c r="G291" s="181"/>
      <c r="H291" s="106">
        <v>374977762</v>
      </c>
      <c r="I291" s="62"/>
      <c r="L291" s="134"/>
      <c r="M291" s="135"/>
    </row>
    <row r="292" spans="1:13" ht="61.5" customHeight="1" x14ac:dyDescent="0.35">
      <c r="A292" s="1"/>
      <c r="B292" s="98"/>
      <c r="C292" s="99"/>
      <c r="D292" s="179" t="s">
        <v>527</v>
      </c>
      <c r="E292" s="180"/>
      <c r="F292" s="180"/>
      <c r="G292" s="181"/>
      <c r="H292" s="106">
        <v>4236240422</v>
      </c>
      <c r="I292" s="62"/>
      <c r="L292" s="134"/>
      <c r="M292" s="135"/>
    </row>
    <row r="293" spans="1:13" ht="27.5" thickBot="1" x14ac:dyDescent="0.4">
      <c r="A293" s="1"/>
      <c r="B293" s="98"/>
      <c r="C293" s="99"/>
      <c r="D293" s="163" t="s">
        <v>11</v>
      </c>
      <c r="E293" s="164"/>
      <c r="F293" s="164"/>
      <c r="G293" s="165"/>
      <c r="H293" s="107">
        <f>SUM(H288:H292)</f>
        <v>7660538385</v>
      </c>
      <c r="I293" s="62"/>
      <c r="L293" s="134"/>
      <c r="M293" s="135"/>
    </row>
    <row r="294" spans="1:13" ht="27.5" thickBot="1" x14ac:dyDescent="0.4">
      <c r="A294" s="1"/>
      <c r="B294" s="108"/>
      <c r="C294" s="109"/>
      <c r="D294" s="110"/>
      <c r="E294" s="110"/>
      <c r="F294" s="110"/>
      <c r="G294" s="110"/>
      <c r="H294" s="111"/>
      <c r="I294" s="62"/>
      <c r="L294" s="134"/>
      <c r="M294" s="135"/>
    </row>
    <row r="295" spans="1:13" ht="50.5" customHeight="1" thickBot="1" x14ac:dyDescent="0.4">
      <c r="A295" s="1"/>
      <c r="B295" s="112"/>
      <c r="C295" s="113"/>
      <c r="D295" s="114"/>
      <c r="E295" s="114"/>
      <c r="F295" s="166" t="s">
        <v>528</v>
      </c>
      <c r="G295" s="167"/>
      <c r="H295" s="115" t="s">
        <v>529</v>
      </c>
      <c r="I295" s="116"/>
    </row>
    <row r="296" spans="1:13" ht="39.5" customHeight="1" x14ac:dyDescent="0.35">
      <c r="A296" s="1"/>
      <c r="B296" s="168" t="s">
        <v>530</v>
      </c>
      <c r="C296" s="169"/>
      <c r="D296" s="169"/>
      <c r="E296" s="170"/>
      <c r="F296" s="117" t="s">
        <v>531</v>
      </c>
      <c r="G296" s="118" t="s">
        <v>532</v>
      </c>
      <c r="H296" s="152" t="s">
        <v>533</v>
      </c>
      <c r="I296" s="116"/>
    </row>
    <row r="297" spans="1:13" ht="39.5" customHeight="1" x14ac:dyDescent="0.35">
      <c r="A297" s="1"/>
      <c r="B297" s="157" t="s">
        <v>534</v>
      </c>
      <c r="C297" s="158"/>
      <c r="D297" s="158"/>
      <c r="E297" s="159"/>
      <c r="F297" s="120" t="s">
        <v>535</v>
      </c>
      <c r="G297" s="121" t="s">
        <v>536</v>
      </c>
      <c r="H297" s="152" t="s">
        <v>533</v>
      </c>
      <c r="I297" s="116"/>
    </row>
    <row r="298" spans="1:13" ht="39.5" customHeight="1" x14ac:dyDescent="0.35">
      <c r="A298" s="1"/>
      <c r="B298" s="157" t="s">
        <v>537</v>
      </c>
      <c r="C298" s="158"/>
      <c r="D298" s="158"/>
      <c r="E298" s="159"/>
      <c r="F298" s="117" t="s">
        <v>538</v>
      </c>
      <c r="G298" s="118" t="s">
        <v>539</v>
      </c>
      <c r="H298" s="152" t="s">
        <v>533</v>
      </c>
      <c r="I298" s="116"/>
    </row>
    <row r="299" spans="1:13" ht="83.5" customHeight="1" x14ac:dyDescent="0.35">
      <c r="A299" s="1"/>
      <c r="B299" s="157" t="s">
        <v>545</v>
      </c>
      <c r="C299" s="158"/>
      <c r="D299" s="158"/>
      <c r="E299" s="159"/>
      <c r="F299" s="117" t="s">
        <v>540</v>
      </c>
      <c r="G299" s="118" t="s">
        <v>541</v>
      </c>
      <c r="H299" s="119">
        <f>SUM(H296:H298)</f>
        <v>0</v>
      </c>
      <c r="I299" s="116"/>
    </row>
    <row r="300" spans="1:13" ht="208" customHeight="1" x14ac:dyDescent="0.35">
      <c r="A300" s="1"/>
      <c r="B300" s="157" t="s">
        <v>542</v>
      </c>
      <c r="C300" s="158"/>
      <c r="D300" s="158"/>
      <c r="E300" s="159"/>
      <c r="F300" s="114"/>
      <c r="G300" s="122"/>
      <c r="H300" s="123"/>
      <c r="I300" s="116"/>
    </row>
    <row r="301" spans="1:13" ht="103.5" customHeight="1" x14ac:dyDescent="0.35">
      <c r="A301" s="1"/>
      <c r="B301" s="160" t="s">
        <v>543</v>
      </c>
      <c r="C301" s="161"/>
      <c r="D301" s="161"/>
      <c r="E301" s="161"/>
      <c r="F301" s="114"/>
      <c r="G301" s="122"/>
      <c r="H301" s="123"/>
      <c r="I301" s="116"/>
    </row>
    <row r="302" spans="1:13" ht="130" customHeight="1" x14ac:dyDescent="0.35">
      <c r="A302" s="1"/>
      <c r="B302" s="160" t="s">
        <v>544</v>
      </c>
      <c r="C302" s="162"/>
      <c r="D302" s="162"/>
      <c r="E302" s="162"/>
      <c r="F302" s="114"/>
      <c r="G302" s="122"/>
      <c r="H302" s="123"/>
      <c r="I302" s="116"/>
    </row>
    <row r="303" spans="1:13" ht="14.5" x14ac:dyDescent="0.35">
      <c r="A303" s="1"/>
      <c r="B303" s="112"/>
      <c r="C303" s="113"/>
      <c r="D303" s="114"/>
      <c r="E303" s="114"/>
      <c r="F303" s="114"/>
      <c r="G303" s="122"/>
      <c r="H303" s="123"/>
      <c r="I303" s="116"/>
    </row>
    <row r="304" spans="1:13" thickBot="1" x14ac:dyDescent="0.4">
      <c r="A304" s="1"/>
      <c r="B304" s="124"/>
      <c r="C304" s="125"/>
      <c r="D304" s="126"/>
      <c r="E304" s="126"/>
      <c r="F304" s="126"/>
      <c r="G304" s="127"/>
      <c r="H304" s="128"/>
      <c r="I304" s="129"/>
    </row>
    <row r="305" spans="2:9" thickTop="1" x14ac:dyDescent="0.35">
      <c r="B305" s="138"/>
      <c r="C305" s="138"/>
      <c r="D305" s="139"/>
      <c r="E305" s="139"/>
      <c r="F305" s="139"/>
      <c r="G305" s="140"/>
      <c r="H305" s="141"/>
      <c r="I305" s="141"/>
    </row>
    <row r="306" spans="2:9" ht="14.5" x14ac:dyDescent="0.35">
      <c r="B306" s="138"/>
      <c r="C306" s="138"/>
      <c r="D306" s="139"/>
      <c r="E306" s="139"/>
      <c r="F306" s="139"/>
      <c r="G306" s="140"/>
      <c r="H306" s="141"/>
      <c r="I306" s="141"/>
    </row>
    <row r="307" spans="2:9" ht="14.5" x14ac:dyDescent="0.35">
      <c r="B307" s="138"/>
      <c r="C307" s="138"/>
      <c r="D307" s="139"/>
      <c r="E307" s="139"/>
      <c r="F307" s="139"/>
      <c r="G307" s="140"/>
      <c r="H307" s="141"/>
      <c r="I307" s="141"/>
    </row>
    <row r="308" spans="2:9" ht="14.5" x14ac:dyDescent="0.35">
      <c r="B308" s="138"/>
      <c r="C308" s="138"/>
      <c r="D308" s="139"/>
      <c r="E308" s="139"/>
      <c r="F308" s="139"/>
      <c r="G308" s="140"/>
      <c r="H308" s="141"/>
      <c r="I308" s="141"/>
    </row>
    <row r="309" spans="2:9" ht="14.5" x14ac:dyDescent="0.35">
      <c r="B309" s="138"/>
      <c r="C309" s="138"/>
      <c r="D309" s="139"/>
      <c r="E309" s="139"/>
      <c r="F309" s="139"/>
      <c r="G309" s="140"/>
      <c r="H309" s="141"/>
      <c r="I309" s="141"/>
    </row>
    <row r="310" spans="2:9" ht="14.5" x14ac:dyDescent="0.35">
      <c r="B310" s="138"/>
      <c r="C310" s="138"/>
      <c r="D310" s="139"/>
      <c r="E310" s="139"/>
      <c r="F310" s="139"/>
      <c r="G310" s="140"/>
      <c r="H310" s="141"/>
      <c r="I310" s="141"/>
    </row>
    <row r="311" spans="2:9" ht="14.5" x14ac:dyDescent="0.35">
      <c r="B311" s="138"/>
      <c r="C311" s="138"/>
      <c r="D311" s="139"/>
      <c r="E311" s="139"/>
      <c r="F311" s="139"/>
      <c r="G311" s="140"/>
      <c r="H311" s="141"/>
      <c r="I311" s="141"/>
    </row>
    <row r="312" spans="2:9" ht="14.5" x14ac:dyDescent="0.35">
      <c r="B312" s="138"/>
      <c r="C312" s="138"/>
      <c r="D312" s="139"/>
      <c r="E312" s="139"/>
      <c r="F312" s="139"/>
      <c r="G312" s="140"/>
      <c r="H312" s="141"/>
      <c r="I312" s="141"/>
    </row>
    <row r="313" spans="2:9" ht="14.5" x14ac:dyDescent="0.35">
      <c r="B313" s="138"/>
      <c r="C313" s="138"/>
      <c r="D313" s="139"/>
      <c r="E313" s="139"/>
      <c r="F313" s="139"/>
      <c r="G313" s="140"/>
      <c r="H313" s="141"/>
      <c r="I313" s="141"/>
    </row>
    <row r="314" spans="2:9" ht="14.5" x14ac:dyDescent="0.35">
      <c r="B314" s="138"/>
      <c r="C314" s="138"/>
      <c r="D314" s="139"/>
      <c r="E314" s="139"/>
      <c r="F314" s="139"/>
      <c r="G314" s="140"/>
      <c r="H314" s="141"/>
      <c r="I314" s="141"/>
    </row>
    <row r="315" spans="2:9" ht="14.5" x14ac:dyDescent="0.35">
      <c r="B315" s="138"/>
      <c r="C315" s="138"/>
      <c r="D315" s="139"/>
      <c r="E315" s="139"/>
      <c r="F315" s="139"/>
      <c r="G315" s="140"/>
      <c r="H315" s="141"/>
      <c r="I315" s="141"/>
    </row>
    <row r="316" spans="2:9" ht="14.5" x14ac:dyDescent="0.35">
      <c r="B316" s="138"/>
      <c r="C316" s="138"/>
      <c r="D316" s="139"/>
      <c r="E316" s="139"/>
      <c r="F316" s="139"/>
      <c r="G316" s="140"/>
      <c r="H316" s="141"/>
      <c r="I316" s="141"/>
    </row>
    <row r="317" spans="2:9" ht="14.5" x14ac:dyDescent="0.35">
      <c r="B317" s="138"/>
      <c r="C317" s="138"/>
      <c r="D317" s="139"/>
      <c r="E317" s="139"/>
      <c r="F317" s="139"/>
      <c r="G317" s="140"/>
      <c r="H317" s="141"/>
      <c r="I317" s="141"/>
    </row>
    <row r="318" spans="2:9" ht="14.5" x14ac:dyDescent="0.35">
      <c r="B318" s="138"/>
      <c r="C318" s="138"/>
      <c r="D318" s="139"/>
      <c r="E318" s="139"/>
      <c r="F318" s="139"/>
      <c r="G318" s="140"/>
      <c r="H318" s="141"/>
      <c r="I318" s="141"/>
    </row>
    <row r="319" spans="2:9" ht="14.5" x14ac:dyDescent="0.35">
      <c r="B319" s="138"/>
      <c r="C319" s="138"/>
      <c r="D319" s="139"/>
      <c r="E319" s="139"/>
      <c r="F319" s="139"/>
      <c r="G319" s="140"/>
      <c r="H319" s="141"/>
      <c r="I319" s="141"/>
    </row>
    <row r="320" spans="2:9" ht="14.5" x14ac:dyDescent="0.35">
      <c r="B320" s="138"/>
      <c r="C320" s="138"/>
      <c r="D320" s="139"/>
      <c r="E320" s="139"/>
      <c r="F320" s="139"/>
      <c r="G320" s="140"/>
      <c r="H320" s="141"/>
      <c r="I320" s="141"/>
    </row>
    <row r="321" spans="2:9" ht="14.5" x14ac:dyDescent="0.35">
      <c r="B321" s="138"/>
      <c r="C321" s="138"/>
      <c r="D321" s="139"/>
      <c r="E321" s="139"/>
      <c r="F321" s="139"/>
      <c r="G321" s="140"/>
      <c r="H321" s="141"/>
      <c r="I321" s="141"/>
    </row>
    <row r="322" spans="2:9" ht="14.5" x14ac:dyDescent="0.35">
      <c r="B322" s="138"/>
      <c r="C322" s="138"/>
      <c r="D322" s="139"/>
      <c r="E322" s="139"/>
      <c r="F322" s="139"/>
      <c r="G322" s="140"/>
      <c r="H322" s="141"/>
      <c r="I322" s="141"/>
    </row>
    <row r="323" spans="2:9" ht="14.5" x14ac:dyDescent="0.35">
      <c r="B323" s="138"/>
      <c r="C323" s="138"/>
      <c r="D323" s="139"/>
      <c r="E323" s="139"/>
      <c r="F323" s="139"/>
      <c r="G323" s="140"/>
      <c r="H323" s="141"/>
      <c r="I323" s="141"/>
    </row>
    <row r="324" spans="2:9" ht="14.5" x14ac:dyDescent="0.35">
      <c r="B324" s="138"/>
      <c r="C324" s="138"/>
      <c r="D324" s="139"/>
      <c r="E324" s="139"/>
      <c r="F324" s="139"/>
      <c r="G324" s="140"/>
      <c r="H324" s="141"/>
      <c r="I324" s="141"/>
    </row>
    <row r="325" spans="2:9" ht="14.5" x14ac:dyDescent="0.35">
      <c r="B325" s="138"/>
      <c r="C325" s="138"/>
      <c r="D325" s="139"/>
      <c r="E325" s="139"/>
      <c r="F325" s="139"/>
      <c r="G325" s="140"/>
      <c r="H325" s="141"/>
      <c r="I325" s="141"/>
    </row>
    <row r="326" spans="2:9" ht="14.5" x14ac:dyDescent="0.35">
      <c r="B326" s="138"/>
      <c r="C326" s="138"/>
      <c r="D326" s="139"/>
      <c r="E326" s="139"/>
      <c r="F326" s="139"/>
      <c r="G326" s="140"/>
      <c r="H326" s="141"/>
      <c r="I326" s="141"/>
    </row>
    <row r="327" spans="2:9" ht="14.5" x14ac:dyDescent="0.35">
      <c r="B327" s="138"/>
      <c r="C327" s="138"/>
      <c r="D327" s="139"/>
      <c r="E327" s="139"/>
      <c r="F327" s="139"/>
      <c r="G327" s="140"/>
      <c r="H327" s="141"/>
      <c r="I327" s="141"/>
    </row>
    <row r="328" spans="2:9" ht="14.5" x14ac:dyDescent="0.35">
      <c r="B328" s="138"/>
      <c r="C328" s="138"/>
      <c r="D328" s="139"/>
      <c r="E328" s="139"/>
      <c r="F328" s="139"/>
      <c r="G328" s="140"/>
      <c r="H328" s="141"/>
      <c r="I328" s="141"/>
    </row>
    <row r="329" spans="2:9" ht="14.5" x14ac:dyDescent="0.35">
      <c r="B329" s="138"/>
      <c r="C329" s="138"/>
      <c r="D329" s="139"/>
      <c r="E329" s="139"/>
      <c r="F329" s="139"/>
      <c r="G329" s="140"/>
      <c r="H329" s="141"/>
      <c r="I329" s="141"/>
    </row>
    <row r="330" spans="2:9" ht="14.5" x14ac:dyDescent="0.35">
      <c r="B330" s="138"/>
      <c r="C330" s="138"/>
      <c r="D330" s="139"/>
      <c r="E330" s="139"/>
      <c r="F330" s="139"/>
      <c r="G330" s="140"/>
      <c r="H330" s="141"/>
      <c r="I330" s="141"/>
    </row>
    <row r="331" spans="2:9" ht="14.5" x14ac:dyDescent="0.35">
      <c r="B331" s="138"/>
      <c r="C331" s="138"/>
      <c r="D331" s="139"/>
      <c r="E331" s="139"/>
      <c r="F331" s="139"/>
      <c r="G331" s="140"/>
      <c r="H331" s="141"/>
      <c r="I331" s="141"/>
    </row>
    <row r="332" spans="2:9" ht="14.5" x14ac:dyDescent="0.35">
      <c r="B332" s="138"/>
      <c r="C332" s="138"/>
      <c r="D332" s="139"/>
      <c r="E332" s="139"/>
      <c r="F332" s="139"/>
      <c r="G332" s="140"/>
      <c r="H332" s="141"/>
      <c r="I332" s="141"/>
    </row>
    <row r="333" spans="2:9" ht="14.5" x14ac:dyDescent="0.35">
      <c r="B333" s="138"/>
      <c r="C333" s="138"/>
      <c r="D333" s="139"/>
      <c r="E333" s="139"/>
      <c r="F333" s="139"/>
      <c r="G333" s="140"/>
      <c r="H333" s="141"/>
      <c r="I333" s="141"/>
    </row>
    <row r="334" spans="2:9" ht="14.5" x14ac:dyDescent="0.35">
      <c r="B334" s="138"/>
      <c r="C334" s="138"/>
      <c r="D334" s="139"/>
      <c r="E334" s="139"/>
      <c r="F334" s="139"/>
      <c r="G334" s="140"/>
      <c r="H334" s="141"/>
      <c r="I334" s="141"/>
    </row>
    <row r="335" spans="2:9" ht="14.5" x14ac:dyDescent="0.35">
      <c r="B335" s="138"/>
      <c r="C335" s="138"/>
      <c r="D335" s="139"/>
      <c r="E335" s="139"/>
      <c r="F335" s="139"/>
      <c r="G335" s="140"/>
      <c r="H335" s="141"/>
      <c r="I335" s="141"/>
    </row>
    <row r="336" spans="2:9" ht="14.5" x14ac:dyDescent="0.35">
      <c r="B336" s="138"/>
      <c r="C336" s="138"/>
      <c r="D336" s="139"/>
      <c r="E336" s="139"/>
      <c r="F336" s="139"/>
      <c r="G336" s="140"/>
      <c r="H336" s="141"/>
      <c r="I336" s="141"/>
    </row>
    <row r="337" spans="2:9" ht="14.5" x14ac:dyDescent="0.35">
      <c r="B337" s="138"/>
      <c r="C337" s="138"/>
      <c r="D337" s="139"/>
      <c r="E337" s="139"/>
      <c r="F337" s="139"/>
      <c r="G337" s="140"/>
      <c r="H337" s="141"/>
      <c r="I337" s="141"/>
    </row>
    <row r="338" spans="2:9" ht="14.5" x14ac:dyDescent="0.35">
      <c r="B338" s="138"/>
      <c r="C338" s="138"/>
      <c r="D338" s="139"/>
      <c r="E338" s="139"/>
      <c r="F338" s="139"/>
      <c r="G338" s="140"/>
      <c r="H338" s="141"/>
      <c r="I338" s="141"/>
    </row>
    <row r="339" spans="2:9" ht="14.5" x14ac:dyDescent="0.35">
      <c r="B339" s="138"/>
      <c r="C339" s="138"/>
      <c r="D339" s="139"/>
      <c r="E339" s="139"/>
      <c r="F339" s="139"/>
      <c r="G339" s="140"/>
      <c r="H339" s="141"/>
      <c r="I339" s="141"/>
    </row>
    <row r="340" spans="2:9" ht="14.5" x14ac:dyDescent="0.35">
      <c r="B340" s="138"/>
      <c r="C340" s="138"/>
      <c r="D340" s="139"/>
      <c r="E340" s="139"/>
      <c r="F340" s="139"/>
      <c r="G340" s="140"/>
      <c r="H340" s="141"/>
      <c r="I340" s="141"/>
    </row>
    <row r="341" spans="2:9" ht="14.5" x14ac:dyDescent="0.35">
      <c r="B341" s="138"/>
      <c r="C341" s="138"/>
      <c r="D341" s="139"/>
      <c r="E341" s="139"/>
      <c r="F341" s="139"/>
      <c r="G341" s="140"/>
      <c r="H341" s="141"/>
      <c r="I341" s="141"/>
    </row>
    <row r="342" spans="2:9" ht="14.5" x14ac:dyDescent="0.35">
      <c r="B342" s="138"/>
      <c r="C342" s="138"/>
      <c r="D342" s="139"/>
      <c r="E342" s="139"/>
      <c r="F342" s="139"/>
      <c r="G342" s="140"/>
      <c r="H342" s="141"/>
      <c r="I342" s="141"/>
    </row>
    <row r="343" spans="2:9" ht="14.5" x14ac:dyDescent="0.35">
      <c r="B343" s="138"/>
      <c r="C343" s="138"/>
      <c r="D343" s="139"/>
      <c r="E343" s="139"/>
      <c r="F343" s="139"/>
      <c r="G343" s="140"/>
      <c r="H343" s="141"/>
      <c r="I343" s="141"/>
    </row>
    <row r="344" spans="2:9" ht="14.5" x14ac:dyDescent="0.35">
      <c r="B344" s="138"/>
      <c r="C344" s="138"/>
      <c r="D344" s="139"/>
      <c r="E344" s="139"/>
      <c r="F344" s="139"/>
      <c r="G344" s="140"/>
      <c r="H344" s="141"/>
      <c r="I344" s="141"/>
    </row>
    <row r="345" spans="2:9" ht="14.5" x14ac:dyDescent="0.35">
      <c r="B345" s="138"/>
      <c r="C345" s="138"/>
      <c r="D345" s="139"/>
      <c r="E345" s="139"/>
      <c r="F345" s="139"/>
      <c r="G345" s="140"/>
      <c r="H345" s="141"/>
      <c r="I345" s="141"/>
    </row>
    <row r="346" spans="2:9" ht="14.5" x14ac:dyDescent="0.35">
      <c r="B346" s="138"/>
      <c r="C346" s="138"/>
      <c r="D346" s="139"/>
      <c r="E346" s="139"/>
      <c r="F346" s="139"/>
      <c r="G346" s="140"/>
      <c r="H346" s="141"/>
      <c r="I346" s="141"/>
    </row>
    <row r="347" spans="2:9" ht="14.5" x14ac:dyDescent="0.35">
      <c r="B347" s="138"/>
      <c r="C347" s="138"/>
      <c r="D347" s="139"/>
      <c r="E347" s="139"/>
      <c r="F347" s="139"/>
      <c r="G347" s="140"/>
      <c r="H347" s="141"/>
      <c r="I347" s="141"/>
    </row>
    <row r="348" spans="2:9" ht="14.5" x14ac:dyDescent="0.35">
      <c r="B348" s="138"/>
      <c r="C348" s="138"/>
      <c r="D348" s="139"/>
      <c r="E348" s="139"/>
      <c r="F348" s="139"/>
      <c r="G348" s="140"/>
      <c r="H348" s="141"/>
      <c r="I348" s="141"/>
    </row>
    <row r="349" spans="2:9" ht="14.5" x14ac:dyDescent="0.35">
      <c r="B349" s="138"/>
      <c r="C349" s="138"/>
      <c r="D349" s="139"/>
      <c r="E349" s="139"/>
      <c r="F349" s="139"/>
      <c r="G349" s="140"/>
      <c r="H349" s="141"/>
      <c r="I349" s="141"/>
    </row>
    <row r="350" spans="2:9" ht="14.5" x14ac:dyDescent="0.35">
      <c r="B350" s="138"/>
      <c r="C350" s="138"/>
      <c r="D350" s="139"/>
      <c r="E350" s="139"/>
      <c r="F350" s="139"/>
      <c r="G350" s="140"/>
      <c r="H350" s="141"/>
      <c r="I350" s="141"/>
    </row>
    <row r="351" spans="2:9" ht="14.5" x14ac:dyDescent="0.35">
      <c r="B351" s="138"/>
      <c r="C351" s="138"/>
      <c r="D351" s="139"/>
      <c r="E351" s="139"/>
      <c r="F351" s="139"/>
      <c r="G351" s="140"/>
      <c r="H351" s="141"/>
      <c r="I351" s="141"/>
    </row>
    <row r="352" spans="2:9" ht="14.5" x14ac:dyDescent="0.35">
      <c r="B352" s="138"/>
      <c r="C352" s="138"/>
      <c r="D352" s="139"/>
      <c r="E352" s="139"/>
      <c r="F352" s="139"/>
      <c r="G352" s="140"/>
      <c r="H352" s="141"/>
      <c r="I352" s="141"/>
    </row>
    <row r="353" spans="2:9" ht="14.5" x14ac:dyDescent="0.35">
      <c r="B353" s="138"/>
      <c r="C353" s="138"/>
      <c r="D353" s="139"/>
      <c r="E353" s="139"/>
      <c r="F353" s="139"/>
      <c r="G353" s="140"/>
      <c r="H353" s="141"/>
      <c r="I353" s="141"/>
    </row>
    <row r="354" spans="2:9" ht="14.5" x14ac:dyDescent="0.35">
      <c r="B354" s="138"/>
      <c r="C354" s="138"/>
      <c r="D354" s="139"/>
      <c r="E354" s="139"/>
      <c r="F354" s="139"/>
      <c r="G354" s="140"/>
      <c r="H354" s="141"/>
      <c r="I354" s="141"/>
    </row>
    <row r="355" spans="2:9" ht="14.5" x14ac:dyDescent="0.35">
      <c r="B355" s="138"/>
      <c r="C355" s="138"/>
      <c r="D355" s="139"/>
      <c r="E355" s="139"/>
      <c r="F355" s="139"/>
      <c r="G355" s="140"/>
      <c r="H355" s="141"/>
      <c r="I355" s="141"/>
    </row>
    <row r="356" spans="2:9" ht="14.5" x14ac:dyDescent="0.35">
      <c r="B356" s="138"/>
      <c r="C356" s="138"/>
      <c r="D356" s="139"/>
      <c r="E356" s="139"/>
      <c r="F356" s="139"/>
      <c r="G356" s="140"/>
      <c r="H356" s="141"/>
      <c r="I356" s="141"/>
    </row>
    <row r="357" spans="2:9" ht="14.5" x14ac:dyDescent="0.35">
      <c r="B357" s="138"/>
      <c r="C357" s="138"/>
      <c r="D357" s="139"/>
      <c r="E357" s="139"/>
      <c r="F357" s="139"/>
      <c r="G357" s="140"/>
      <c r="H357" s="141"/>
      <c r="I357" s="141"/>
    </row>
    <row r="358" spans="2:9" ht="14.5" x14ac:dyDescent="0.35">
      <c r="B358" s="138"/>
      <c r="C358" s="138"/>
      <c r="D358" s="139"/>
      <c r="E358" s="139"/>
      <c r="F358" s="139"/>
      <c r="G358" s="140"/>
      <c r="H358" s="141"/>
      <c r="I358" s="141"/>
    </row>
    <row r="359" spans="2:9" ht="14.5" x14ac:dyDescent="0.35">
      <c r="B359" s="138"/>
      <c r="C359" s="138"/>
      <c r="D359" s="139"/>
      <c r="E359" s="139"/>
      <c r="F359" s="139"/>
      <c r="G359" s="140"/>
      <c r="H359" s="141"/>
      <c r="I359" s="141"/>
    </row>
    <row r="360" spans="2:9" ht="14.5" x14ac:dyDescent="0.35">
      <c r="B360" s="138"/>
      <c r="C360" s="138"/>
      <c r="D360" s="139"/>
      <c r="E360" s="139"/>
      <c r="F360" s="139"/>
      <c r="G360" s="140"/>
      <c r="H360" s="141"/>
      <c r="I360" s="141"/>
    </row>
    <row r="361" spans="2:9" ht="14.5" x14ac:dyDescent="0.35">
      <c r="B361" s="138"/>
      <c r="C361" s="138"/>
      <c r="D361" s="139"/>
      <c r="E361" s="139"/>
      <c r="F361" s="139"/>
      <c r="G361" s="140"/>
      <c r="H361" s="141"/>
      <c r="I361" s="141"/>
    </row>
    <row r="362" spans="2:9" ht="14.5" x14ac:dyDescent="0.35">
      <c r="B362" s="138"/>
      <c r="C362" s="138"/>
      <c r="D362" s="139"/>
      <c r="E362" s="139"/>
      <c r="F362" s="139"/>
      <c r="G362" s="140"/>
      <c r="H362" s="141"/>
      <c r="I362" s="141"/>
    </row>
    <row r="363" spans="2:9" ht="14.5" x14ac:dyDescent="0.35">
      <c r="B363" s="138"/>
      <c r="C363" s="138"/>
      <c r="D363" s="139"/>
      <c r="E363" s="139"/>
      <c r="F363" s="139"/>
      <c r="G363" s="140"/>
      <c r="H363" s="141"/>
      <c r="I363" s="141"/>
    </row>
    <row r="364" spans="2:9" ht="14.5" x14ac:dyDescent="0.35">
      <c r="B364" s="138"/>
      <c r="C364" s="138"/>
      <c r="D364" s="139"/>
      <c r="E364" s="139"/>
      <c r="F364" s="139"/>
      <c r="G364" s="140"/>
      <c r="H364" s="141"/>
      <c r="I364" s="141"/>
    </row>
    <row r="365" spans="2:9" ht="14.5" x14ac:dyDescent="0.35">
      <c r="B365" s="138"/>
      <c r="C365" s="138"/>
      <c r="D365" s="139"/>
      <c r="E365" s="139"/>
      <c r="F365" s="139"/>
      <c r="G365" s="140"/>
      <c r="H365" s="141"/>
      <c r="I365" s="141"/>
    </row>
    <row r="366" spans="2:9" ht="14.5" x14ac:dyDescent="0.35">
      <c r="B366" s="138"/>
      <c r="C366" s="138"/>
      <c r="D366" s="139"/>
      <c r="E366" s="139"/>
      <c r="F366" s="139"/>
      <c r="G366" s="140"/>
      <c r="H366" s="141"/>
      <c r="I366" s="141"/>
    </row>
    <row r="367" spans="2:9" ht="14.5" x14ac:dyDescent="0.35">
      <c r="B367" s="138"/>
      <c r="C367" s="138"/>
      <c r="D367" s="139"/>
      <c r="E367" s="139"/>
      <c r="F367" s="139"/>
      <c r="G367" s="140"/>
      <c r="H367" s="141"/>
      <c r="I367" s="141"/>
    </row>
    <row r="368" spans="2:9" ht="14.5" x14ac:dyDescent="0.35">
      <c r="B368" s="138"/>
      <c r="C368" s="138"/>
      <c r="D368" s="139"/>
      <c r="E368" s="139"/>
      <c r="F368" s="139"/>
      <c r="G368" s="140"/>
      <c r="H368" s="141"/>
      <c r="I368" s="141"/>
    </row>
    <row r="369" spans="2:9" ht="14.5" x14ac:dyDescent="0.35">
      <c r="B369" s="138"/>
      <c r="C369" s="138"/>
      <c r="D369" s="139"/>
      <c r="E369" s="139"/>
      <c r="F369" s="139"/>
      <c r="G369" s="140"/>
      <c r="H369" s="141"/>
      <c r="I369" s="141"/>
    </row>
    <row r="370" spans="2:9" ht="14.5" x14ac:dyDescent="0.35">
      <c r="B370" s="138"/>
      <c r="C370" s="138"/>
      <c r="D370" s="139"/>
      <c r="E370" s="139"/>
      <c r="F370" s="139"/>
      <c r="G370" s="140"/>
      <c r="H370" s="141"/>
      <c r="I370" s="141"/>
    </row>
    <row r="371" spans="2:9" ht="14.5" x14ac:dyDescent="0.35">
      <c r="B371" s="138"/>
      <c r="C371" s="138"/>
      <c r="D371" s="139"/>
      <c r="E371" s="139"/>
      <c r="F371" s="139"/>
      <c r="G371" s="140"/>
      <c r="H371" s="141"/>
      <c r="I371" s="141"/>
    </row>
    <row r="372" spans="2:9" ht="14.5" x14ac:dyDescent="0.35">
      <c r="B372" s="138"/>
      <c r="C372" s="138"/>
      <c r="D372" s="139"/>
      <c r="E372" s="139"/>
      <c r="F372" s="139"/>
      <c r="G372" s="140"/>
      <c r="H372" s="141"/>
      <c r="I372" s="141"/>
    </row>
    <row r="373" spans="2:9" ht="14.5" x14ac:dyDescent="0.35">
      <c r="B373" s="138"/>
      <c r="C373" s="138"/>
      <c r="D373" s="139"/>
      <c r="E373" s="139"/>
      <c r="F373" s="139"/>
      <c r="G373" s="140"/>
      <c r="H373" s="141"/>
      <c r="I373" s="141"/>
    </row>
    <row r="374" spans="2:9" ht="14.5" x14ac:dyDescent="0.35">
      <c r="B374" s="138"/>
      <c r="C374" s="138"/>
      <c r="D374" s="139"/>
      <c r="E374" s="139"/>
      <c r="F374" s="139"/>
      <c r="G374" s="140"/>
      <c r="H374" s="141"/>
      <c r="I374" s="141"/>
    </row>
    <row r="375" spans="2:9" ht="14.5" x14ac:dyDescent="0.35">
      <c r="B375" s="138"/>
      <c r="C375" s="138"/>
      <c r="D375" s="139"/>
      <c r="E375" s="139"/>
      <c r="F375" s="139"/>
      <c r="G375" s="140"/>
      <c r="H375" s="141"/>
      <c r="I375" s="141"/>
    </row>
    <row r="376" spans="2:9" ht="14.5" x14ac:dyDescent="0.35">
      <c r="B376" s="138"/>
      <c r="C376" s="138"/>
      <c r="D376" s="139"/>
      <c r="E376" s="139"/>
      <c r="F376" s="139"/>
      <c r="G376" s="140"/>
      <c r="H376" s="141"/>
      <c r="I376" s="141"/>
    </row>
    <row r="377" spans="2:9" ht="14.5" x14ac:dyDescent="0.35">
      <c r="B377" s="138"/>
      <c r="C377" s="138"/>
      <c r="D377" s="139"/>
      <c r="E377" s="139"/>
      <c r="F377" s="139"/>
      <c r="G377" s="140"/>
      <c r="H377" s="141"/>
      <c r="I377" s="141"/>
    </row>
    <row r="378" spans="2:9" ht="14.5" x14ac:dyDescent="0.35">
      <c r="B378" s="138"/>
      <c r="C378" s="138"/>
      <c r="D378" s="139"/>
      <c r="E378" s="139"/>
      <c r="F378" s="139"/>
      <c r="G378" s="140"/>
      <c r="H378" s="141"/>
      <c r="I378" s="141"/>
    </row>
    <row r="379" spans="2:9" ht="14.5" x14ac:dyDescent="0.35">
      <c r="B379" s="138"/>
      <c r="C379" s="138"/>
      <c r="D379" s="139"/>
      <c r="E379" s="139"/>
      <c r="F379" s="139"/>
      <c r="G379" s="140"/>
      <c r="H379" s="141"/>
      <c r="I379" s="141"/>
    </row>
    <row r="380" spans="2:9" ht="14.5" x14ac:dyDescent="0.35">
      <c r="B380" s="138"/>
      <c r="C380" s="138"/>
      <c r="D380" s="139"/>
      <c r="E380" s="139"/>
      <c r="F380" s="139"/>
      <c r="G380" s="140"/>
      <c r="H380" s="141"/>
      <c r="I380" s="141"/>
    </row>
    <row r="381" spans="2:9" ht="14.5" x14ac:dyDescent="0.35">
      <c r="B381" s="138"/>
      <c r="C381" s="138"/>
      <c r="D381" s="139"/>
      <c r="E381" s="139"/>
      <c r="F381" s="139"/>
      <c r="G381" s="140"/>
      <c r="H381" s="141"/>
      <c r="I381" s="141"/>
    </row>
    <row r="382" spans="2:9" ht="14.5" x14ac:dyDescent="0.35">
      <c r="B382" s="138"/>
      <c r="C382" s="138"/>
      <c r="D382" s="139"/>
      <c r="E382" s="139"/>
      <c r="F382" s="139"/>
      <c r="G382" s="140"/>
      <c r="H382" s="141"/>
      <c r="I382" s="141"/>
    </row>
    <row r="383" spans="2:9" ht="14.5" x14ac:dyDescent="0.35">
      <c r="B383" s="138"/>
      <c r="C383" s="138"/>
      <c r="D383" s="139"/>
      <c r="E383" s="139"/>
      <c r="F383" s="139"/>
      <c r="G383" s="140"/>
      <c r="H383" s="141"/>
      <c r="I383" s="141"/>
    </row>
    <row r="384" spans="2:9" ht="14.5" x14ac:dyDescent="0.35">
      <c r="B384" s="138"/>
      <c r="C384" s="138"/>
      <c r="D384" s="139"/>
      <c r="E384" s="139"/>
      <c r="F384" s="139"/>
      <c r="G384" s="140"/>
      <c r="H384" s="141"/>
      <c r="I384" s="141"/>
    </row>
    <row r="385" spans="2:9" ht="14.5" x14ac:dyDescent="0.35">
      <c r="B385" s="138"/>
      <c r="C385" s="138"/>
      <c r="D385" s="139"/>
      <c r="E385" s="139"/>
      <c r="F385" s="139"/>
      <c r="G385" s="140"/>
      <c r="H385" s="141"/>
      <c r="I385" s="141"/>
    </row>
    <row r="386" spans="2:9" ht="14.5" x14ac:dyDescent="0.35">
      <c r="B386" s="138"/>
      <c r="C386" s="138"/>
      <c r="D386" s="139"/>
      <c r="E386" s="139"/>
      <c r="F386" s="139"/>
      <c r="G386" s="140"/>
      <c r="H386" s="141"/>
      <c r="I386" s="141"/>
    </row>
    <row r="387" spans="2:9" ht="14.5" x14ac:dyDescent="0.35">
      <c r="B387" s="138"/>
      <c r="C387" s="138"/>
      <c r="D387" s="139"/>
      <c r="E387" s="139"/>
      <c r="F387" s="139"/>
      <c r="G387" s="140"/>
      <c r="H387" s="141"/>
      <c r="I387" s="141"/>
    </row>
    <row r="388" spans="2:9" ht="14.5" x14ac:dyDescent="0.35">
      <c r="B388" s="138"/>
      <c r="C388" s="138"/>
      <c r="D388" s="139"/>
      <c r="E388" s="139"/>
      <c r="F388" s="139"/>
      <c r="G388" s="140"/>
      <c r="H388" s="141"/>
      <c r="I388" s="141"/>
    </row>
    <row r="389" spans="2:9" ht="14.5" x14ac:dyDescent="0.35">
      <c r="B389" s="138"/>
      <c r="C389" s="138"/>
      <c r="D389" s="139"/>
      <c r="E389" s="139"/>
      <c r="F389" s="139"/>
      <c r="G389" s="140"/>
      <c r="H389" s="141"/>
      <c r="I389" s="141"/>
    </row>
    <row r="390" spans="2:9" ht="14.5" x14ac:dyDescent="0.35">
      <c r="B390" s="138"/>
      <c r="C390" s="138"/>
      <c r="D390" s="139"/>
      <c r="E390" s="139"/>
      <c r="F390" s="139"/>
      <c r="G390" s="140"/>
      <c r="H390" s="141"/>
      <c r="I390" s="141"/>
    </row>
    <row r="391" spans="2:9" ht="14.5" x14ac:dyDescent="0.35">
      <c r="B391" s="138"/>
      <c r="C391" s="138"/>
      <c r="D391" s="139"/>
      <c r="E391" s="139"/>
      <c r="F391" s="139"/>
      <c r="G391" s="140"/>
      <c r="H391" s="141"/>
      <c r="I391" s="141"/>
    </row>
    <row r="392" spans="2:9" ht="14.5" x14ac:dyDescent="0.35">
      <c r="B392" s="138"/>
      <c r="C392" s="138"/>
      <c r="D392" s="139"/>
      <c r="E392" s="139"/>
      <c r="F392" s="139"/>
      <c r="G392" s="140"/>
      <c r="H392" s="141"/>
      <c r="I392" s="141"/>
    </row>
    <row r="393" spans="2:9" ht="14.5" x14ac:dyDescent="0.35">
      <c r="B393" s="138"/>
      <c r="C393" s="138"/>
      <c r="D393" s="139"/>
      <c r="E393" s="139"/>
      <c r="F393" s="139"/>
      <c r="G393" s="140"/>
      <c r="H393" s="141"/>
      <c r="I393" s="141"/>
    </row>
    <row r="394" spans="2:9" ht="14.5" x14ac:dyDescent="0.35">
      <c r="B394" s="138"/>
      <c r="C394" s="138"/>
      <c r="D394" s="139"/>
      <c r="E394" s="139"/>
      <c r="F394" s="139"/>
      <c r="G394" s="140"/>
      <c r="H394" s="141"/>
      <c r="I394" s="141"/>
    </row>
    <row r="395" spans="2:9" ht="14.5" x14ac:dyDescent="0.35">
      <c r="B395" s="138"/>
      <c r="C395" s="138"/>
      <c r="D395" s="139"/>
      <c r="E395" s="139"/>
      <c r="F395" s="139"/>
      <c r="G395" s="140"/>
      <c r="H395" s="141"/>
      <c r="I395" s="141"/>
    </row>
    <row r="396" spans="2:9" ht="14.5" x14ac:dyDescent="0.35">
      <c r="B396" s="138"/>
      <c r="C396" s="138"/>
      <c r="D396" s="139"/>
      <c r="E396" s="139"/>
      <c r="F396" s="139"/>
      <c r="G396" s="140"/>
      <c r="H396" s="141"/>
      <c r="I396" s="141"/>
    </row>
    <row r="397" spans="2:9" ht="14.5" x14ac:dyDescent="0.35">
      <c r="B397" s="138"/>
      <c r="C397" s="138"/>
      <c r="D397" s="139"/>
      <c r="E397" s="139"/>
      <c r="F397" s="139"/>
      <c r="G397" s="140"/>
      <c r="H397" s="141"/>
      <c r="I397" s="141"/>
    </row>
    <row r="398" spans="2:9" ht="14.5" x14ac:dyDescent="0.35">
      <c r="B398" s="138"/>
      <c r="C398" s="138"/>
      <c r="D398" s="139"/>
      <c r="E398" s="139"/>
      <c r="F398" s="139"/>
      <c r="G398" s="140"/>
      <c r="H398" s="141"/>
      <c r="I398" s="141"/>
    </row>
    <row r="399" spans="2:9" ht="14.5" x14ac:dyDescent="0.35">
      <c r="B399" s="138"/>
      <c r="C399" s="138"/>
      <c r="D399" s="139"/>
      <c r="E399" s="139"/>
      <c r="F399" s="139"/>
      <c r="G399" s="140"/>
      <c r="H399" s="141"/>
      <c r="I399" s="141"/>
    </row>
    <row r="400" spans="2:9" ht="14.5" x14ac:dyDescent="0.35">
      <c r="B400" s="138"/>
      <c r="C400" s="138"/>
      <c r="D400" s="139"/>
      <c r="E400" s="139"/>
      <c r="F400" s="139"/>
      <c r="G400" s="140"/>
      <c r="H400" s="141"/>
      <c r="I400" s="141"/>
    </row>
    <row r="401" spans="2:9" ht="14.5" x14ac:dyDescent="0.35">
      <c r="B401" s="138"/>
      <c r="C401" s="138"/>
      <c r="D401" s="139"/>
      <c r="E401" s="139"/>
      <c r="F401" s="139"/>
      <c r="G401" s="140"/>
      <c r="H401" s="141"/>
      <c r="I401" s="141"/>
    </row>
    <row r="402" spans="2:9" ht="14.5" x14ac:dyDescent="0.35">
      <c r="B402" s="138"/>
      <c r="C402" s="138"/>
      <c r="D402" s="139"/>
      <c r="E402" s="139"/>
      <c r="F402" s="139"/>
      <c r="G402" s="140"/>
      <c r="H402" s="141"/>
      <c r="I402" s="141"/>
    </row>
    <row r="403" spans="2:9" ht="14.5" x14ac:dyDescent="0.35">
      <c r="B403" s="138"/>
      <c r="C403" s="138"/>
      <c r="D403" s="139"/>
      <c r="E403" s="139"/>
      <c r="F403" s="139"/>
      <c r="G403" s="140"/>
      <c r="H403" s="141"/>
      <c r="I403" s="141"/>
    </row>
    <row r="404" spans="2:9" ht="14.5" x14ac:dyDescent="0.35">
      <c r="B404" s="138"/>
      <c r="C404" s="138"/>
      <c r="D404" s="139"/>
      <c r="E404" s="139"/>
      <c r="F404" s="139"/>
      <c r="G404" s="140"/>
      <c r="H404" s="141"/>
      <c r="I404" s="141"/>
    </row>
    <row r="405" spans="2:9" ht="14.5" x14ac:dyDescent="0.35">
      <c r="B405" s="138"/>
      <c r="C405" s="138"/>
      <c r="D405" s="139"/>
      <c r="E405" s="139"/>
      <c r="F405" s="139"/>
      <c r="G405" s="140"/>
      <c r="H405" s="141"/>
      <c r="I405" s="141"/>
    </row>
    <row r="406" spans="2:9" ht="14.5" x14ac:dyDescent="0.35">
      <c r="B406" s="138"/>
      <c r="C406" s="138"/>
      <c r="D406" s="139"/>
      <c r="E406" s="139"/>
      <c r="F406" s="139"/>
      <c r="G406" s="140"/>
      <c r="H406" s="141"/>
      <c r="I406" s="141"/>
    </row>
    <row r="407" spans="2:9" ht="14.5" x14ac:dyDescent="0.35">
      <c r="B407" s="138"/>
      <c r="C407" s="138"/>
      <c r="D407" s="139"/>
      <c r="E407" s="139"/>
      <c r="F407" s="139"/>
      <c r="G407" s="140"/>
      <c r="H407" s="141"/>
      <c r="I407" s="141"/>
    </row>
    <row r="408" spans="2:9" ht="14.5" x14ac:dyDescent="0.35">
      <c r="B408" s="138"/>
      <c r="C408" s="138"/>
      <c r="D408" s="139"/>
      <c r="E408" s="139"/>
      <c r="F408" s="139"/>
      <c r="G408" s="140"/>
      <c r="H408" s="141"/>
      <c r="I408" s="141"/>
    </row>
    <row r="409" spans="2:9" ht="14.5" x14ac:dyDescent="0.35">
      <c r="B409" s="138"/>
      <c r="C409" s="138"/>
      <c r="D409" s="139"/>
      <c r="E409" s="139"/>
      <c r="F409" s="139"/>
      <c r="G409" s="140"/>
      <c r="H409" s="141"/>
      <c r="I409" s="141"/>
    </row>
    <row r="410" spans="2:9" ht="14.5" x14ac:dyDescent="0.35">
      <c r="B410" s="138"/>
      <c r="C410" s="138"/>
      <c r="D410" s="139"/>
      <c r="E410" s="139"/>
      <c r="F410" s="139"/>
      <c r="G410" s="140"/>
      <c r="H410" s="141"/>
      <c r="I410" s="141"/>
    </row>
    <row r="411" spans="2:9" ht="14.5" x14ac:dyDescent="0.35">
      <c r="B411" s="138"/>
      <c r="C411" s="138"/>
      <c r="D411" s="139"/>
      <c r="E411" s="139"/>
      <c r="F411" s="139"/>
      <c r="G411" s="140"/>
      <c r="H411" s="141"/>
      <c r="I411" s="141"/>
    </row>
    <row r="412" spans="2:9" ht="14.5" x14ac:dyDescent="0.35">
      <c r="B412" s="138"/>
      <c r="C412" s="138"/>
      <c r="D412" s="139"/>
      <c r="E412" s="139"/>
      <c r="F412" s="139"/>
      <c r="G412" s="140"/>
      <c r="H412" s="141"/>
      <c r="I412" s="141"/>
    </row>
    <row r="413" spans="2:9" ht="14.5" x14ac:dyDescent="0.35">
      <c r="B413" s="138"/>
      <c r="C413" s="138"/>
      <c r="D413" s="139"/>
      <c r="E413" s="139"/>
      <c r="F413" s="139"/>
      <c r="G413" s="140"/>
      <c r="H413" s="141"/>
      <c r="I413" s="141"/>
    </row>
    <row r="414" spans="2:9" ht="14.5" x14ac:dyDescent="0.35">
      <c r="B414" s="138"/>
      <c r="C414" s="138"/>
      <c r="D414" s="139"/>
      <c r="E414" s="139"/>
      <c r="F414" s="139"/>
      <c r="G414" s="140"/>
      <c r="H414" s="141"/>
      <c r="I414" s="141"/>
    </row>
    <row r="415" spans="2:9" ht="14.5" x14ac:dyDescent="0.35">
      <c r="B415" s="138"/>
      <c r="C415" s="138"/>
      <c r="D415" s="139"/>
      <c r="E415" s="139"/>
      <c r="F415" s="139"/>
      <c r="G415" s="140"/>
      <c r="H415" s="141"/>
      <c r="I415" s="141"/>
    </row>
    <row r="416" spans="2:9" ht="14.5" x14ac:dyDescent="0.35">
      <c r="B416" s="138"/>
      <c r="C416" s="138"/>
      <c r="D416" s="139"/>
      <c r="E416" s="139"/>
      <c r="F416" s="139"/>
      <c r="G416" s="140"/>
      <c r="H416" s="141"/>
      <c r="I416" s="141"/>
    </row>
    <row r="417" spans="2:9" ht="14.5" x14ac:dyDescent="0.35">
      <c r="B417" s="138"/>
      <c r="C417" s="138"/>
      <c r="D417" s="139"/>
      <c r="E417" s="139"/>
      <c r="F417" s="139"/>
      <c r="G417" s="140"/>
      <c r="H417" s="141"/>
      <c r="I417" s="141"/>
    </row>
    <row r="418" spans="2:9" ht="14.5" x14ac:dyDescent="0.35">
      <c r="B418" s="138"/>
      <c r="C418" s="138"/>
      <c r="D418" s="139"/>
      <c r="E418" s="139"/>
      <c r="F418" s="139"/>
      <c r="G418" s="140"/>
      <c r="H418" s="141"/>
      <c r="I418" s="141"/>
    </row>
    <row r="419" spans="2:9" ht="14.5" x14ac:dyDescent="0.35">
      <c r="B419" s="138"/>
      <c r="C419" s="138"/>
      <c r="D419" s="139"/>
      <c r="E419" s="139"/>
      <c r="F419" s="139"/>
      <c r="G419" s="140"/>
      <c r="H419" s="141"/>
      <c r="I419" s="141"/>
    </row>
    <row r="420" spans="2:9" ht="14.5" x14ac:dyDescent="0.35">
      <c r="B420" s="138"/>
      <c r="C420" s="138"/>
      <c r="D420" s="139"/>
      <c r="E420" s="139"/>
      <c r="F420" s="139"/>
      <c r="G420" s="140"/>
      <c r="H420" s="141"/>
      <c r="I420" s="141"/>
    </row>
    <row r="421" spans="2:9" ht="14.5" x14ac:dyDescent="0.35">
      <c r="B421" s="138"/>
      <c r="C421" s="138"/>
      <c r="D421" s="139"/>
      <c r="E421" s="139"/>
      <c r="F421" s="139"/>
      <c r="G421" s="140"/>
      <c r="H421" s="141"/>
      <c r="I421" s="141"/>
    </row>
    <row r="422" spans="2:9" ht="14.5" x14ac:dyDescent="0.35">
      <c r="B422" s="138"/>
      <c r="C422" s="138"/>
      <c r="D422" s="139"/>
      <c r="E422" s="139"/>
      <c r="F422" s="139"/>
      <c r="G422" s="140"/>
      <c r="H422" s="141"/>
      <c r="I422" s="141"/>
    </row>
    <row r="423" spans="2:9" ht="14.5" x14ac:dyDescent="0.35">
      <c r="B423" s="138"/>
      <c r="C423" s="138"/>
      <c r="D423" s="139"/>
      <c r="E423" s="139"/>
      <c r="F423" s="139"/>
      <c r="G423" s="140"/>
      <c r="H423" s="141"/>
      <c r="I423" s="141"/>
    </row>
    <row r="424" spans="2:9" ht="14.5" x14ac:dyDescent="0.35">
      <c r="B424" s="138"/>
      <c r="C424" s="138"/>
      <c r="D424" s="139"/>
      <c r="E424" s="139"/>
      <c r="F424" s="139"/>
      <c r="G424" s="140"/>
      <c r="H424" s="141"/>
      <c r="I424" s="141"/>
    </row>
    <row r="425" spans="2:9" ht="14.5" x14ac:dyDescent="0.35">
      <c r="B425" s="138"/>
      <c r="C425" s="138"/>
      <c r="D425" s="139"/>
      <c r="E425" s="139"/>
      <c r="F425" s="139"/>
      <c r="G425" s="140"/>
      <c r="H425" s="141"/>
      <c r="I425" s="141"/>
    </row>
    <row r="426" spans="2:9" ht="14.5" x14ac:dyDescent="0.35">
      <c r="B426" s="138"/>
      <c r="C426" s="138"/>
      <c r="D426" s="139"/>
      <c r="E426" s="139"/>
      <c r="F426" s="139"/>
      <c r="G426" s="140"/>
      <c r="H426" s="141"/>
      <c r="I426" s="141"/>
    </row>
    <row r="427" spans="2:9" ht="14.5" x14ac:dyDescent="0.35">
      <c r="B427" s="138"/>
      <c r="C427" s="138"/>
      <c r="D427" s="139"/>
      <c r="E427" s="139"/>
      <c r="F427" s="139"/>
      <c r="G427" s="140"/>
      <c r="H427" s="141"/>
      <c r="I427" s="141"/>
    </row>
    <row r="428" spans="2:9" ht="14.5" x14ac:dyDescent="0.35">
      <c r="B428" s="138"/>
      <c r="C428" s="138"/>
      <c r="D428" s="139"/>
      <c r="E428" s="139"/>
      <c r="F428" s="139"/>
      <c r="G428" s="140"/>
      <c r="H428" s="141"/>
      <c r="I428" s="141"/>
    </row>
    <row r="429" spans="2:9" ht="14.5" x14ac:dyDescent="0.35">
      <c r="B429" s="138"/>
      <c r="C429" s="138"/>
      <c r="D429" s="139"/>
      <c r="E429" s="139"/>
      <c r="F429" s="139"/>
      <c r="G429" s="140"/>
      <c r="H429" s="141"/>
      <c r="I429" s="141"/>
    </row>
    <row r="430" spans="2:9" ht="14.5" x14ac:dyDescent="0.35">
      <c r="B430" s="138"/>
      <c r="C430" s="138"/>
      <c r="D430" s="139"/>
      <c r="E430" s="139"/>
      <c r="F430" s="139"/>
      <c r="G430" s="140"/>
      <c r="H430" s="141"/>
      <c r="I430" s="141"/>
    </row>
    <row r="431" spans="2:9" ht="14.5" x14ac:dyDescent="0.35">
      <c r="B431" s="138"/>
      <c r="C431" s="138"/>
      <c r="D431" s="139"/>
      <c r="E431" s="139"/>
      <c r="F431" s="139"/>
      <c r="G431" s="140"/>
      <c r="H431" s="141"/>
      <c r="I431" s="141"/>
    </row>
    <row r="432" spans="2:9" ht="14.5" x14ac:dyDescent="0.35">
      <c r="B432" s="138"/>
      <c r="C432" s="138"/>
      <c r="D432" s="139"/>
      <c r="E432" s="139"/>
      <c r="F432" s="139"/>
      <c r="G432" s="140"/>
      <c r="H432" s="141"/>
      <c r="I432" s="141"/>
    </row>
    <row r="433" spans="2:9" ht="14.5" x14ac:dyDescent="0.35">
      <c r="B433" s="138"/>
      <c r="C433" s="138"/>
      <c r="D433" s="139"/>
      <c r="E433" s="139"/>
      <c r="F433" s="139"/>
      <c r="G433" s="140"/>
      <c r="H433" s="141"/>
      <c r="I433" s="141"/>
    </row>
    <row r="434" spans="2:9" ht="14.5" x14ac:dyDescent="0.35">
      <c r="B434" s="138"/>
      <c r="C434" s="138"/>
      <c r="D434" s="139"/>
      <c r="E434" s="139"/>
      <c r="F434" s="139"/>
      <c r="G434" s="140"/>
      <c r="H434" s="141"/>
      <c r="I434" s="141"/>
    </row>
    <row r="435" spans="2:9" ht="14.5" x14ac:dyDescent="0.35">
      <c r="B435" s="138"/>
      <c r="C435" s="138"/>
      <c r="D435" s="139"/>
      <c r="E435" s="139"/>
      <c r="F435" s="139"/>
      <c r="G435" s="140"/>
      <c r="H435" s="141"/>
      <c r="I435" s="141"/>
    </row>
    <row r="436" spans="2:9" ht="14.5" x14ac:dyDescent="0.35">
      <c r="B436" s="138"/>
      <c r="C436" s="138"/>
      <c r="D436" s="139"/>
      <c r="E436" s="139"/>
      <c r="F436" s="139"/>
      <c r="G436" s="140"/>
      <c r="H436" s="141"/>
      <c r="I436" s="141"/>
    </row>
    <row r="437" spans="2:9" ht="14.5" x14ac:dyDescent="0.35">
      <c r="B437" s="138"/>
      <c r="C437" s="138"/>
      <c r="D437" s="139"/>
      <c r="E437" s="139"/>
      <c r="F437" s="139"/>
      <c r="G437" s="140"/>
      <c r="H437" s="141"/>
      <c r="I437" s="141"/>
    </row>
    <row r="438" spans="2:9" ht="14.5" x14ac:dyDescent="0.35">
      <c r="B438" s="138"/>
      <c r="C438" s="138"/>
      <c r="D438" s="139"/>
      <c r="E438" s="139"/>
      <c r="F438" s="139"/>
      <c r="G438" s="140"/>
      <c r="H438" s="141"/>
      <c r="I438" s="141"/>
    </row>
    <row r="439" spans="2:9" ht="14.5" x14ac:dyDescent="0.35">
      <c r="B439" s="138"/>
      <c r="C439" s="138"/>
      <c r="D439" s="139"/>
      <c r="E439" s="139"/>
      <c r="F439" s="139"/>
      <c r="G439" s="140"/>
      <c r="H439" s="141"/>
      <c r="I439" s="141"/>
    </row>
    <row r="440" spans="2:9" ht="14.5" x14ac:dyDescent="0.35">
      <c r="B440" s="138"/>
      <c r="C440" s="138"/>
      <c r="D440" s="139"/>
      <c r="E440" s="139"/>
      <c r="F440" s="139"/>
      <c r="G440" s="140"/>
      <c r="H440" s="141"/>
      <c r="I440" s="141"/>
    </row>
    <row r="441" spans="2:9" ht="14.5" x14ac:dyDescent="0.35">
      <c r="B441" s="138"/>
      <c r="C441" s="138"/>
      <c r="D441" s="139"/>
      <c r="E441" s="139"/>
      <c r="F441" s="139"/>
      <c r="G441" s="140"/>
      <c r="H441" s="141"/>
      <c r="I441" s="141"/>
    </row>
    <row r="442" spans="2:9" ht="14.5" x14ac:dyDescent="0.35">
      <c r="B442" s="138"/>
      <c r="C442" s="138"/>
      <c r="D442" s="139"/>
      <c r="E442" s="139"/>
      <c r="F442" s="139"/>
      <c r="G442" s="140"/>
      <c r="H442" s="141"/>
      <c r="I442" s="141"/>
    </row>
    <row r="443" spans="2:9" ht="14.5" x14ac:dyDescent="0.35">
      <c r="B443" s="138"/>
      <c r="C443" s="138"/>
      <c r="D443" s="139"/>
      <c r="E443" s="139"/>
      <c r="F443" s="139"/>
      <c r="G443" s="140"/>
      <c r="H443" s="141"/>
      <c r="I443" s="141"/>
    </row>
    <row r="444" spans="2:9" ht="14.5" x14ac:dyDescent="0.35">
      <c r="B444" s="138"/>
      <c r="C444" s="138"/>
      <c r="D444" s="139"/>
      <c r="E444" s="139"/>
      <c r="F444" s="139"/>
      <c r="G444" s="140"/>
      <c r="H444" s="141"/>
      <c r="I444" s="141"/>
    </row>
    <row r="445" spans="2:9" ht="14.5" x14ac:dyDescent="0.35">
      <c r="B445" s="138"/>
      <c r="C445" s="138"/>
      <c r="D445" s="139"/>
      <c r="E445" s="139"/>
      <c r="F445" s="139"/>
      <c r="G445" s="140"/>
      <c r="H445" s="141"/>
      <c r="I445" s="141"/>
    </row>
    <row r="446" spans="2:9" ht="14.5" x14ac:dyDescent="0.35">
      <c r="B446" s="138"/>
      <c r="C446" s="138"/>
      <c r="D446" s="139"/>
      <c r="E446" s="139"/>
      <c r="F446" s="139"/>
      <c r="G446" s="140"/>
      <c r="H446" s="141"/>
      <c r="I446" s="141"/>
    </row>
    <row r="447" spans="2:9" ht="14.5" x14ac:dyDescent="0.35">
      <c r="B447" s="138"/>
      <c r="C447" s="138"/>
      <c r="D447" s="139"/>
      <c r="E447" s="139"/>
      <c r="F447" s="139"/>
      <c r="G447" s="140"/>
      <c r="H447" s="141"/>
      <c r="I447" s="141"/>
    </row>
    <row r="448" spans="2:9" ht="14.5" x14ac:dyDescent="0.35">
      <c r="B448" s="138"/>
      <c r="C448" s="138"/>
      <c r="D448" s="139"/>
      <c r="E448" s="139"/>
      <c r="F448" s="139"/>
      <c r="G448" s="140"/>
      <c r="H448" s="141"/>
      <c r="I448" s="141"/>
    </row>
    <row r="449" spans="2:9" ht="14.5" x14ac:dyDescent="0.35">
      <c r="B449" s="138"/>
      <c r="C449" s="138"/>
      <c r="D449" s="139"/>
      <c r="E449" s="139"/>
      <c r="F449" s="139"/>
      <c r="G449" s="140"/>
      <c r="H449" s="141"/>
      <c r="I449" s="141"/>
    </row>
    <row r="450" spans="2:9" ht="14.5" x14ac:dyDescent="0.35">
      <c r="B450" s="138"/>
      <c r="C450" s="138"/>
      <c r="D450" s="139"/>
      <c r="E450" s="139"/>
      <c r="F450" s="139"/>
      <c r="G450" s="140"/>
      <c r="H450" s="141"/>
      <c r="I450" s="141"/>
    </row>
    <row r="451" spans="2:9" ht="14.5" x14ac:dyDescent="0.35">
      <c r="B451" s="138"/>
      <c r="C451" s="138"/>
      <c r="D451" s="139"/>
      <c r="E451" s="139"/>
      <c r="F451" s="139"/>
      <c r="G451" s="140"/>
      <c r="H451" s="141"/>
      <c r="I451" s="141"/>
    </row>
    <row r="452" spans="2:9" ht="14.5" x14ac:dyDescent="0.35">
      <c r="B452" s="138"/>
      <c r="C452" s="138"/>
      <c r="D452" s="139"/>
      <c r="E452" s="139"/>
      <c r="F452" s="139"/>
      <c r="G452" s="140"/>
      <c r="H452" s="141"/>
      <c r="I452" s="141"/>
    </row>
    <row r="453" spans="2:9" ht="14.5" x14ac:dyDescent="0.35">
      <c r="B453" s="138"/>
      <c r="C453" s="138"/>
      <c r="D453" s="139"/>
      <c r="E453" s="139"/>
      <c r="F453" s="139"/>
      <c r="G453" s="140"/>
      <c r="H453" s="141"/>
      <c r="I453" s="141"/>
    </row>
    <row r="454" spans="2:9" ht="14.5" x14ac:dyDescent="0.35">
      <c r="B454" s="138"/>
      <c r="C454" s="138"/>
      <c r="D454" s="139"/>
      <c r="E454" s="139"/>
      <c r="F454" s="139"/>
      <c r="G454" s="140"/>
      <c r="H454" s="141"/>
      <c r="I454" s="141"/>
    </row>
    <row r="455" spans="2:9" ht="14.5" x14ac:dyDescent="0.35">
      <c r="B455" s="138"/>
      <c r="C455" s="138"/>
      <c r="D455" s="139"/>
      <c r="E455" s="139"/>
      <c r="F455" s="139"/>
      <c r="G455" s="140"/>
      <c r="H455" s="141"/>
      <c r="I455" s="141"/>
    </row>
    <row r="456" spans="2:9" ht="14.5" x14ac:dyDescent="0.35">
      <c r="B456" s="138"/>
      <c r="C456" s="138"/>
      <c r="D456" s="139"/>
      <c r="E456" s="139"/>
      <c r="F456" s="139"/>
      <c r="G456" s="140"/>
      <c r="H456" s="141"/>
      <c r="I456" s="141"/>
    </row>
    <row r="457" spans="2:9" ht="14.5" x14ac:dyDescent="0.35">
      <c r="B457" s="138"/>
      <c r="C457" s="138"/>
      <c r="D457" s="139"/>
      <c r="E457" s="139"/>
      <c r="F457" s="139"/>
      <c r="G457" s="140"/>
      <c r="H457" s="141"/>
      <c r="I457" s="141"/>
    </row>
    <row r="458" spans="2:9" ht="14.5" x14ac:dyDescent="0.35">
      <c r="B458" s="138"/>
      <c r="C458" s="138"/>
      <c r="D458" s="139"/>
      <c r="E458" s="139"/>
      <c r="F458" s="139"/>
      <c r="G458" s="140"/>
      <c r="H458" s="141"/>
      <c r="I458" s="141"/>
    </row>
    <row r="459" spans="2:9" ht="14.5" x14ac:dyDescent="0.35">
      <c r="B459" s="138"/>
      <c r="C459" s="138"/>
      <c r="D459" s="139"/>
      <c r="E459" s="139"/>
      <c r="F459" s="139"/>
      <c r="G459" s="140"/>
      <c r="H459" s="141"/>
      <c r="I459" s="141"/>
    </row>
    <row r="460" spans="2:9" ht="14.5" x14ac:dyDescent="0.35">
      <c r="B460" s="138"/>
      <c r="C460" s="138"/>
      <c r="D460" s="139"/>
      <c r="E460" s="139"/>
      <c r="F460" s="139"/>
      <c r="G460" s="140"/>
      <c r="H460" s="141"/>
      <c r="I460" s="141"/>
    </row>
    <row r="461" spans="2:9" ht="14.5" x14ac:dyDescent="0.35">
      <c r="B461" s="138"/>
      <c r="C461" s="138"/>
      <c r="D461" s="139"/>
      <c r="E461" s="139"/>
      <c r="F461" s="139"/>
      <c r="G461" s="140"/>
      <c r="H461" s="141"/>
      <c r="I461" s="141"/>
    </row>
    <row r="462" spans="2:9" ht="14.5" x14ac:dyDescent="0.35">
      <c r="B462" s="138"/>
      <c r="C462" s="138"/>
      <c r="D462" s="139"/>
      <c r="E462" s="139"/>
      <c r="F462" s="139"/>
      <c r="G462" s="140"/>
      <c r="H462" s="141"/>
      <c r="I462" s="141"/>
    </row>
    <row r="463" spans="2:9" ht="14.5" x14ac:dyDescent="0.35">
      <c r="B463" s="138"/>
      <c r="C463" s="138"/>
      <c r="D463" s="139"/>
      <c r="E463" s="139"/>
      <c r="F463" s="139"/>
      <c r="G463" s="140"/>
      <c r="H463" s="141"/>
      <c r="I463" s="141"/>
    </row>
    <row r="464" spans="2:9" ht="14.5" x14ac:dyDescent="0.35">
      <c r="B464" s="138"/>
      <c r="C464" s="138"/>
      <c r="D464" s="139"/>
      <c r="E464" s="139"/>
      <c r="F464" s="139"/>
      <c r="G464" s="140"/>
      <c r="H464" s="141"/>
      <c r="I464" s="141"/>
    </row>
    <row r="465" spans="2:9" ht="14.5" x14ac:dyDescent="0.35">
      <c r="B465" s="138"/>
      <c r="C465" s="138"/>
      <c r="D465" s="139"/>
      <c r="E465" s="139"/>
      <c r="F465" s="139"/>
      <c r="G465" s="140"/>
      <c r="H465" s="141"/>
      <c r="I465" s="141"/>
    </row>
    <row r="466" spans="2:9" ht="14.5" x14ac:dyDescent="0.35">
      <c r="B466" s="138"/>
      <c r="C466" s="138"/>
      <c r="D466" s="139"/>
      <c r="E466" s="139"/>
      <c r="F466" s="139"/>
      <c r="G466" s="140"/>
      <c r="H466" s="141"/>
      <c r="I466" s="141"/>
    </row>
    <row r="467" spans="2:9" ht="14.5" x14ac:dyDescent="0.35">
      <c r="B467" s="138"/>
      <c r="C467" s="138"/>
      <c r="D467" s="139"/>
      <c r="E467" s="139"/>
      <c r="F467" s="139"/>
      <c r="G467" s="140"/>
      <c r="H467" s="141"/>
      <c r="I467" s="141"/>
    </row>
    <row r="468" spans="2:9" ht="14.5" x14ac:dyDescent="0.35">
      <c r="B468" s="138"/>
      <c r="C468" s="138"/>
      <c r="D468" s="139"/>
      <c r="E468" s="139"/>
      <c r="F468" s="139"/>
      <c r="G468" s="140"/>
      <c r="H468" s="141"/>
      <c r="I468" s="141"/>
    </row>
    <row r="469" spans="2:9" ht="14.5" x14ac:dyDescent="0.35">
      <c r="B469" s="138"/>
      <c r="C469" s="138"/>
      <c r="D469" s="139"/>
      <c r="E469" s="139"/>
      <c r="F469" s="139"/>
      <c r="G469" s="140"/>
      <c r="H469" s="141"/>
      <c r="I469" s="141"/>
    </row>
    <row r="470" spans="2:9" ht="14.5" x14ac:dyDescent="0.35">
      <c r="B470" s="138"/>
      <c r="C470" s="138"/>
      <c r="D470" s="139"/>
      <c r="E470" s="139"/>
      <c r="F470" s="139"/>
      <c r="G470" s="140"/>
      <c r="H470" s="141"/>
      <c r="I470" s="141"/>
    </row>
    <row r="471" spans="2:9" ht="14.5" x14ac:dyDescent="0.35">
      <c r="B471" s="138"/>
      <c r="C471" s="138"/>
      <c r="D471" s="139"/>
      <c r="E471" s="139"/>
      <c r="F471" s="139"/>
      <c r="G471" s="140"/>
      <c r="H471" s="141"/>
      <c r="I471" s="141"/>
    </row>
    <row r="472" spans="2:9" ht="14.5" x14ac:dyDescent="0.35">
      <c r="B472" s="138"/>
      <c r="C472" s="138"/>
      <c r="D472" s="139"/>
      <c r="E472" s="139"/>
      <c r="F472" s="139"/>
      <c r="G472" s="140"/>
      <c r="H472" s="141"/>
      <c r="I472" s="141"/>
    </row>
    <row r="473" spans="2:9" ht="14.5" x14ac:dyDescent="0.35">
      <c r="B473" s="138"/>
      <c r="C473" s="138"/>
      <c r="D473" s="139"/>
      <c r="E473" s="139"/>
      <c r="F473" s="139"/>
      <c r="G473" s="140"/>
      <c r="H473" s="141"/>
      <c r="I473" s="141"/>
    </row>
    <row r="474" spans="2:9" ht="14.5" x14ac:dyDescent="0.35">
      <c r="B474" s="138"/>
      <c r="C474" s="138"/>
      <c r="D474" s="139"/>
      <c r="E474" s="139"/>
      <c r="F474" s="139"/>
      <c r="G474" s="140"/>
      <c r="H474" s="141"/>
      <c r="I474" s="141"/>
    </row>
    <row r="475" spans="2:9" ht="14.5" x14ac:dyDescent="0.35">
      <c r="B475" s="138"/>
      <c r="C475" s="138"/>
      <c r="D475" s="139"/>
      <c r="E475" s="139"/>
      <c r="F475" s="139"/>
      <c r="G475" s="140"/>
      <c r="H475" s="141"/>
      <c r="I475" s="141"/>
    </row>
    <row r="476" spans="2:9" ht="14.5" x14ac:dyDescent="0.35">
      <c r="B476" s="138"/>
      <c r="C476" s="138"/>
      <c r="D476" s="139"/>
      <c r="E476" s="139"/>
      <c r="F476" s="139"/>
      <c r="G476" s="140"/>
      <c r="H476" s="141"/>
      <c r="I476" s="141"/>
    </row>
    <row r="477" spans="2:9" ht="14.5" x14ac:dyDescent="0.35">
      <c r="B477" s="138"/>
      <c r="C477" s="138"/>
      <c r="D477" s="139"/>
      <c r="E477" s="139"/>
      <c r="F477" s="139"/>
      <c r="G477" s="140"/>
      <c r="H477" s="141"/>
      <c r="I477" s="141"/>
    </row>
    <row r="478" spans="2:9" ht="14.5" x14ac:dyDescent="0.35">
      <c r="B478" s="138"/>
      <c r="C478" s="138"/>
      <c r="D478" s="139"/>
      <c r="E478" s="139"/>
      <c r="F478" s="139"/>
      <c r="G478" s="140"/>
      <c r="H478" s="141"/>
      <c r="I478" s="141"/>
    </row>
    <row r="479" spans="2:9" ht="14.5" x14ac:dyDescent="0.35">
      <c r="B479" s="138"/>
      <c r="C479" s="138"/>
      <c r="D479" s="139"/>
      <c r="E479" s="139"/>
      <c r="F479" s="139"/>
      <c r="G479" s="140"/>
      <c r="H479" s="141"/>
      <c r="I479" s="141"/>
    </row>
    <row r="480" spans="2:9" ht="14.5" x14ac:dyDescent="0.35">
      <c r="B480" s="138"/>
      <c r="C480" s="138"/>
      <c r="D480" s="139"/>
      <c r="E480" s="139"/>
      <c r="F480" s="139"/>
      <c r="G480" s="140"/>
      <c r="H480" s="141"/>
      <c r="I480" s="141"/>
    </row>
    <row r="481" spans="2:9" ht="14.5" x14ac:dyDescent="0.35">
      <c r="B481" s="138"/>
      <c r="C481" s="138"/>
      <c r="D481" s="139"/>
      <c r="E481" s="139"/>
      <c r="F481" s="139"/>
      <c r="G481" s="140"/>
      <c r="H481" s="141"/>
      <c r="I481" s="141"/>
    </row>
  </sheetData>
  <sheetProtection algorithmName="SHA-512" hashValue="dB2JzAhCeWyzWg7FwvgGIzh+UGmcVfQVsEjxUUxLHD10B3XFgnMuQ8xhMWToVxiJ7BCYCS7Drvtfw9GyrIPgOw==" saltValue="rRJ0bMbZXxMiAxFQocTDsg==" spinCount="100000" sheet="1" scenarios="1" formatCells="0" formatColumns="0" formatRows="0"/>
  <mergeCells count="21">
    <mergeCell ref="B300:E300"/>
    <mergeCell ref="B301:E301"/>
    <mergeCell ref="B302:E302"/>
    <mergeCell ref="D293:G293"/>
    <mergeCell ref="F295:G295"/>
    <mergeCell ref="B296:E296"/>
    <mergeCell ref="B297:E297"/>
    <mergeCell ref="B298:E298"/>
    <mergeCell ref="B299:E299"/>
    <mergeCell ref="D292:G292"/>
    <mergeCell ref="B2:H2"/>
    <mergeCell ref="B3:H3"/>
    <mergeCell ref="B5:H5"/>
    <mergeCell ref="B6:H6"/>
    <mergeCell ref="B7:H7"/>
    <mergeCell ref="B10:H10"/>
    <mergeCell ref="B11:H11"/>
    <mergeCell ref="D288:G288"/>
    <mergeCell ref="D289:G289"/>
    <mergeCell ref="D290:G290"/>
    <mergeCell ref="D291:G291"/>
  </mergeCells>
  <printOptions horizontalCentered="1"/>
  <pageMargins left="0.23622047244094491" right="0.23622047244094491" top="0.74803149606299213" bottom="0.74803149606299213" header="0.31496062992125984" footer="0.31496062992125984"/>
  <pageSetup scale="51" fitToHeight="9" orientation="portrait" r:id="rId1"/>
  <headerFooter>
    <oddFooter>&amp;LFormato: FO-AC-07 Versión: 2&amp;CPágina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 (Proponente)</vt:lpstr>
      <vt:lpstr>'Oferta Economica (Proponente)'!Área_de_impresión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2026-05-04T14:34:33Z</dcterms:created>
  <dcterms:modified xsi:type="dcterms:W3CDTF">2026-05-04T23:27:11Z</dcterms:modified>
</cp:coreProperties>
</file>