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C:\Users\ldelgadoe\Downloads\"/>
    </mc:Choice>
  </mc:AlternateContent>
  <xr:revisionPtr revIDLastSave="23" documentId="8_{D8B5B19F-7C5F-4CDA-9CEE-97F2D46A3979}" xr6:coauthVersionLast="47" xr6:coauthVersionMax="47" xr10:uidLastSave="{1127910F-9DC6-410C-BF05-95E0B87DD898}"/>
  <bookViews>
    <workbookView xWindow="28680" yWindow="-120" windowWidth="29040" windowHeight="15720" tabRatio="601" xr2:uid="{00000000-000D-0000-FFFF-FFFF00000000}"/>
  </bookViews>
  <sheets>
    <sheet name="Relacion Parque Automotor" sheetId="5" r:id="rId1"/>
    <sheet name="1. Mantenimiento Preventivo" sheetId="8" r:id="rId2"/>
    <sheet name="2. Mantenimiento correctivo" sheetId="4" r:id="rId3"/>
  </sheets>
  <definedNames>
    <definedName name="_xlnm.Print_Area" localSheetId="1">'1. Mantenimiento Preventivo'!$B$1:$M$58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12" i="4" l="1"/>
  <c r="Z62" i="4"/>
  <c r="M68" i="4"/>
  <c r="Z91" i="4"/>
  <c r="Z90" i="4"/>
  <c r="Z89" i="4"/>
  <c r="Z88" i="4"/>
  <c r="Z87" i="4"/>
  <c r="Z86" i="4"/>
  <c r="Z85" i="4"/>
  <c r="Z84" i="4"/>
  <c r="Z83" i="4"/>
  <c r="Z82" i="4"/>
  <c r="Z81" i="4"/>
  <c r="Z80" i="4"/>
  <c r="Z79" i="4"/>
  <c r="Z78" i="4"/>
  <c r="AD18" i="4"/>
  <c r="AD17" i="4"/>
  <c r="AD15" i="4"/>
  <c r="AD14" i="4"/>
  <c r="AD13" i="4"/>
  <c r="AH89" i="4"/>
  <c r="AH80" i="4"/>
  <c r="AH76" i="4"/>
  <c r="AH68" i="4"/>
  <c r="AH69" i="4"/>
  <c r="AH70" i="4"/>
  <c r="AH67" i="4"/>
  <c r="AH59" i="4"/>
  <c r="AH63" i="4"/>
  <c r="AH58" i="4"/>
  <c r="AH55" i="4"/>
  <c r="AH54" i="4"/>
  <c r="AH49" i="4"/>
  <c r="AH50" i="4"/>
  <c r="AH51" i="4"/>
  <c r="AH52" i="4"/>
  <c r="AH48" i="4"/>
  <c r="AH37" i="4"/>
  <c r="AH38" i="4"/>
  <c r="AH39" i="4"/>
  <c r="AH40" i="4"/>
  <c r="AH41" i="4"/>
  <c r="AH42" i="4"/>
  <c r="AH43" i="4"/>
  <c r="AH44" i="4"/>
  <c r="AH45" i="4"/>
  <c r="AH46" i="4"/>
  <c r="AH36" i="4"/>
  <c r="AH27" i="4"/>
  <c r="AH28" i="4"/>
  <c r="AH29" i="4"/>
  <c r="AH30" i="4"/>
  <c r="AH31" i="4"/>
  <c r="AH32" i="4"/>
  <c r="AH33" i="4"/>
  <c r="AH34" i="4"/>
  <c r="AH26" i="4"/>
  <c r="AH21" i="4"/>
  <c r="AH22" i="4"/>
  <c r="AH23" i="4"/>
  <c r="AH24" i="4"/>
  <c r="AH20" i="4"/>
  <c r="AD80" i="4"/>
  <c r="AD81" i="4"/>
  <c r="AD82" i="4"/>
  <c r="AD83" i="4"/>
  <c r="AD84" i="4"/>
  <c r="AD86" i="4"/>
  <c r="AD87" i="4"/>
  <c r="AD88" i="4"/>
  <c r="AD89" i="4"/>
  <c r="AD90" i="4"/>
  <c r="AD91" i="4"/>
  <c r="AD79" i="4"/>
  <c r="AD68" i="4"/>
  <c r="AD69" i="4"/>
  <c r="AD70" i="4"/>
  <c r="AD75" i="4"/>
  <c r="AD76" i="4"/>
  <c r="AD67" i="4"/>
  <c r="AD59" i="4"/>
  <c r="AD60" i="4"/>
  <c r="AD61" i="4"/>
  <c r="AD62" i="4"/>
  <c r="AD63" i="4"/>
  <c r="AD64" i="4"/>
  <c r="AD65" i="4"/>
  <c r="AD58" i="4"/>
  <c r="AD55" i="4"/>
  <c r="AD56" i="4"/>
  <c r="AD54" i="4"/>
  <c r="AD49" i="4"/>
  <c r="AD50" i="4"/>
  <c r="AD51" i="4"/>
  <c r="AD52" i="4"/>
  <c r="AD48" i="4"/>
  <c r="AD37" i="4"/>
  <c r="AD38" i="4"/>
  <c r="AD39" i="4"/>
  <c r="AD41" i="4"/>
  <c r="AD42" i="4"/>
  <c r="AD43" i="4"/>
  <c r="AD44" i="4"/>
  <c r="AD45" i="4"/>
  <c r="AD46" i="4"/>
  <c r="AD36" i="4"/>
  <c r="AD27" i="4"/>
  <c r="AD28" i="4"/>
  <c r="AD29" i="4"/>
  <c r="AD30" i="4"/>
  <c r="AD31" i="4"/>
  <c r="AD32" i="4"/>
  <c r="AD33" i="4"/>
  <c r="AD34" i="4"/>
  <c r="AD26" i="4"/>
  <c r="AD23" i="4"/>
  <c r="AD24" i="4"/>
  <c r="AD20" i="4"/>
  <c r="AH13" i="4"/>
  <c r="AH14" i="4"/>
  <c r="AH15" i="4"/>
  <c r="AH16" i="4"/>
  <c r="AH17" i="4"/>
  <c r="AH18" i="4"/>
  <c r="AH12" i="4"/>
  <c r="Z68" i="4"/>
  <c r="Z69" i="4"/>
  <c r="Z70" i="4"/>
  <c r="Z71" i="4"/>
  <c r="Z72" i="4"/>
  <c r="Z73" i="4"/>
  <c r="Z74" i="4"/>
  <c r="Z75" i="4"/>
  <c r="Z76" i="4"/>
  <c r="Z67" i="4"/>
  <c r="Z59" i="4"/>
  <c r="Z60" i="4"/>
  <c r="Z61" i="4"/>
  <c r="Z63" i="4"/>
  <c r="Z64" i="4"/>
  <c r="Z65" i="4"/>
  <c r="Z58" i="4"/>
  <c r="Z55" i="4"/>
  <c r="Z56" i="4"/>
  <c r="Z54" i="4"/>
  <c r="Z49" i="4"/>
  <c r="Z50" i="4"/>
  <c r="Z51" i="4"/>
  <c r="Z52" i="4"/>
  <c r="Z48" i="4"/>
  <c r="Z37" i="4"/>
  <c r="Z38" i="4"/>
  <c r="Z39" i="4"/>
  <c r="Z40" i="4"/>
  <c r="Z41" i="4"/>
  <c r="Z42" i="4"/>
  <c r="Z43" i="4"/>
  <c r="Z44" i="4"/>
  <c r="Z45" i="4"/>
  <c r="Z46" i="4"/>
  <c r="Z36" i="4"/>
  <c r="Z27" i="4"/>
  <c r="Z28" i="4"/>
  <c r="Z29" i="4"/>
  <c r="Z30" i="4"/>
  <c r="Z31" i="4"/>
  <c r="Z32" i="4"/>
  <c r="Z33" i="4"/>
  <c r="Z34" i="4"/>
  <c r="Z26" i="4"/>
  <c r="Z21" i="4"/>
  <c r="Z23" i="4"/>
  <c r="Z24" i="4"/>
  <c r="Z20" i="4"/>
  <c r="Z13" i="4"/>
  <c r="Z14" i="4"/>
  <c r="Z15" i="4"/>
  <c r="Z16" i="4"/>
  <c r="Z18" i="4"/>
  <c r="Z12" i="4"/>
  <c r="V79" i="4"/>
  <c r="V80" i="4"/>
  <c r="V82" i="4"/>
  <c r="V83" i="4"/>
  <c r="V84" i="4"/>
  <c r="V85" i="4"/>
  <c r="V86" i="4"/>
  <c r="V87" i="4"/>
  <c r="V88" i="4"/>
  <c r="V89" i="4"/>
  <c r="V90" i="4"/>
  <c r="V91" i="4"/>
  <c r="V78" i="4"/>
  <c r="V68" i="4"/>
  <c r="V69" i="4"/>
  <c r="V70" i="4"/>
  <c r="V71" i="4"/>
  <c r="V72" i="4"/>
  <c r="V73" i="4"/>
  <c r="V74" i="4"/>
  <c r="V76" i="4"/>
  <c r="V67" i="4"/>
  <c r="V59" i="4"/>
  <c r="V60" i="4"/>
  <c r="V61" i="4"/>
  <c r="V62" i="4"/>
  <c r="V63" i="4"/>
  <c r="V64" i="4"/>
  <c r="V58" i="4"/>
  <c r="V55" i="4"/>
  <c r="V56" i="4"/>
  <c r="V54" i="4"/>
  <c r="V49" i="4"/>
  <c r="V50" i="4"/>
  <c r="V51" i="4"/>
  <c r="V52" i="4"/>
  <c r="V48" i="4"/>
  <c r="V37" i="4"/>
  <c r="V38" i="4"/>
  <c r="V39" i="4"/>
  <c r="V40" i="4"/>
  <c r="V41" i="4"/>
  <c r="V42" i="4"/>
  <c r="V43" i="4"/>
  <c r="V44" i="4"/>
  <c r="V45" i="4"/>
  <c r="V46" i="4"/>
  <c r="V36" i="4"/>
  <c r="V27" i="4"/>
  <c r="V28" i="4"/>
  <c r="V29" i="4"/>
  <c r="V30" i="4"/>
  <c r="V31" i="4"/>
  <c r="V32" i="4"/>
  <c r="V33" i="4"/>
  <c r="V34" i="4"/>
  <c r="V26" i="4"/>
  <c r="V21" i="4"/>
  <c r="V23" i="4"/>
  <c r="V24" i="4"/>
  <c r="V20" i="4"/>
  <c r="V13" i="4"/>
  <c r="V14" i="4"/>
  <c r="V15" i="4"/>
  <c r="V16" i="4"/>
  <c r="V17" i="4"/>
  <c r="V18" i="4"/>
  <c r="V12" i="4"/>
  <c r="R79" i="4"/>
  <c r="R80" i="4"/>
  <c r="R82" i="4"/>
  <c r="R84" i="4"/>
  <c r="R85" i="4"/>
  <c r="R86" i="4"/>
  <c r="R87" i="4"/>
  <c r="R88" i="4"/>
  <c r="R89" i="4"/>
  <c r="R90" i="4"/>
  <c r="R91" i="4"/>
  <c r="R78" i="4"/>
  <c r="R68" i="4"/>
  <c r="R69" i="4"/>
  <c r="R70" i="4"/>
  <c r="R71" i="4"/>
  <c r="R72" i="4"/>
  <c r="R73" i="4"/>
  <c r="R74" i="4"/>
  <c r="R76" i="4"/>
  <c r="R67" i="4"/>
  <c r="R59" i="4"/>
  <c r="R60" i="4"/>
  <c r="R61" i="4"/>
  <c r="R62" i="4"/>
  <c r="R63" i="4"/>
  <c r="R64" i="4"/>
  <c r="R58" i="4"/>
  <c r="R55" i="4"/>
  <c r="R56" i="4"/>
  <c r="R54" i="4"/>
  <c r="R49" i="4"/>
  <c r="R50" i="4"/>
  <c r="R51" i="4"/>
  <c r="R52" i="4"/>
  <c r="R48" i="4"/>
  <c r="R37" i="4"/>
  <c r="R38" i="4"/>
  <c r="R39" i="4"/>
  <c r="R40" i="4"/>
  <c r="R41" i="4"/>
  <c r="R42" i="4"/>
  <c r="R43" i="4"/>
  <c r="R44" i="4"/>
  <c r="R45" i="4"/>
  <c r="R46" i="4"/>
  <c r="R36" i="4"/>
  <c r="R27" i="4"/>
  <c r="R28" i="4"/>
  <c r="R29" i="4"/>
  <c r="R30" i="4"/>
  <c r="R31" i="4"/>
  <c r="R32" i="4"/>
  <c r="R33" i="4"/>
  <c r="R34" i="4"/>
  <c r="R26" i="4"/>
  <c r="R21" i="4"/>
  <c r="R22" i="4"/>
  <c r="R24" i="4"/>
  <c r="R20" i="4"/>
  <c r="R13" i="4"/>
  <c r="R14" i="4"/>
  <c r="R15" i="4"/>
  <c r="R16" i="4"/>
  <c r="R18" i="4"/>
  <c r="R12" i="4"/>
  <c r="M79" i="4"/>
  <c r="M80" i="4"/>
  <c r="M82" i="4"/>
  <c r="M84" i="4"/>
  <c r="M85" i="4"/>
  <c r="M86" i="4"/>
  <c r="M87" i="4"/>
  <c r="M88" i="4"/>
  <c r="M89" i="4"/>
  <c r="M90" i="4"/>
  <c r="M91" i="4"/>
  <c r="M78" i="4"/>
  <c r="M76" i="4"/>
  <c r="M69" i="4"/>
  <c r="M70" i="4"/>
  <c r="M71" i="4"/>
  <c r="M72" i="4"/>
  <c r="M73" i="4"/>
  <c r="M74" i="4"/>
  <c r="M67" i="4"/>
  <c r="M59" i="4"/>
  <c r="M60" i="4"/>
  <c r="M61" i="4"/>
  <c r="M62" i="4"/>
  <c r="M63" i="4"/>
  <c r="M64" i="4"/>
  <c r="M58" i="4"/>
  <c r="M55" i="4"/>
  <c r="M56" i="4"/>
  <c r="M54" i="4"/>
  <c r="M49" i="4"/>
  <c r="M50" i="4"/>
  <c r="M51" i="4"/>
  <c r="M52" i="4"/>
  <c r="M48" i="4"/>
  <c r="M37" i="4"/>
  <c r="M38" i="4"/>
  <c r="M39" i="4"/>
  <c r="M40" i="4"/>
  <c r="M41" i="4"/>
  <c r="M42" i="4"/>
  <c r="M43" i="4"/>
  <c r="M44" i="4"/>
  <c r="M45" i="4"/>
  <c r="M46" i="4"/>
  <c r="M36" i="4"/>
  <c r="M27" i="4"/>
  <c r="M28" i="4"/>
  <c r="M29" i="4"/>
  <c r="M30" i="4"/>
  <c r="M31" i="4"/>
  <c r="M32" i="4"/>
  <c r="M33" i="4"/>
  <c r="M34" i="4"/>
  <c r="M26" i="4"/>
  <c r="M24" i="4"/>
  <c r="M23" i="4"/>
  <c r="M21" i="4"/>
  <c r="M20" i="4"/>
  <c r="M13" i="4"/>
  <c r="M14" i="4"/>
  <c r="M15" i="4"/>
  <c r="M16" i="4"/>
  <c r="M17" i="4"/>
  <c r="M18" i="4"/>
  <c r="M12" i="4"/>
  <c r="H83" i="4"/>
  <c r="H84" i="4"/>
  <c r="H85" i="4"/>
  <c r="H86" i="4"/>
  <c r="H87" i="4"/>
  <c r="H88" i="4"/>
  <c r="H89" i="4"/>
  <c r="H90" i="4"/>
  <c r="H91" i="4"/>
  <c r="H82" i="4"/>
  <c r="H79" i="4"/>
  <c r="H80" i="4"/>
  <c r="H78" i="4"/>
  <c r="H76" i="4"/>
  <c r="H74" i="4"/>
  <c r="H68" i="4"/>
  <c r="H69" i="4"/>
  <c r="H70" i="4"/>
  <c r="H71" i="4"/>
  <c r="H72" i="4"/>
  <c r="H73" i="4"/>
  <c r="H67" i="4"/>
  <c r="H59" i="4"/>
  <c r="H60" i="4"/>
  <c r="H61" i="4"/>
  <c r="H62" i="4"/>
  <c r="H63" i="4"/>
  <c r="H64" i="4"/>
  <c r="H58" i="4"/>
  <c r="H55" i="4"/>
  <c r="H56" i="4"/>
  <c r="H54" i="4"/>
  <c r="H49" i="4"/>
  <c r="H50" i="4"/>
  <c r="H51" i="4"/>
  <c r="H52" i="4"/>
  <c r="H48" i="4"/>
  <c r="H37" i="4"/>
  <c r="H38" i="4"/>
  <c r="H39" i="4"/>
  <c r="H40" i="4"/>
  <c r="H41" i="4"/>
  <c r="H42" i="4"/>
  <c r="H43" i="4"/>
  <c r="H44" i="4"/>
  <c r="H45" i="4"/>
  <c r="H46" i="4"/>
  <c r="H36" i="4"/>
  <c r="H27" i="4"/>
  <c r="H28" i="4"/>
  <c r="H29" i="4"/>
  <c r="H30" i="4"/>
  <c r="H31" i="4"/>
  <c r="H32" i="4"/>
  <c r="H33" i="4"/>
  <c r="H34" i="4"/>
  <c r="H26" i="4"/>
  <c r="H24" i="4"/>
  <c r="H23" i="4"/>
  <c r="H21" i="4"/>
  <c r="H20" i="4"/>
  <c r="H18" i="4"/>
  <c r="H13" i="4"/>
  <c r="H14" i="4"/>
  <c r="H15" i="4"/>
  <c r="H16" i="4"/>
  <c r="H17" i="4"/>
  <c r="H12" i="4"/>
  <c r="I54" i="8"/>
  <c r="I52" i="8"/>
  <c r="Q50" i="8"/>
  <c r="Q40" i="8"/>
  <c r="Q41" i="8"/>
  <c r="Q42" i="8"/>
  <c r="Q43" i="8"/>
  <c r="Q44" i="8"/>
  <c r="Q45" i="8"/>
  <c r="Q46" i="8"/>
  <c r="Q47" i="8"/>
  <c r="Q48" i="8"/>
  <c r="Q49" i="8"/>
  <c r="Q39" i="8"/>
  <c r="P40" i="8"/>
  <c r="P41" i="8"/>
  <c r="P42" i="8"/>
  <c r="P43" i="8"/>
  <c r="P44" i="8"/>
  <c r="P45" i="8"/>
  <c r="P46" i="8"/>
  <c r="P47" i="8"/>
  <c r="P48" i="8"/>
  <c r="P49" i="8"/>
  <c r="P39" i="8"/>
  <c r="O50" i="8"/>
  <c r="O40" i="8"/>
  <c r="O41" i="8"/>
  <c r="O42" i="8"/>
  <c r="O43" i="8"/>
  <c r="O44" i="8"/>
  <c r="O45" i="8"/>
  <c r="O46" i="8"/>
  <c r="O47" i="8"/>
  <c r="O48" i="8"/>
  <c r="O49" i="8"/>
  <c r="O39" i="8"/>
  <c r="P24" i="8" l="1"/>
  <c r="Q25" i="8"/>
  <c r="Q26" i="8"/>
  <c r="Q27" i="8"/>
  <c r="Q35" i="8" s="1"/>
  <c r="I53" i="8" s="1"/>
  <c r="Q28" i="8"/>
  <c r="Q29" i="8"/>
  <c r="Q30" i="8"/>
  <c r="Q31" i="8"/>
  <c r="Q32" i="8"/>
  <c r="Q33" i="8"/>
  <c r="Q34" i="8"/>
  <c r="Q24" i="8"/>
  <c r="P25" i="8"/>
  <c r="P26" i="8"/>
  <c r="P27" i="8"/>
  <c r="P28" i="8"/>
  <c r="P29" i="8"/>
  <c r="P30" i="8"/>
  <c r="P31" i="8"/>
  <c r="P32" i="8"/>
  <c r="P33" i="8"/>
  <c r="P34" i="8"/>
  <c r="O25" i="8"/>
  <c r="O26" i="8"/>
  <c r="O27" i="8"/>
  <c r="O28" i="8"/>
  <c r="O29" i="8"/>
  <c r="O35" i="8" s="1"/>
  <c r="O30" i="8"/>
  <c r="O31" i="8"/>
  <c r="O32" i="8"/>
  <c r="O33" i="8"/>
  <c r="O34" i="8"/>
  <c r="O24" i="8"/>
  <c r="Q18" i="8"/>
  <c r="Q8" i="8"/>
  <c r="Q9" i="8"/>
  <c r="Q10" i="8"/>
  <c r="Q11" i="8"/>
  <c r="Q12" i="8"/>
  <c r="Q13" i="8"/>
  <c r="Q14" i="8"/>
  <c r="Q15" i="8"/>
  <c r="Q16" i="8"/>
  <c r="Q17" i="8"/>
  <c r="Q7" i="8"/>
  <c r="P8" i="8"/>
  <c r="P9" i="8"/>
  <c r="P10" i="8"/>
  <c r="P11" i="8"/>
  <c r="P12" i="8"/>
  <c r="P13" i="8"/>
  <c r="P14" i="8"/>
  <c r="P15" i="8"/>
  <c r="P16" i="8"/>
  <c r="P17" i="8"/>
  <c r="P7" i="8"/>
  <c r="O18" i="8"/>
  <c r="M48" i="8"/>
  <c r="M33" i="8" l="1"/>
  <c r="M16" i="8"/>
  <c r="M49" i="8"/>
  <c r="M47" i="8"/>
  <c r="M46" i="8"/>
  <c r="M45" i="8"/>
  <c r="M44" i="8"/>
  <c r="M43" i="8"/>
  <c r="M42" i="8"/>
  <c r="M41" i="8"/>
  <c r="M40" i="8"/>
  <c r="M39" i="8"/>
  <c r="M34" i="8"/>
  <c r="M32" i="8"/>
  <c r="M31" i="8"/>
  <c r="M30" i="8"/>
  <c r="M29" i="8"/>
  <c r="M28" i="8"/>
  <c r="M27" i="8"/>
  <c r="M26" i="8"/>
  <c r="M25" i="8"/>
  <c r="M24" i="8"/>
  <c r="M17" i="8"/>
  <c r="M15" i="8"/>
  <c r="M14" i="8"/>
  <c r="M13" i="8"/>
  <c r="M12" i="8"/>
  <c r="M11" i="8"/>
  <c r="M10" i="8"/>
  <c r="M9" i="8"/>
  <c r="M8" i="8"/>
  <c r="M7" i="8"/>
  <c r="M18" i="8" l="1"/>
  <c r="M50" i="8"/>
  <c r="M35" i="8"/>
  <c r="I55" i="8" l="1"/>
  <c r="I60" i="8" s="1"/>
</calcChain>
</file>

<file path=xl/sharedStrings.xml><?xml version="1.0" encoding="utf-8"?>
<sst xmlns="http://schemas.openxmlformats.org/spreadsheetml/2006/main" count="513" uniqueCount="171">
  <si>
    <t>N°</t>
  </si>
  <si>
    <t>MARCA</t>
  </si>
  <si>
    <t>TIPO DE VEHICULO</t>
  </si>
  <si>
    <t>PLACA</t>
  </si>
  <si>
    <t>MODELO</t>
  </si>
  <si>
    <t>CILINDRAJE</t>
  </si>
  <si>
    <t>COLOR</t>
  </si>
  <si>
    <t xml:space="preserve">TIPO DE COMBUSTIBLE </t>
  </si>
  <si>
    <t>CHEVROLET AVEO EMOTION</t>
  </si>
  <si>
    <t>SEDAN</t>
  </si>
  <si>
    <t>OCJ 973</t>
  </si>
  <si>
    <t>PLATA BRILLANTE</t>
  </si>
  <si>
    <t>GASOLINA</t>
  </si>
  <si>
    <t>OCJ 974</t>
  </si>
  <si>
    <t>OCJ 975</t>
  </si>
  <si>
    <t>HYUNDAI i25</t>
  </si>
  <si>
    <t>OCK 396</t>
  </si>
  <si>
    <t>PLATA</t>
  </si>
  <si>
    <t xml:space="preserve">OCK 397 </t>
  </si>
  <si>
    <t>HYUNDAI NUEVA SANTA FE</t>
  </si>
  <si>
    <t>CAMIONETA</t>
  </si>
  <si>
    <t xml:space="preserve">OCK 398 </t>
  </si>
  <si>
    <t>PLATA PLATINUM</t>
  </si>
  <si>
    <t>CHEVROLET VITARA 3P</t>
  </si>
  <si>
    <t>CAMPERO</t>
  </si>
  <si>
    <t>OBH 422</t>
  </si>
  <si>
    <t>BLANCO PURO</t>
  </si>
  <si>
    <t>OBH 633</t>
  </si>
  <si>
    <t>TOYOTA HILUX</t>
  </si>
  <si>
    <t>CAMIONETA PLATON</t>
  </si>
  <si>
    <t>NPK-382</t>
  </si>
  <si>
    <t>GRIS</t>
  </si>
  <si>
    <t>CHEVROLET NHR</t>
  </si>
  <si>
    <t>CAMION</t>
  </si>
  <si>
    <t>OCK-546</t>
  </si>
  <si>
    <t>BLANCO GALAXIA</t>
  </si>
  <si>
    <t>DIESEL</t>
  </si>
  <si>
    <t>HONDA INVICTA</t>
  </si>
  <si>
    <t>MOTOCICLETA</t>
  </si>
  <si>
    <t>AVU51D</t>
  </si>
  <si>
    <t>PLATA SABLE</t>
  </si>
  <si>
    <t>RUTINAS DE MANTENIMIENTO PREVENTIVO POR CADA VEHICULO</t>
  </si>
  <si>
    <t>Segun lo establecido por los fabricantes de los vehiculos las rutinas de mantenimiento preventivo se deberán realizar cada 5,000 km y cada 10,000 Km</t>
  </si>
  <si>
    <r>
      <rPr>
        <b/>
        <sz val="11"/>
        <color theme="1"/>
        <rFont val="Calibri"/>
        <family val="2"/>
        <scheme val="minor"/>
      </rPr>
      <t>Rutina impar</t>
    </r>
    <r>
      <rPr>
        <sz val="11"/>
        <color theme="1"/>
        <rFont val="Calibri"/>
        <family val="2"/>
        <scheme val="minor"/>
      </rPr>
      <t>, en esta rutina no se realizan cambios importantes,  se ejecuta cuando el kilometraje del vehiculo termina en 5, 15, 25, 35, 45, 55 etc, en cada rutina de 5,000km se deben realizar las actividades descritas a continuacion.</t>
    </r>
  </si>
  <si>
    <t>MANTENIMIENTO PREVENTIVO RUTINA DE 5.000 KM</t>
  </si>
  <si>
    <t>DESCRIPCION DE LA ACTIVIDAD</t>
  </si>
  <si>
    <t>VEHICULO</t>
  </si>
  <si>
    <t>CANTIDAD DE RUTINAS VIGENCIA 2026</t>
  </si>
  <si>
    <t xml:space="preserve">VALOR UNITARIO INCLUIDO IVA Y MANO DE OBRA COTIZACION 1 </t>
  </si>
  <si>
    <t xml:space="preserve">VALOR TOTAL INCLUIDO IVA Y MANO DE OBRA COTIZACION 1 </t>
  </si>
  <si>
    <t xml:space="preserve">VALOR UNITARIO INCLUIDO IVA Y MANO DE OBRA COTIZACION 2 </t>
  </si>
  <si>
    <t>VALOR TOTAL INCLUIDO IVA Y MANO DE OBRA COTIZACION 2</t>
  </si>
  <si>
    <t>VALOR UNITARIO PROMEDIO INCLUIDO IVA Y MANO DE OBRA</t>
  </si>
  <si>
    <t xml:space="preserve">VALOR TOTAL PROMEDIO INCLUIDO IVA Y MANO DE OBRA </t>
  </si>
  <si>
    <t xml:space="preserve">
Cambio de aceite de motor, filtro de aceite   y filtro de aire .
Revisar presión de inflado de llantas, desgaste de la banda de rodadura.
Revisar y ajustar correas del motor.
Completar el nivel de líquidos de los diferentes sistemas del auto.
Realizar inspección a  la carrocería.
Revisar ajustar la suspensión.
</t>
  </si>
  <si>
    <t>VALOR TOTAL RUTINAS IMPARES</t>
  </si>
  <si>
    <r>
      <rPr>
        <b/>
        <sz val="11"/>
        <color theme="1"/>
        <rFont val="Calibri"/>
        <family val="2"/>
        <scheme val="minor"/>
      </rPr>
      <t>Rutina par</t>
    </r>
    <r>
      <rPr>
        <sz val="11"/>
        <color theme="1"/>
        <rFont val="Calibri"/>
        <family val="2"/>
        <scheme val="minor"/>
      </rPr>
      <t>, en esta rutina no se realizan cambios importantes,  se ejecuta cuando el kilometraje del vehiculo termina en 10, 20, 30, 40, 50, 60 etc, en cada rutina de 10,000km se deben realizar las actividades descritas a continuacion.</t>
    </r>
  </si>
  <si>
    <t>MANTENIMIENTO PREVENTIVO RUTINA DE 10.000 KM</t>
  </si>
  <si>
    <t xml:space="preserve">
Cambio de aceite de motor, filtro de aceite   y filtro de aire .
Alineacion y balanceo.
Rotacion de llantas.
Verificación de sistema eléctrico, luces, indicadores del tablero, sistema eléctrico en general (alternador y arranque)
Elevar el vehículo y revisar fugas, estado de las articulaciones, rotulas y guardapolvos, tuberías y mangueras del vehículo.
Realizar limpieza y mantenimiento del sistema de frenos, inspeccionar el desgaste de las pastillas, observando si es necesario sustituirlas, verificar tensión y eficacia del freno de estacionamiento y del pedal de freno.
Cambiar filtro de aire del habitáculo o anti polen del aire acondicionado.</t>
  </si>
  <si>
    <t>VALOR TOTAL RUTINAS PARES</t>
  </si>
  <si>
    <t>REVISIONES TECNICOMECANICAS</t>
  </si>
  <si>
    <t xml:space="preserve">
REVISION TECNICOMECANICA Y DE GASES</t>
  </si>
  <si>
    <t>VALOR TOTAL TECNICOMECANICAS</t>
  </si>
  <si>
    <t>VALOR TOTAL MANTENIMIENTO PREVENTIVO</t>
  </si>
  <si>
    <r>
      <t xml:space="preserve">2.      </t>
    </r>
    <r>
      <rPr>
        <b/>
        <u/>
        <sz val="8"/>
        <color theme="1"/>
        <rFont val="Arial"/>
        <family val="2"/>
      </rPr>
      <t xml:space="preserve">FORMATO COTIZACION </t>
    </r>
    <r>
      <rPr>
        <b/>
        <u/>
        <sz val="8"/>
        <color theme="1"/>
        <rFont val="Times New Roman"/>
        <family val="1"/>
      </rPr>
      <t>MANTENIMIENTO CORRECTIVO TODOS LOS VEHICULOS</t>
    </r>
  </si>
  <si>
    <t>El valor cotizado servira como referencia para establecer el presupuesto oficial de la entidad para la vigencia 2026 y se establecera un monto global el cual se ejecutara por el sistema de bolsa o monto agotable, los valores cotizados deberan tener incluido el IVA</t>
  </si>
  <si>
    <t>CHEVROLET</t>
  </si>
  <si>
    <t xml:space="preserve">HYUNDAI </t>
  </si>
  <si>
    <t>HYUNDAI</t>
  </si>
  <si>
    <t>TOYOTA</t>
  </si>
  <si>
    <t>HONDA</t>
  </si>
  <si>
    <t xml:space="preserve">TIPO </t>
  </si>
  <si>
    <t>LINEA</t>
  </si>
  <si>
    <t>AVEO EMOTION</t>
  </si>
  <si>
    <t>ACCENT i25</t>
  </si>
  <si>
    <t>SANTA FE</t>
  </si>
  <si>
    <t>VITARA</t>
  </si>
  <si>
    <t>HILUX</t>
  </si>
  <si>
    <t>NHR</t>
  </si>
  <si>
    <t>INVICTA</t>
  </si>
  <si>
    <t>DESCRIPCION</t>
  </si>
  <si>
    <t>VALOR UNITARIO INCLUIDO IVA COTIZACION 1</t>
  </si>
  <si>
    <t>VALOR UNITARIO INCLUIDO IVA COTIZACION 2</t>
  </si>
  <si>
    <t xml:space="preserve">VALOR UNITARIO PROMEDIO INCLUIDO IVA </t>
  </si>
  <si>
    <t>VALOR UNITARIO  PROMEDIO INCLUIDO IVA</t>
  </si>
  <si>
    <t xml:space="preserve">VALOR UNITARIO INCLUIDO IVA COTIZACION 1 </t>
  </si>
  <si>
    <t>VALOR UNITARIO INCLUIDO IVA</t>
  </si>
  <si>
    <t xml:space="preserve">VALOR UNITARIO INCLUIDO IVA </t>
  </si>
  <si>
    <t>FRENOS</t>
  </si>
  <si>
    <t>MANO DE OBRA</t>
  </si>
  <si>
    <t>Ajuste general de Frenos</t>
  </si>
  <si>
    <t>Diagnostico de funcionamiento ABS</t>
  </si>
  <si>
    <t>Rectificacion de discos de freno</t>
  </si>
  <si>
    <t>Cambio pastillas y/o bandas de freno</t>
  </si>
  <si>
    <t>Cambio discos de freno</t>
  </si>
  <si>
    <t>N/A</t>
  </si>
  <si>
    <t>Cambio campanas de freno</t>
  </si>
  <si>
    <t>Rectificacion de campanas de freno</t>
  </si>
  <si>
    <t>REPUESTOS</t>
  </si>
  <si>
    <t>Liquido de frenos</t>
  </si>
  <si>
    <t>Pastillas de freno delanteras</t>
  </si>
  <si>
    <t>Pastillas de freno traseras</t>
  </si>
  <si>
    <t>Bandas de freno</t>
  </si>
  <si>
    <t>Bomba de freno</t>
  </si>
  <si>
    <t>MOTOR</t>
  </si>
  <si>
    <t>Sincronizacion de motor</t>
  </si>
  <si>
    <t>Lavado de Inyectores</t>
  </si>
  <si>
    <t>Desmonte y monte de tanque de gasolina</t>
  </si>
  <si>
    <t>Servicio de scanner</t>
  </si>
  <si>
    <t>Cambio Kit de reparticion</t>
  </si>
  <si>
    <t>Cambio Kit de embrague</t>
  </si>
  <si>
    <t>Cambio empaque tapa valvulas</t>
  </si>
  <si>
    <t>Cambio empaque culata</t>
  </si>
  <si>
    <t>Cambio de bomba de gasolina</t>
  </si>
  <si>
    <t>Juego de bujias de motor</t>
  </si>
  <si>
    <t>Juego de inyectores</t>
  </si>
  <si>
    <t>Bomba de gasolina</t>
  </si>
  <si>
    <t>Prefiltro bomba de gasolina</t>
  </si>
  <si>
    <t>Juego de cables de alta</t>
  </si>
  <si>
    <t>Bomba de agua</t>
  </si>
  <si>
    <t>Bomba de aceite</t>
  </si>
  <si>
    <t>Empaque tapa valvulas</t>
  </si>
  <si>
    <t>Empaque culata</t>
  </si>
  <si>
    <t>Disco, prensa y balinera</t>
  </si>
  <si>
    <t>Cadena y/o correa de reparticion, correa de accesorios y tensores</t>
  </si>
  <si>
    <t>SISTEMA ELECTRICO</t>
  </si>
  <si>
    <t>Reparacion alternador</t>
  </si>
  <si>
    <t>Reparacion Arranque</t>
  </si>
  <si>
    <t>Reparacion luces</t>
  </si>
  <si>
    <t>Cambio alternador</t>
  </si>
  <si>
    <t>Cambio Arranque</t>
  </si>
  <si>
    <t>Alternador</t>
  </si>
  <si>
    <t>Motor de arranque</t>
  </si>
  <si>
    <t>Correa alternador</t>
  </si>
  <si>
    <t xml:space="preserve">SUSPENSION </t>
  </si>
  <si>
    <t>Cambio de amortiguadores</t>
  </si>
  <si>
    <t>Cambio de rodamientos</t>
  </si>
  <si>
    <t>Cambio de bujes tijera superior</t>
  </si>
  <si>
    <t>Cambio de Bujes tijera inferior</t>
  </si>
  <si>
    <t>Cambio de rotulas</t>
  </si>
  <si>
    <t>Engrase de rodamientos</t>
  </si>
  <si>
    <t>Cambio brazos axiales</t>
  </si>
  <si>
    <t>Cambio de bujes de muelles</t>
  </si>
  <si>
    <t>Amortiguadores delanteros</t>
  </si>
  <si>
    <t>Amortiguadores traseros</t>
  </si>
  <si>
    <t>Rodamientos delanteros</t>
  </si>
  <si>
    <t>Rodamientos Traseros</t>
  </si>
  <si>
    <t>Juego de bujes tijera superior</t>
  </si>
  <si>
    <t>Juego de bujes tijera inferior</t>
  </si>
  <si>
    <t>Rotulas</t>
  </si>
  <si>
    <t>Brazos axiales</t>
  </si>
  <si>
    <t>Juego de bujes de muelles</t>
  </si>
  <si>
    <t>Alineacion y balanceo</t>
  </si>
  <si>
    <t>VARIOS</t>
  </si>
  <si>
    <t xml:space="preserve"> REPUESTOS Y MANO DE OBRA (SI APLICA)</t>
  </si>
  <si>
    <t>Mantenimiento aire acondicionado</t>
  </si>
  <si>
    <t>Ajuste de puertas</t>
  </si>
  <si>
    <t>Ajuste de sillas</t>
  </si>
  <si>
    <t>Ajuste de furgon</t>
  </si>
  <si>
    <t>Cambio de plumillas</t>
  </si>
  <si>
    <t>Radio pantalla de 9" (apple carplay y Android Auto)</t>
  </si>
  <si>
    <t>Cambio radiador</t>
  </si>
  <si>
    <t>Cambio compresor aire acondicionado</t>
  </si>
  <si>
    <t>Cambio deposito refrigerante.</t>
  </si>
  <si>
    <t>Kit de carretera reglametario</t>
  </si>
  <si>
    <t>Botiquin reglamentario incluido maletin</t>
  </si>
  <si>
    <t>Kit de herramientas que contenga: 3 destornilladores de pala, 3 destornilladores de estrella, linterna de bateria recargable, juego de llaves de 16 piezas, llave de expansion, alicates, guantes, cruceta, gato de botella para 5 tonrladas, juego de copas rached, juego de llaves bristol y pela cables.</t>
  </si>
  <si>
    <t>Compresor de aire portatil</t>
  </si>
  <si>
    <t>Iniciador de bateria</t>
  </si>
  <si>
    <t>TOTAL</t>
  </si>
  <si>
    <t>BOLSA PARA MANTENIMIENTO CORRECTIVO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</si>
</sst>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_(&quot;$&quot;\ * \(#,##0.00\);_(&quot;$&quot;\ * &quot;-&quot;??_);_(@_)"/>
    <numFmt numFmtId="165" formatCode="_-* #,##0_-;\-* #,##0_-;_-* &quot;-&quot;??_-;_-@_-"/>
    <numFmt numFmtId="166" formatCode="#,##0.00_ ;\-#,##0.00\ "/>
  </numFmts>
  <fonts count="12" x14ac:knownFonts="1">
    <font>
      <sz val="11"/>
      <color theme="1"/>
      <name val="Calibri"/>
      <family val="2"/>
      <scheme val="minor"/>
    </font>
    <font>
      <b/>
      <sz val="11"/>
      <color theme="1"/>
      <name val="Calibri"/>
      <family val="2"/>
      <scheme val="minor"/>
    </font>
    <font>
      <sz val="10"/>
      <color theme="1"/>
      <name val="Calibri"/>
      <family val="2"/>
      <scheme val="minor"/>
    </font>
    <font>
      <sz val="11"/>
      <color theme="1"/>
      <name val="Calibri"/>
      <family val="2"/>
      <scheme val="minor"/>
    </font>
    <font>
      <b/>
      <sz val="8"/>
      <color theme="1"/>
      <name val="Arial"/>
      <family val="2"/>
    </font>
    <font>
      <b/>
      <sz val="9"/>
      <color theme="1"/>
      <name val="Calibri"/>
      <family val="2"/>
      <scheme val="minor"/>
    </font>
    <font>
      <b/>
      <sz val="10"/>
      <color theme="1"/>
      <name val="Calibri"/>
      <family val="2"/>
      <scheme val="minor"/>
    </font>
    <font>
      <b/>
      <u/>
      <sz val="8"/>
      <color theme="1"/>
      <name val="Arial"/>
      <family val="2"/>
    </font>
    <font>
      <b/>
      <u/>
      <sz val="8"/>
      <color theme="1"/>
      <name val="Times New Roman"/>
      <family val="1"/>
    </font>
    <font>
      <sz val="8"/>
      <color rgb="FF000000"/>
      <name val="Calibri"/>
      <family val="2"/>
    </font>
    <font>
      <sz val="8"/>
      <color theme="1"/>
      <name val="Calibri"/>
      <family val="2"/>
      <scheme val="minor"/>
    </font>
    <font>
      <u/>
      <sz val="11"/>
      <color theme="10"/>
      <name val="Calibri"/>
      <family val="2"/>
      <scheme val="minor"/>
    </font>
  </fonts>
  <fills count="19">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rgb="FFFFC000"/>
        <bgColor indexed="64"/>
      </patternFill>
    </fill>
    <fill>
      <patternFill patternType="solid">
        <fgColor theme="3" tint="0.39997558519241921"/>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s>
  <cellStyleXfs count="6">
    <xf numFmtId="0" fontId="0" fillId="0" borderId="0"/>
    <xf numFmtId="16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1" fillId="0" borderId="0" applyNumberFormat="0" applyFill="0" applyBorder="0" applyAlignment="0" applyProtection="0"/>
  </cellStyleXfs>
  <cellXfs count="210">
    <xf numFmtId="0" fontId="0" fillId="0" borderId="0" xfId="0"/>
    <xf numFmtId="0" fontId="9" fillId="0" borderId="1" xfId="0" applyFont="1" applyBorder="1" applyAlignment="1">
      <alignment horizontal="center" vertical="center"/>
    </xf>
    <xf numFmtId="0" fontId="1" fillId="5" borderId="1" xfId="0" applyFont="1" applyFill="1" applyBorder="1" applyAlignment="1">
      <alignment horizontal="center" vertical="center"/>
    </xf>
    <xf numFmtId="0" fontId="1" fillId="5" borderId="2" xfId="0" applyFont="1" applyFill="1" applyBorder="1" applyAlignment="1">
      <alignment horizontal="center" vertical="center" wrapText="1"/>
    </xf>
    <xf numFmtId="0" fontId="0" fillId="0" borderId="1" xfId="0" applyBorder="1" applyAlignment="1">
      <alignment horizontal="center" vertical="center"/>
    </xf>
    <xf numFmtId="0" fontId="1" fillId="5" borderId="2" xfId="0" applyFont="1" applyFill="1" applyBorder="1" applyAlignment="1">
      <alignment horizontal="center" vertical="center"/>
    </xf>
    <xf numFmtId="0" fontId="1" fillId="5" borderId="1" xfId="0" applyFont="1" applyFill="1" applyBorder="1" applyAlignment="1">
      <alignment horizontal="center" vertical="center" wrapText="1"/>
    </xf>
    <xf numFmtId="0" fontId="0" fillId="0" borderId="4" xfId="0" applyBorder="1" applyAlignment="1">
      <alignment horizontal="center" vertical="center"/>
    </xf>
    <xf numFmtId="165" fontId="0" fillId="0" borderId="1" xfId="2" applyNumberFormat="1" applyFont="1" applyBorder="1" applyAlignment="1">
      <alignment horizontal="center" vertical="center"/>
    </xf>
    <xf numFmtId="0" fontId="9" fillId="0" borderId="5" xfId="0" applyFont="1"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xf>
    <xf numFmtId="165" fontId="0" fillId="0" borderId="1" xfId="3" applyNumberFormat="1" applyFont="1" applyBorder="1" applyAlignment="1">
      <alignment horizontal="center" vertical="center"/>
    </xf>
    <xf numFmtId="165" fontId="1" fillId="0" borderId="1" xfId="2" applyNumberFormat="1" applyFont="1" applyBorder="1"/>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4" xfId="0" applyFont="1" applyBorder="1" applyAlignment="1">
      <alignment horizontal="center" vertical="center"/>
    </xf>
    <xf numFmtId="0" fontId="6" fillId="5" borderId="2" xfId="0" applyFont="1" applyFill="1" applyBorder="1" applyAlignment="1">
      <alignment horizontal="center" vertical="center" textRotation="90" wrapText="1"/>
    </xf>
    <xf numFmtId="0" fontId="0" fillId="0" borderId="0" xfId="0" applyAlignment="1">
      <alignment vertical="center"/>
    </xf>
    <xf numFmtId="0" fontId="11" fillId="0" borderId="0" xfId="5" applyAlignment="1">
      <alignment vertical="center"/>
    </xf>
    <xf numFmtId="0" fontId="6" fillId="5" borderId="1" xfId="0" applyFont="1" applyFill="1" applyBorder="1" applyAlignment="1">
      <alignment horizontal="center" vertical="center"/>
    </xf>
    <xf numFmtId="0" fontId="6"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165" fontId="1" fillId="4" borderId="1" xfId="0" applyNumberFormat="1" applyFont="1" applyFill="1" applyBorder="1" applyAlignment="1">
      <alignment horizontal="center"/>
    </xf>
    <xf numFmtId="165" fontId="0" fillId="0" borderId="1" xfId="3" applyNumberFormat="1" applyFont="1" applyBorder="1" applyAlignment="1">
      <alignment vertical="center"/>
    </xf>
    <xf numFmtId="165" fontId="0" fillId="0" borderId="1" xfId="2" applyNumberFormat="1" applyFont="1" applyBorder="1" applyAlignment="1">
      <alignment horizontal="right" vertical="center"/>
    </xf>
    <xf numFmtId="165" fontId="0" fillId="0" borderId="1" xfId="2" applyNumberFormat="1" applyFont="1" applyBorder="1" applyAlignment="1">
      <alignment horizontal="center" vertical="center" wrapText="1"/>
    </xf>
    <xf numFmtId="165" fontId="1" fillId="4" borderId="1" xfId="2" applyNumberFormat="1" applyFont="1" applyFill="1" applyBorder="1"/>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6" fillId="17" borderId="2" xfId="0" applyFont="1" applyFill="1" applyBorder="1" applyAlignment="1">
      <alignment horizontal="center" vertical="center" wrapText="1"/>
    </xf>
    <xf numFmtId="0" fontId="6" fillId="17" borderId="1" xfId="0" applyFont="1" applyFill="1" applyBorder="1" applyAlignment="1">
      <alignment horizontal="center" vertical="center" wrapText="1"/>
    </xf>
    <xf numFmtId="165" fontId="0" fillId="0" borderId="1" xfId="2" applyNumberFormat="1" applyFont="1" applyBorder="1" applyAlignment="1">
      <alignment horizontal="right"/>
    </xf>
    <xf numFmtId="165" fontId="0" fillId="0" borderId="2" xfId="2" applyNumberFormat="1" applyFont="1" applyBorder="1" applyAlignment="1">
      <alignment horizontal="right" vertical="center"/>
    </xf>
    <xf numFmtId="0" fontId="1" fillId="4" borderId="0" xfId="0" applyFont="1" applyFill="1" applyAlignment="1">
      <alignment horizontal="center" vertical="center"/>
    </xf>
    <xf numFmtId="0" fontId="6" fillId="4" borderId="0" xfId="0" applyFont="1" applyFill="1" applyAlignment="1">
      <alignment horizontal="center" vertical="center"/>
    </xf>
    <xf numFmtId="0" fontId="1" fillId="4" borderId="1" xfId="0" applyFont="1" applyFill="1" applyBorder="1" applyAlignment="1">
      <alignment horizontal="center" vertical="center"/>
    </xf>
    <xf numFmtId="165" fontId="0" fillId="0" borderId="2" xfId="2" applyNumberFormat="1" applyFont="1" applyBorder="1" applyAlignment="1">
      <alignment horizontal="center" vertical="center" wrapText="1"/>
    </xf>
    <xf numFmtId="0" fontId="6" fillId="4" borderId="1" xfId="0" applyFont="1" applyFill="1" applyBorder="1" applyAlignment="1">
      <alignment horizontal="center" vertical="center"/>
    </xf>
    <xf numFmtId="165" fontId="0" fillId="16" borderId="1" xfId="2" applyNumberFormat="1" applyFont="1" applyFill="1" applyBorder="1" applyAlignment="1">
      <alignment horizontal="center" vertical="center"/>
    </xf>
    <xf numFmtId="165" fontId="0" fillId="16" borderId="1" xfId="2" applyNumberFormat="1" applyFont="1" applyFill="1" applyBorder="1" applyAlignment="1">
      <alignment horizontal="right"/>
    </xf>
    <xf numFmtId="165" fontId="0" fillId="16" borderId="1" xfId="2" applyNumberFormat="1" applyFont="1" applyFill="1" applyBorder="1" applyAlignment="1">
      <alignment horizontal="center" vertical="center" wrapText="1"/>
    </xf>
    <xf numFmtId="165" fontId="0" fillId="16" borderId="1" xfId="2" applyNumberFormat="1" applyFont="1" applyFill="1" applyBorder="1" applyAlignment="1">
      <alignment horizontal="right" vertical="center"/>
    </xf>
    <xf numFmtId="165" fontId="0" fillId="16" borderId="2" xfId="2" applyNumberFormat="1" applyFont="1" applyFill="1" applyBorder="1" applyAlignment="1">
      <alignment horizontal="right" vertical="center"/>
    </xf>
    <xf numFmtId="165" fontId="0" fillId="0" borderId="0" xfId="0" applyNumberFormat="1"/>
    <xf numFmtId="165" fontId="0" fillId="18" borderId="1" xfId="2" applyNumberFormat="1" applyFont="1" applyFill="1" applyBorder="1" applyAlignment="1">
      <alignment horizontal="center" vertical="center" wrapText="1"/>
    </xf>
    <xf numFmtId="166" fontId="0" fillId="0" borderId="1" xfId="2" applyNumberFormat="1" applyFont="1" applyBorder="1" applyAlignment="1">
      <alignment horizontal="center" vertical="center" wrapText="1"/>
    </xf>
    <xf numFmtId="166" fontId="0" fillId="18" borderId="1" xfId="2" applyNumberFormat="1" applyFont="1" applyFill="1" applyBorder="1" applyAlignment="1">
      <alignment horizontal="center" vertical="center" wrapText="1"/>
    </xf>
    <xf numFmtId="0" fontId="6" fillId="2" borderId="1" xfId="0" applyFont="1" applyFill="1" applyBorder="1" applyAlignment="1">
      <alignment horizontal="center" wrapText="1"/>
    </xf>
    <xf numFmtId="165" fontId="0" fillId="0" borderId="1" xfId="2" applyNumberFormat="1" applyFont="1" applyBorder="1" applyAlignment="1">
      <alignment horizontal="center"/>
    </xf>
    <xf numFmtId="0" fontId="1" fillId="2" borderId="1" xfId="0" applyFont="1" applyFill="1" applyBorder="1" applyAlignment="1">
      <alignment horizontal="center"/>
    </xf>
    <xf numFmtId="0" fontId="0" fillId="0" borderId="1" xfId="0" applyBorder="1" applyAlignment="1">
      <alignment horizontal="center" vertical="center" wrapText="1"/>
    </xf>
    <xf numFmtId="0" fontId="1" fillId="7" borderId="1" xfId="0" applyFont="1" applyFill="1" applyBorder="1" applyAlignment="1">
      <alignment horizontal="center"/>
    </xf>
    <xf numFmtId="0" fontId="10" fillId="0" borderId="1" xfId="0" applyFont="1" applyBorder="1" applyAlignment="1">
      <alignment horizontal="center" vertical="center"/>
    </xf>
    <xf numFmtId="0" fontId="10" fillId="0" borderId="8" xfId="0" applyFont="1" applyBorder="1" applyAlignment="1">
      <alignment horizontal="center" vertical="center"/>
    </xf>
    <xf numFmtId="0" fontId="10" fillId="0" borderId="7" xfId="0" applyFont="1" applyBorder="1" applyAlignment="1">
      <alignment horizontal="center" vertical="center"/>
    </xf>
    <xf numFmtId="0" fontId="1" fillId="4" borderId="2" xfId="0" applyFont="1" applyFill="1" applyBorder="1" applyAlignment="1">
      <alignment horizont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6" fillId="5" borderId="1" xfId="0" applyFont="1" applyFill="1" applyBorder="1" applyAlignment="1">
      <alignment horizontal="center" vertical="center"/>
    </xf>
    <xf numFmtId="0" fontId="1" fillId="4" borderId="1" xfId="0" applyFont="1" applyFill="1" applyBorder="1" applyAlignment="1">
      <alignment horizontal="center"/>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7" xfId="0" applyBorder="1" applyAlignment="1">
      <alignment horizontal="center" vertical="center" wrapText="1"/>
    </xf>
    <xf numFmtId="0" fontId="0" fillId="0" borderId="11" xfId="0" applyBorder="1" applyAlignment="1">
      <alignment horizontal="center" vertical="center" wrapText="1"/>
    </xf>
    <xf numFmtId="0" fontId="0" fillId="0" borderId="0" xfId="0" applyAlignment="1">
      <alignment horizontal="center" vertical="center" wrapText="1"/>
    </xf>
    <xf numFmtId="0" fontId="0" fillId="0" borderId="13" xfId="0" applyBorder="1" applyAlignment="1">
      <alignment horizontal="center" vertical="center" wrapText="1"/>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 fillId="5" borderId="1"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0" xfId="0" applyFont="1" applyAlignment="1">
      <alignment horizontal="center" vertical="center" wrapText="1"/>
    </xf>
    <xf numFmtId="0" fontId="2" fillId="0" borderId="13" xfId="0" applyFont="1" applyBorder="1" applyAlignment="1">
      <alignment horizontal="center" vertical="center" wrapText="1"/>
    </xf>
    <xf numFmtId="0" fontId="2" fillId="6" borderId="1" xfId="0" applyFont="1" applyFill="1" applyBorder="1" applyAlignment="1">
      <alignment horizontal="left" vertical="center"/>
    </xf>
    <xf numFmtId="0" fontId="2" fillId="6" borderId="2" xfId="0" applyFont="1" applyFill="1" applyBorder="1" applyAlignment="1">
      <alignment horizontal="left" vertical="center"/>
    </xf>
    <xf numFmtId="0" fontId="2" fillId="6" borderId="4" xfId="0" applyFont="1" applyFill="1" applyBorder="1" applyAlignment="1">
      <alignment horizontal="left" vertical="center"/>
    </xf>
    <xf numFmtId="0" fontId="6" fillId="5" borderId="2" xfId="0" applyFont="1" applyFill="1" applyBorder="1" applyAlignment="1">
      <alignment horizontal="center" vertical="center" textRotation="90" wrapText="1"/>
    </xf>
    <xf numFmtId="0" fontId="6" fillId="5" borderId="4" xfId="0" applyFont="1" applyFill="1" applyBorder="1" applyAlignment="1">
      <alignment horizontal="center" vertical="center" textRotation="90"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16" borderId="5" xfId="0" applyFont="1" applyFill="1" applyBorder="1" applyAlignment="1">
      <alignment horizontal="center" vertical="center" wrapText="1"/>
    </xf>
    <xf numFmtId="0" fontId="1" fillId="16" borderId="6"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8" borderId="2" xfId="0" applyFont="1" applyFill="1" applyBorder="1" applyAlignment="1">
      <alignment horizontal="center"/>
    </xf>
    <xf numFmtId="0" fontId="6" fillId="8" borderId="3" xfId="0" applyFont="1" applyFill="1" applyBorder="1" applyAlignment="1">
      <alignment horizontal="center"/>
    </xf>
    <xf numFmtId="0" fontId="6" fillId="8" borderId="4" xfId="0" applyFont="1" applyFill="1" applyBorder="1" applyAlignment="1">
      <alignment horizontal="center"/>
    </xf>
    <xf numFmtId="3" fontId="6" fillId="8" borderId="2" xfId="0" applyNumberFormat="1" applyFont="1" applyFill="1" applyBorder="1" applyAlignment="1">
      <alignment horizontal="center"/>
    </xf>
    <xf numFmtId="3" fontId="6" fillId="8" borderId="3" xfId="0" applyNumberFormat="1" applyFont="1" applyFill="1" applyBorder="1" applyAlignment="1">
      <alignment horizontal="center"/>
    </xf>
    <xf numFmtId="3" fontId="6" fillId="8" borderId="4" xfId="0" applyNumberFormat="1" applyFont="1" applyFill="1" applyBorder="1" applyAlignment="1">
      <alignment horizontal="center"/>
    </xf>
    <xf numFmtId="0" fontId="6" fillId="15" borderId="2" xfId="0" applyFont="1" applyFill="1" applyBorder="1" applyAlignment="1">
      <alignment horizontal="center"/>
    </xf>
    <xf numFmtId="0" fontId="6" fillId="15" borderId="3" xfId="0" applyFont="1" applyFill="1" applyBorder="1" applyAlignment="1">
      <alignment horizontal="center"/>
    </xf>
    <xf numFmtId="0" fontId="6" fillId="15" borderId="4" xfId="0" applyFont="1" applyFill="1" applyBorder="1" applyAlignment="1">
      <alignment horizontal="center"/>
    </xf>
    <xf numFmtId="3" fontId="6" fillId="15" borderId="2" xfId="0" applyNumberFormat="1" applyFont="1" applyFill="1" applyBorder="1" applyAlignment="1">
      <alignment horizontal="center"/>
    </xf>
    <xf numFmtId="3" fontId="6" fillId="15" borderId="3" xfId="0" applyNumberFormat="1" applyFont="1" applyFill="1" applyBorder="1" applyAlignment="1">
      <alignment horizontal="center"/>
    </xf>
    <xf numFmtId="3" fontId="6" fillId="15" borderId="4" xfId="0" applyNumberFormat="1" applyFont="1" applyFill="1" applyBorder="1" applyAlignment="1">
      <alignment horizontal="center"/>
    </xf>
    <xf numFmtId="0" fontId="6" fillId="2" borderId="2" xfId="0" applyFont="1" applyFill="1" applyBorder="1" applyAlignment="1">
      <alignment horizontal="center"/>
    </xf>
    <xf numFmtId="0" fontId="6" fillId="2" borderId="3" xfId="0" applyFont="1" applyFill="1" applyBorder="1" applyAlignment="1">
      <alignment horizontal="center"/>
    </xf>
    <xf numFmtId="0" fontId="6" fillId="2" borderId="4" xfId="0" applyFont="1" applyFill="1" applyBorder="1" applyAlignment="1">
      <alignment horizontal="center"/>
    </xf>
    <xf numFmtId="3" fontId="6" fillId="2" borderId="2" xfId="0" applyNumberFormat="1" applyFont="1" applyFill="1" applyBorder="1" applyAlignment="1">
      <alignment horizontal="center"/>
    </xf>
    <xf numFmtId="3" fontId="6" fillId="2" borderId="3" xfId="0" applyNumberFormat="1" applyFont="1" applyFill="1" applyBorder="1" applyAlignment="1">
      <alignment horizontal="center"/>
    </xf>
    <xf numFmtId="3" fontId="6" fillId="2" borderId="4" xfId="0" applyNumberFormat="1" applyFont="1" applyFill="1" applyBorder="1" applyAlignment="1">
      <alignment horizontal="center"/>
    </xf>
    <xf numFmtId="0" fontId="6" fillId="14" borderId="2" xfId="0" applyFont="1" applyFill="1" applyBorder="1" applyAlignment="1">
      <alignment horizontal="center"/>
    </xf>
    <xf numFmtId="0" fontId="6" fillId="14" borderId="3" xfId="0" applyFont="1" applyFill="1" applyBorder="1" applyAlignment="1">
      <alignment horizontal="center"/>
    </xf>
    <xf numFmtId="0" fontId="6" fillId="14" borderId="4" xfId="0" applyFont="1" applyFill="1" applyBorder="1" applyAlignment="1">
      <alignment horizontal="center"/>
    </xf>
    <xf numFmtId="3" fontId="6" fillId="14" borderId="2" xfId="0" applyNumberFormat="1" applyFont="1" applyFill="1" applyBorder="1" applyAlignment="1">
      <alignment horizontal="center"/>
    </xf>
    <xf numFmtId="3" fontId="6" fillId="14" borderId="3" xfId="0" applyNumberFormat="1" applyFont="1" applyFill="1" applyBorder="1" applyAlignment="1">
      <alignment horizontal="center"/>
    </xf>
    <xf numFmtId="3" fontId="6" fillId="14" borderId="4" xfId="0" applyNumberFormat="1" applyFont="1" applyFill="1" applyBorder="1" applyAlignment="1">
      <alignment horizontal="center"/>
    </xf>
    <xf numFmtId="165" fontId="0" fillId="0" borderId="1" xfId="2" applyNumberFormat="1" applyFont="1" applyBorder="1" applyAlignment="1">
      <alignment horizontal="center" vertical="center"/>
    </xf>
    <xf numFmtId="165" fontId="0" fillId="16" borderId="1" xfId="2" applyNumberFormat="1" applyFont="1" applyFill="1" applyBorder="1" applyAlignment="1">
      <alignment horizontal="center" vertical="center"/>
    </xf>
    <xf numFmtId="165" fontId="0" fillId="0" borderId="2" xfId="2" applyNumberFormat="1" applyFont="1" applyBorder="1" applyAlignment="1">
      <alignment horizontal="center"/>
    </xf>
    <xf numFmtId="165" fontId="0" fillId="0" borderId="4" xfId="2" applyNumberFormat="1" applyFont="1" applyBorder="1" applyAlignment="1">
      <alignment horizontal="center"/>
    </xf>
    <xf numFmtId="0" fontId="6" fillId="13" borderId="2" xfId="0" applyFont="1" applyFill="1" applyBorder="1" applyAlignment="1">
      <alignment horizontal="center"/>
    </xf>
    <xf numFmtId="0" fontId="6" fillId="13" borderId="3" xfId="0" applyFont="1" applyFill="1" applyBorder="1" applyAlignment="1">
      <alignment horizontal="center"/>
    </xf>
    <xf numFmtId="0" fontId="6" fillId="13" borderId="4" xfId="0" applyFont="1" applyFill="1" applyBorder="1" applyAlignment="1">
      <alignment horizontal="center"/>
    </xf>
    <xf numFmtId="3" fontId="6" fillId="13" borderId="2" xfId="0" applyNumberFormat="1" applyFont="1" applyFill="1" applyBorder="1" applyAlignment="1">
      <alignment horizontal="center"/>
    </xf>
    <xf numFmtId="3" fontId="6" fillId="13" borderId="3" xfId="0" applyNumberFormat="1" applyFont="1" applyFill="1" applyBorder="1" applyAlignment="1">
      <alignment horizontal="center"/>
    </xf>
    <xf numFmtId="3" fontId="6" fillId="13" borderId="4" xfId="0" applyNumberFormat="1" applyFont="1" applyFill="1" applyBorder="1" applyAlignment="1">
      <alignment horizontal="center"/>
    </xf>
    <xf numFmtId="165" fontId="0" fillId="0" borderId="2" xfId="2" applyNumberFormat="1" applyFont="1" applyBorder="1" applyAlignment="1">
      <alignment horizontal="center" vertical="center"/>
    </xf>
    <xf numFmtId="165" fontId="0" fillId="0" borderId="4" xfId="2" applyNumberFormat="1" applyFont="1" applyBorder="1" applyAlignment="1">
      <alignment horizontal="center" vertical="center"/>
    </xf>
    <xf numFmtId="0" fontId="1" fillId="2" borderId="8"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16" borderId="8" xfId="0" applyFont="1" applyFill="1" applyBorder="1" applyAlignment="1">
      <alignment horizontal="center" vertical="center" wrapText="1"/>
    </xf>
    <xf numFmtId="0" fontId="1" fillId="16" borderId="7" xfId="0" applyFont="1" applyFill="1" applyBorder="1" applyAlignment="1">
      <alignment horizontal="center" vertical="center" wrapText="1"/>
    </xf>
    <xf numFmtId="0" fontId="1" fillId="16" borderId="10" xfId="0" applyFont="1" applyFill="1" applyBorder="1" applyAlignment="1">
      <alignment horizontal="center" vertical="center" wrapText="1"/>
    </xf>
    <xf numFmtId="0" fontId="1" fillId="16" borderId="9" xfId="0" applyFont="1" applyFill="1" applyBorder="1" applyAlignment="1">
      <alignment horizontal="center" vertical="center" wrapText="1"/>
    </xf>
    <xf numFmtId="0" fontId="1" fillId="13" borderId="8" xfId="0" applyFont="1" applyFill="1" applyBorder="1" applyAlignment="1">
      <alignment horizontal="center" vertical="center" wrapText="1"/>
    </xf>
    <xf numFmtId="0" fontId="1" fillId="13" borderId="12" xfId="0" applyFont="1" applyFill="1" applyBorder="1" applyAlignment="1">
      <alignment horizontal="center" vertical="center" wrapText="1"/>
    </xf>
    <xf numFmtId="0" fontId="1" fillId="13" borderId="10" xfId="0" applyFont="1" applyFill="1" applyBorder="1" applyAlignment="1">
      <alignment horizontal="center" vertical="center" wrapText="1"/>
    </xf>
    <xf numFmtId="0" fontId="1" fillId="13" borderId="15" xfId="0" applyFont="1" applyFill="1" applyBorder="1" applyAlignment="1">
      <alignment horizontal="center" vertical="center" wrapText="1"/>
    </xf>
    <xf numFmtId="165" fontId="0" fillId="0" borderId="1" xfId="2" applyNumberFormat="1" applyFont="1" applyBorder="1" applyAlignment="1">
      <alignment horizontal="right" vertical="center"/>
    </xf>
    <xf numFmtId="165" fontId="0" fillId="0" borderId="2" xfId="2" applyNumberFormat="1" applyFont="1" applyBorder="1" applyAlignment="1">
      <alignment horizontal="right"/>
    </xf>
    <xf numFmtId="165" fontId="0" fillId="0" borderId="4" xfId="2" applyNumberFormat="1" applyFont="1" applyBorder="1" applyAlignment="1">
      <alignment horizontal="right"/>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14" borderId="8" xfId="0" applyFont="1" applyFill="1" applyBorder="1" applyAlignment="1">
      <alignment horizontal="center" vertical="center" wrapText="1"/>
    </xf>
    <xf numFmtId="0" fontId="1" fillId="14" borderId="7" xfId="0" applyFont="1" applyFill="1" applyBorder="1" applyAlignment="1">
      <alignment horizontal="center" vertical="center" wrapText="1"/>
    </xf>
    <xf numFmtId="0" fontId="1" fillId="14" borderId="10" xfId="0" applyFont="1" applyFill="1" applyBorder="1" applyAlignment="1">
      <alignment horizontal="center" vertical="center" wrapText="1"/>
    </xf>
    <xf numFmtId="0" fontId="1" fillId="14" borderId="9" xfId="0" applyFont="1" applyFill="1" applyBorder="1" applyAlignment="1">
      <alignment horizontal="center" vertical="center" wrapText="1"/>
    </xf>
    <xf numFmtId="0" fontId="1" fillId="8" borderId="8" xfId="0" applyFont="1" applyFill="1" applyBorder="1" applyAlignment="1">
      <alignment horizontal="center" vertical="center" wrapText="1"/>
    </xf>
    <xf numFmtId="0" fontId="1" fillId="8" borderId="7" xfId="0" applyFont="1" applyFill="1" applyBorder="1" applyAlignment="1">
      <alignment horizontal="center" vertical="center" wrapText="1"/>
    </xf>
    <xf numFmtId="0" fontId="1" fillId="8" borderId="10" xfId="0" applyFont="1" applyFill="1" applyBorder="1" applyAlignment="1">
      <alignment horizontal="center" vertical="center" wrapText="1"/>
    </xf>
    <xf numFmtId="0" fontId="1" fillId="8" borderId="9" xfId="0" applyFont="1" applyFill="1" applyBorder="1" applyAlignment="1">
      <alignment horizontal="center" vertical="center" wrapText="1"/>
    </xf>
    <xf numFmtId="0" fontId="1" fillId="15" borderId="8" xfId="0" applyFont="1" applyFill="1" applyBorder="1" applyAlignment="1">
      <alignment horizontal="center" vertical="center" wrapText="1"/>
    </xf>
    <xf numFmtId="0" fontId="1" fillId="15" borderId="7" xfId="0" applyFont="1" applyFill="1" applyBorder="1" applyAlignment="1">
      <alignment horizontal="center" vertical="center" wrapText="1"/>
    </xf>
    <xf numFmtId="0" fontId="1" fillId="15" borderId="10" xfId="0" applyFont="1" applyFill="1" applyBorder="1" applyAlignment="1">
      <alignment horizontal="center" vertical="center" wrapText="1"/>
    </xf>
    <xf numFmtId="0" fontId="1" fillId="15" borderId="9" xfId="0" applyFont="1"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xf>
    <xf numFmtId="0" fontId="0" fillId="0" borderId="4" xfId="0" applyBorder="1" applyAlignment="1">
      <alignment horizontal="center"/>
    </xf>
    <xf numFmtId="0" fontId="5" fillId="7" borderId="5" xfId="0" applyFont="1" applyFill="1" applyBorder="1" applyAlignment="1">
      <alignment horizontal="center" vertical="center" wrapText="1"/>
    </xf>
    <xf numFmtId="0" fontId="5" fillId="7" borderId="14"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1" fillId="7" borderId="2" xfId="0" applyFont="1" applyFill="1" applyBorder="1" applyAlignment="1">
      <alignment horizontal="center" vertical="center"/>
    </xf>
    <xf numFmtId="0" fontId="1" fillId="7" borderId="4" xfId="0" applyFont="1" applyFill="1" applyBorder="1" applyAlignment="1">
      <alignment horizontal="center" vertical="center"/>
    </xf>
    <xf numFmtId="0" fontId="1" fillId="9" borderId="8" xfId="0" applyFont="1" applyFill="1" applyBorder="1" applyAlignment="1">
      <alignment horizontal="center" vertical="center" wrapText="1"/>
    </xf>
    <xf numFmtId="0" fontId="1" fillId="9" borderId="12" xfId="0" applyFont="1" applyFill="1" applyBorder="1" applyAlignment="1">
      <alignment horizontal="center" vertical="center" wrapText="1"/>
    </xf>
    <xf numFmtId="0" fontId="1" fillId="9" borderId="10" xfId="0" applyFont="1" applyFill="1" applyBorder="1" applyAlignment="1">
      <alignment horizontal="center" vertical="center" wrapText="1"/>
    </xf>
    <xf numFmtId="0" fontId="1" fillId="9" borderId="15" xfId="0" applyFont="1" applyFill="1" applyBorder="1" applyAlignment="1">
      <alignment horizontal="center" vertical="center" wrapText="1"/>
    </xf>
    <xf numFmtId="0" fontId="6" fillId="9" borderId="2" xfId="0" applyFont="1" applyFill="1" applyBorder="1" applyAlignment="1">
      <alignment horizontal="center"/>
    </xf>
    <xf numFmtId="0" fontId="6" fillId="9" borderId="3" xfId="0" applyFont="1" applyFill="1" applyBorder="1" applyAlignment="1">
      <alignment horizontal="center"/>
    </xf>
    <xf numFmtId="0" fontId="6" fillId="9" borderId="4" xfId="0" applyFont="1" applyFill="1" applyBorder="1" applyAlignment="1">
      <alignment horizontal="center"/>
    </xf>
    <xf numFmtId="3" fontId="6" fillId="9" borderId="2" xfId="0" applyNumberFormat="1" applyFont="1" applyFill="1" applyBorder="1" applyAlignment="1">
      <alignment horizontal="center"/>
    </xf>
    <xf numFmtId="3" fontId="6" fillId="9" borderId="3" xfId="0" applyNumberFormat="1" applyFont="1" applyFill="1" applyBorder="1" applyAlignment="1">
      <alignment horizontal="center"/>
    </xf>
    <xf numFmtId="3" fontId="6" fillId="9" borderId="4" xfId="0" applyNumberFormat="1" applyFont="1" applyFill="1" applyBorder="1" applyAlignment="1">
      <alignment horizontal="center"/>
    </xf>
    <xf numFmtId="165" fontId="0" fillId="0" borderId="1" xfId="2" applyNumberFormat="1" applyFont="1" applyBorder="1" applyAlignment="1">
      <alignment horizontal="center" vertical="center" wrapText="1"/>
    </xf>
    <xf numFmtId="0" fontId="5" fillId="9" borderId="5"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5" fillId="10" borderId="5" xfId="0" applyFont="1" applyFill="1" applyBorder="1" applyAlignment="1">
      <alignment horizontal="center" vertical="center" wrapText="1"/>
    </xf>
    <xf numFmtId="0" fontId="5" fillId="10" borderId="14" xfId="0" applyFont="1" applyFill="1" applyBorder="1" applyAlignment="1">
      <alignment horizontal="center" vertical="center" wrapText="1"/>
    </xf>
    <xf numFmtId="0" fontId="5" fillId="10" borderId="6" xfId="0" applyFont="1" applyFill="1" applyBorder="1" applyAlignment="1">
      <alignment horizontal="center" vertical="center" wrapText="1"/>
    </xf>
    <xf numFmtId="0" fontId="5" fillId="12" borderId="5" xfId="0" applyFont="1" applyFill="1" applyBorder="1" applyAlignment="1">
      <alignment horizontal="center" vertical="center" wrapText="1"/>
    </xf>
    <xf numFmtId="0" fontId="5" fillId="12" borderId="14" xfId="0" applyFont="1" applyFill="1" applyBorder="1" applyAlignment="1">
      <alignment horizontal="center" vertical="center" wrapText="1"/>
    </xf>
    <xf numFmtId="0" fontId="5" fillId="12" borderId="6" xfId="0" applyFont="1" applyFill="1" applyBorder="1" applyAlignment="1">
      <alignment horizontal="center" vertical="center" wrapText="1"/>
    </xf>
    <xf numFmtId="0" fontId="5" fillId="11" borderId="5" xfId="0" applyFont="1" applyFill="1" applyBorder="1" applyAlignment="1">
      <alignment horizontal="center" vertical="center" wrapText="1"/>
    </xf>
    <xf numFmtId="0" fontId="5" fillId="11" borderId="14" xfId="0" applyFont="1" applyFill="1" applyBorder="1" applyAlignment="1">
      <alignment horizontal="center" vertical="center" wrapText="1"/>
    </xf>
    <xf numFmtId="0" fontId="5" fillId="11" borderId="6" xfId="0" applyFont="1" applyFill="1" applyBorder="1" applyAlignment="1">
      <alignment horizontal="center" vertical="center" wrapText="1"/>
    </xf>
    <xf numFmtId="0" fontId="0" fillId="0" borderId="2" xfId="0" applyBorder="1" applyAlignment="1">
      <alignment horizontal="center" wrapText="1"/>
    </xf>
    <xf numFmtId="0" fontId="0" fillId="0" borderId="4" xfId="0" applyBorder="1" applyAlignment="1">
      <alignment horizontal="center" wrapText="1"/>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12" borderId="1" xfId="0" applyFont="1" applyFill="1" applyBorder="1" applyAlignment="1">
      <alignment horizontal="center"/>
    </xf>
    <xf numFmtId="3" fontId="6" fillId="12" borderId="1" xfId="0" applyNumberFormat="1" applyFont="1" applyFill="1" applyBorder="1" applyAlignment="1">
      <alignment horizontal="center"/>
    </xf>
    <xf numFmtId="0" fontId="1" fillId="7" borderId="8" xfId="0" applyFont="1" applyFill="1" applyBorder="1" applyAlignment="1">
      <alignment horizontal="center" vertical="center"/>
    </xf>
    <xf numFmtId="0" fontId="1" fillId="7" borderId="7" xfId="0" applyFont="1" applyFill="1" applyBorder="1" applyAlignment="1">
      <alignment horizontal="center" vertical="center"/>
    </xf>
    <xf numFmtId="0" fontId="1" fillId="7" borderId="10" xfId="0" applyFont="1" applyFill="1" applyBorder="1" applyAlignment="1">
      <alignment horizontal="center" vertical="center"/>
    </xf>
    <xf numFmtId="0" fontId="1" fillId="7" borderId="9" xfId="0" applyFont="1" applyFill="1" applyBorder="1" applyAlignment="1">
      <alignment horizontal="center" vertical="center"/>
    </xf>
    <xf numFmtId="166" fontId="0" fillId="0" borderId="1" xfId="2" applyNumberFormat="1" applyFont="1" applyBorder="1" applyAlignment="1">
      <alignment horizontal="center" vertical="center"/>
    </xf>
    <xf numFmtId="0" fontId="1" fillId="12" borderId="8" xfId="0" applyFont="1" applyFill="1" applyBorder="1" applyAlignment="1">
      <alignment horizontal="center" vertical="center" wrapText="1"/>
    </xf>
    <xf numFmtId="0" fontId="1" fillId="12" borderId="7" xfId="0" applyFont="1" applyFill="1" applyBorder="1" applyAlignment="1">
      <alignment horizontal="center" vertical="center" wrapText="1"/>
    </xf>
    <xf numFmtId="0" fontId="1" fillId="12" borderId="10" xfId="0" applyFont="1" applyFill="1" applyBorder="1" applyAlignment="1">
      <alignment horizontal="center" vertical="center" wrapText="1"/>
    </xf>
    <xf numFmtId="0" fontId="1" fillId="12" borderId="9"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justify" wrapText="1"/>
    </xf>
    <xf numFmtId="0" fontId="0" fillId="0" borderId="4" xfId="0" applyBorder="1" applyAlignment="1">
      <alignment horizontal="justify" wrapText="1"/>
    </xf>
  </cellXfs>
  <cellStyles count="6">
    <cellStyle name="Hipervínculo" xfId="5" builtinId="8"/>
    <cellStyle name="Millares" xfId="2" builtinId="3"/>
    <cellStyle name="Millares 2" xfId="3" xr:uid="{00000000-0005-0000-0000-000030000000}"/>
    <cellStyle name="Millares 3" xfId="4" xr:uid="{00000000-0005-0000-0000-000031000000}"/>
    <cellStyle name="Moneda 2" xfId="1" xr:uid="{00000000-0005-0000-0000-000002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J14"/>
  <sheetViews>
    <sheetView tabSelected="1" workbookViewId="0"/>
  </sheetViews>
  <sheetFormatPr baseColWidth="10" defaultColWidth="11.453125" defaultRowHeight="14.5" x14ac:dyDescent="0.35"/>
  <cols>
    <col min="1" max="2" width="4.453125" customWidth="1"/>
    <col min="4" max="4" width="9.81640625" customWidth="1"/>
    <col min="5" max="5" width="13.81640625" customWidth="1"/>
    <col min="6" max="6" width="9" customWidth="1"/>
    <col min="7" max="7" width="8.26953125" customWidth="1"/>
    <col min="8" max="8" width="8.81640625" customWidth="1"/>
    <col min="9" max="10" width="13.26953125" customWidth="1"/>
  </cols>
  <sheetData>
    <row r="3" spans="2:10" ht="62.25" customHeight="1" x14ac:dyDescent="0.35">
      <c r="B3" s="17" t="s">
        <v>0</v>
      </c>
      <c r="C3" s="81" t="s">
        <v>1</v>
      </c>
      <c r="D3" s="82"/>
      <c r="E3" s="17" t="s">
        <v>2</v>
      </c>
      <c r="F3" s="17" t="s">
        <v>3</v>
      </c>
      <c r="G3" s="17" t="s">
        <v>4</v>
      </c>
      <c r="H3" s="17" t="s">
        <v>5</v>
      </c>
      <c r="I3" s="17" t="s">
        <v>6</v>
      </c>
      <c r="J3" s="17" t="s">
        <v>7</v>
      </c>
    </row>
    <row r="4" spans="2:10" x14ac:dyDescent="0.35">
      <c r="B4" s="4">
        <v>1</v>
      </c>
      <c r="C4" s="69" t="s">
        <v>8</v>
      </c>
      <c r="D4" s="70"/>
      <c r="E4" s="16" t="s">
        <v>9</v>
      </c>
      <c r="F4" s="1" t="s">
        <v>10</v>
      </c>
      <c r="G4" s="1">
        <v>2012</v>
      </c>
      <c r="H4" s="1">
        <v>1600</v>
      </c>
      <c r="I4" s="1" t="s">
        <v>11</v>
      </c>
      <c r="J4" s="1" t="s">
        <v>12</v>
      </c>
    </row>
    <row r="5" spans="2:10" x14ac:dyDescent="0.35">
      <c r="B5" s="4">
        <v>2</v>
      </c>
      <c r="C5" s="69" t="s">
        <v>8</v>
      </c>
      <c r="D5" s="70"/>
      <c r="E5" s="16" t="s">
        <v>9</v>
      </c>
      <c r="F5" s="1" t="s">
        <v>13</v>
      </c>
      <c r="G5" s="1">
        <v>2012</v>
      </c>
      <c r="H5" s="1">
        <v>1600</v>
      </c>
      <c r="I5" s="1" t="s">
        <v>11</v>
      </c>
      <c r="J5" s="1" t="s">
        <v>12</v>
      </c>
    </row>
    <row r="6" spans="2:10" x14ac:dyDescent="0.35">
      <c r="B6" s="4">
        <v>3</v>
      </c>
      <c r="C6" s="69" t="s">
        <v>8</v>
      </c>
      <c r="D6" s="70"/>
      <c r="E6" s="16" t="s">
        <v>9</v>
      </c>
      <c r="F6" s="1" t="s">
        <v>14</v>
      </c>
      <c r="G6" s="1">
        <v>2012</v>
      </c>
      <c r="H6" s="1">
        <v>1600</v>
      </c>
      <c r="I6" s="1" t="s">
        <v>11</v>
      </c>
      <c r="J6" s="1" t="s">
        <v>12</v>
      </c>
    </row>
    <row r="7" spans="2:10" x14ac:dyDescent="0.35">
      <c r="B7" s="4">
        <v>4</v>
      </c>
      <c r="C7" s="55" t="s">
        <v>15</v>
      </c>
      <c r="D7" s="55"/>
      <c r="E7" s="16" t="s">
        <v>9</v>
      </c>
      <c r="F7" s="1" t="s">
        <v>16</v>
      </c>
      <c r="G7" s="1">
        <v>2013</v>
      </c>
      <c r="H7" s="1">
        <v>1600</v>
      </c>
      <c r="I7" s="1" t="s">
        <v>17</v>
      </c>
      <c r="J7" s="1" t="s">
        <v>12</v>
      </c>
    </row>
    <row r="8" spans="2:10" x14ac:dyDescent="0.35">
      <c r="B8" s="4">
        <v>5</v>
      </c>
      <c r="C8" s="55" t="s">
        <v>15</v>
      </c>
      <c r="D8" s="55"/>
      <c r="E8" s="16" t="s">
        <v>9</v>
      </c>
      <c r="F8" s="1" t="s">
        <v>18</v>
      </c>
      <c r="G8" s="1">
        <v>2013</v>
      </c>
      <c r="H8" s="1">
        <v>1600</v>
      </c>
      <c r="I8" s="1" t="s">
        <v>17</v>
      </c>
      <c r="J8" s="1" t="s">
        <v>12</v>
      </c>
    </row>
    <row r="9" spans="2:10" x14ac:dyDescent="0.35">
      <c r="B9" s="4">
        <v>6</v>
      </c>
      <c r="C9" s="56" t="s">
        <v>19</v>
      </c>
      <c r="D9" s="57"/>
      <c r="E9" s="15" t="s">
        <v>20</v>
      </c>
      <c r="F9" s="9" t="s">
        <v>21</v>
      </c>
      <c r="G9" s="9">
        <v>2013</v>
      </c>
      <c r="H9" s="9">
        <v>2400</v>
      </c>
      <c r="I9" s="9" t="s">
        <v>22</v>
      </c>
      <c r="J9" s="1" t="s">
        <v>12</v>
      </c>
    </row>
    <row r="10" spans="2:10" x14ac:dyDescent="0.35">
      <c r="B10" s="4">
        <v>7</v>
      </c>
      <c r="C10" s="55" t="s">
        <v>23</v>
      </c>
      <c r="D10" s="55"/>
      <c r="E10" s="14" t="s">
        <v>24</v>
      </c>
      <c r="F10" s="1" t="s">
        <v>25</v>
      </c>
      <c r="G10" s="1">
        <v>2009</v>
      </c>
      <c r="H10" s="1">
        <v>1600</v>
      </c>
      <c r="I10" s="1" t="s">
        <v>26</v>
      </c>
      <c r="J10" s="1" t="s">
        <v>12</v>
      </c>
    </row>
    <row r="11" spans="2:10" x14ac:dyDescent="0.35">
      <c r="B11" s="4">
        <v>8</v>
      </c>
      <c r="C11" s="55" t="s">
        <v>23</v>
      </c>
      <c r="D11" s="55"/>
      <c r="E11" s="14" t="s">
        <v>24</v>
      </c>
      <c r="F11" s="1" t="s">
        <v>27</v>
      </c>
      <c r="G11" s="1">
        <v>2009</v>
      </c>
      <c r="H11" s="1">
        <v>1600</v>
      </c>
      <c r="I11" s="1" t="s">
        <v>26</v>
      </c>
      <c r="J11" s="1" t="s">
        <v>12</v>
      </c>
    </row>
    <row r="12" spans="2:10" x14ac:dyDescent="0.35">
      <c r="B12" s="4">
        <v>9</v>
      </c>
      <c r="C12" s="56" t="s">
        <v>28</v>
      </c>
      <c r="D12" s="57"/>
      <c r="E12" s="15" t="s">
        <v>29</v>
      </c>
      <c r="F12" s="9" t="s">
        <v>30</v>
      </c>
      <c r="G12" s="9">
        <v>2016</v>
      </c>
      <c r="H12" s="9">
        <v>2700</v>
      </c>
      <c r="I12" s="9" t="s">
        <v>31</v>
      </c>
      <c r="J12" s="1" t="s">
        <v>12</v>
      </c>
    </row>
    <row r="13" spans="2:10" x14ac:dyDescent="0.35">
      <c r="B13" s="4">
        <v>10</v>
      </c>
      <c r="C13" s="55" t="s">
        <v>32</v>
      </c>
      <c r="D13" s="55"/>
      <c r="E13" s="14" t="s">
        <v>33</v>
      </c>
      <c r="F13" s="1" t="s">
        <v>34</v>
      </c>
      <c r="G13" s="1">
        <v>2014</v>
      </c>
      <c r="H13" s="1">
        <v>2800</v>
      </c>
      <c r="I13" s="1" t="s">
        <v>35</v>
      </c>
      <c r="J13" s="1" t="s">
        <v>36</v>
      </c>
    </row>
    <row r="14" spans="2:10" x14ac:dyDescent="0.35">
      <c r="B14" s="4">
        <v>11</v>
      </c>
      <c r="C14" s="55" t="s">
        <v>37</v>
      </c>
      <c r="D14" s="55"/>
      <c r="E14" s="14" t="s">
        <v>38</v>
      </c>
      <c r="F14" s="1" t="s">
        <v>39</v>
      </c>
      <c r="G14" s="1">
        <v>2013</v>
      </c>
      <c r="H14" s="1">
        <v>150</v>
      </c>
      <c r="I14" s="1" t="s">
        <v>40</v>
      </c>
      <c r="J14" s="1" t="s">
        <v>12</v>
      </c>
    </row>
  </sheetData>
  <mergeCells count="12">
    <mergeCell ref="C14:D14"/>
    <mergeCell ref="C3:D3"/>
    <mergeCell ref="C4:D4"/>
    <mergeCell ref="C5:D5"/>
    <mergeCell ref="C6:D6"/>
    <mergeCell ref="C7:D7"/>
    <mergeCell ref="C8:D8"/>
    <mergeCell ref="C9:D9"/>
    <mergeCell ref="C10:D10"/>
    <mergeCell ref="C11:D11"/>
    <mergeCell ref="C12:D12"/>
    <mergeCell ref="C13:D1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A54F9-C644-4A2B-96F4-85D646C11137}">
  <sheetPr>
    <tabColor rgb="FF92D050"/>
  </sheetPr>
  <dimension ref="B2:Q66"/>
  <sheetViews>
    <sheetView zoomScale="85" zoomScaleNormal="85" workbookViewId="0">
      <selection activeCell="B2" sqref="B2:Q60"/>
    </sheetView>
  </sheetViews>
  <sheetFormatPr baseColWidth="10" defaultColWidth="11.453125" defaultRowHeight="14.5" x14ac:dyDescent="0.35"/>
  <cols>
    <col min="1" max="1" width="2.1796875" customWidth="1"/>
    <col min="3" max="3" width="11.453125" customWidth="1"/>
    <col min="4" max="4" width="4.7265625" customWidth="1"/>
    <col min="6" max="6" width="10.81640625" customWidth="1"/>
    <col min="7" max="7" width="14.7265625" customWidth="1"/>
    <col min="11" max="11" width="9.81640625" customWidth="1"/>
    <col min="12" max="12" width="13.81640625" customWidth="1"/>
    <col min="13" max="13" width="14.26953125" bestFit="1" customWidth="1"/>
    <col min="14" max="14" width="16.453125" customWidth="1"/>
    <col min="15" max="15" width="14.26953125" bestFit="1" customWidth="1"/>
    <col min="16" max="17" width="16.453125" customWidth="1"/>
  </cols>
  <sheetData>
    <row r="2" spans="2:17" x14ac:dyDescent="0.35">
      <c r="B2" s="52" t="s">
        <v>41</v>
      </c>
      <c r="C2" s="52"/>
      <c r="D2" s="52"/>
      <c r="E2" s="52"/>
      <c r="F2" s="52"/>
      <c r="G2" s="52"/>
      <c r="H2" s="52"/>
      <c r="I2" s="52"/>
      <c r="J2" s="52"/>
      <c r="K2" s="52"/>
      <c r="L2" s="52"/>
      <c r="M2" s="52"/>
      <c r="N2" s="52"/>
      <c r="O2" s="52"/>
      <c r="P2" s="52"/>
      <c r="Q2" s="52"/>
    </row>
    <row r="3" spans="2:17" ht="21" customHeight="1" x14ac:dyDescent="0.35">
      <c r="B3" s="53" t="s">
        <v>42</v>
      </c>
      <c r="C3" s="53"/>
      <c r="D3" s="53"/>
      <c r="E3" s="53"/>
      <c r="F3" s="53"/>
      <c r="G3" s="53"/>
      <c r="H3" s="53"/>
      <c r="I3" s="53"/>
      <c r="J3" s="53"/>
      <c r="K3" s="53"/>
      <c r="L3" s="53"/>
      <c r="M3" s="53"/>
      <c r="N3" s="53"/>
      <c r="O3" s="53"/>
      <c r="P3" s="53"/>
      <c r="Q3" s="53"/>
    </row>
    <row r="4" spans="2:17" ht="30.75" customHeight="1" x14ac:dyDescent="0.35">
      <c r="B4" s="53" t="s">
        <v>43</v>
      </c>
      <c r="C4" s="53"/>
      <c r="D4" s="53"/>
      <c r="E4" s="53"/>
      <c r="F4" s="53"/>
      <c r="G4" s="53"/>
      <c r="H4" s="53"/>
      <c r="I4" s="53"/>
      <c r="J4" s="53"/>
      <c r="K4" s="53"/>
      <c r="L4" s="53"/>
      <c r="M4" s="53"/>
      <c r="N4" s="53"/>
      <c r="O4" s="53"/>
      <c r="P4" s="53"/>
      <c r="Q4" s="53"/>
    </row>
    <row r="5" spans="2:17" x14ac:dyDescent="0.35">
      <c r="B5" s="54" t="s">
        <v>44</v>
      </c>
      <c r="C5" s="54"/>
      <c r="D5" s="54"/>
      <c r="E5" s="54"/>
      <c r="F5" s="54"/>
      <c r="G5" s="54"/>
      <c r="H5" s="54"/>
      <c r="I5" s="54"/>
      <c r="J5" s="54"/>
      <c r="K5" s="54"/>
      <c r="L5" s="54"/>
      <c r="M5" s="54"/>
      <c r="N5" s="54"/>
      <c r="O5" s="54"/>
      <c r="P5" s="54"/>
      <c r="Q5" s="54"/>
    </row>
    <row r="6" spans="2:17" ht="67.5" customHeight="1" x14ac:dyDescent="0.35">
      <c r="B6" s="61" t="s">
        <v>45</v>
      </c>
      <c r="C6" s="61"/>
      <c r="D6" s="61"/>
      <c r="E6" s="61" t="s">
        <v>46</v>
      </c>
      <c r="F6" s="61"/>
      <c r="G6" s="21" t="s">
        <v>2</v>
      </c>
      <c r="H6" s="20" t="s">
        <v>3</v>
      </c>
      <c r="I6" s="20" t="s">
        <v>4</v>
      </c>
      <c r="J6" s="22" t="s">
        <v>5</v>
      </c>
      <c r="K6" s="21" t="s">
        <v>47</v>
      </c>
      <c r="L6" s="32" t="s">
        <v>48</v>
      </c>
      <c r="M6" s="33" t="s">
        <v>49</v>
      </c>
      <c r="N6" s="28" t="s">
        <v>50</v>
      </c>
      <c r="O6" s="29" t="s">
        <v>51</v>
      </c>
      <c r="P6" s="30" t="s">
        <v>52</v>
      </c>
      <c r="Q6" s="31" t="s">
        <v>53</v>
      </c>
    </row>
    <row r="7" spans="2:17" ht="27" customHeight="1" x14ac:dyDescent="0.35">
      <c r="B7" s="63" t="s">
        <v>54</v>
      </c>
      <c r="C7" s="64"/>
      <c r="D7" s="65"/>
      <c r="E7" s="69" t="s">
        <v>8</v>
      </c>
      <c r="F7" s="70"/>
      <c r="G7" s="16" t="s">
        <v>9</v>
      </c>
      <c r="H7" s="1" t="s">
        <v>10</v>
      </c>
      <c r="I7" s="1">
        <v>2012</v>
      </c>
      <c r="J7" s="1">
        <v>1600</v>
      </c>
      <c r="K7" s="4">
        <v>3</v>
      </c>
      <c r="L7" s="12">
        <v>580000</v>
      </c>
      <c r="M7" s="8">
        <f t="shared" ref="M7:M17" si="0">L7*K7</f>
        <v>1740000</v>
      </c>
      <c r="N7" s="8">
        <v>638000</v>
      </c>
      <c r="O7" s="8">
        <v>1914000</v>
      </c>
      <c r="P7" s="8">
        <f>(L7+N7)/2</f>
        <v>609000</v>
      </c>
      <c r="Q7" s="8">
        <f>P7*K7</f>
        <v>1827000</v>
      </c>
    </row>
    <row r="8" spans="2:17" ht="21.75" customHeight="1" x14ac:dyDescent="0.35">
      <c r="B8" s="66"/>
      <c r="C8" s="67"/>
      <c r="D8" s="68"/>
      <c r="E8" s="69" t="s">
        <v>8</v>
      </c>
      <c r="F8" s="70"/>
      <c r="G8" s="16" t="s">
        <v>9</v>
      </c>
      <c r="H8" s="1" t="s">
        <v>13</v>
      </c>
      <c r="I8" s="1">
        <v>2012</v>
      </c>
      <c r="J8" s="1">
        <v>1600</v>
      </c>
      <c r="K8" s="7">
        <v>3</v>
      </c>
      <c r="L8" s="12">
        <v>580000</v>
      </c>
      <c r="M8" s="8">
        <f t="shared" si="0"/>
        <v>1740000</v>
      </c>
      <c r="N8" s="8">
        <v>638000</v>
      </c>
      <c r="O8" s="8">
        <v>1914000</v>
      </c>
      <c r="P8" s="8">
        <f t="shared" ref="P8:P17" si="1">(L8+N8)/2</f>
        <v>609000</v>
      </c>
      <c r="Q8" s="8">
        <f t="shared" ref="Q8:Q17" si="2">P8*K8</f>
        <v>1827000</v>
      </c>
    </row>
    <row r="9" spans="2:17" ht="24.75" customHeight="1" x14ac:dyDescent="0.35">
      <c r="B9" s="66"/>
      <c r="C9" s="67"/>
      <c r="D9" s="68"/>
      <c r="E9" s="69" t="s">
        <v>8</v>
      </c>
      <c r="F9" s="70"/>
      <c r="G9" s="16" t="s">
        <v>9</v>
      </c>
      <c r="H9" s="1" t="s">
        <v>14</v>
      </c>
      <c r="I9" s="1">
        <v>2012</v>
      </c>
      <c r="J9" s="1">
        <v>1600</v>
      </c>
      <c r="K9" s="7">
        <v>3</v>
      </c>
      <c r="L9" s="12">
        <v>580000</v>
      </c>
      <c r="M9" s="8">
        <f t="shared" si="0"/>
        <v>1740000</v>
      </c>
      <c r="N9" s="8">
        <v>638000</v>
      </c>
      <c r="O9" s="8">
        <v>1914000</v>
      </c>
      <c r="P9" s="8">
        <f t="shared" si="1"/>
        <v>609000</v>
      </c>
      <c r="Q9" s="8">
        <f t="shared" si="2"/>
        <v>1827000</v>
      </c>
    </row>
    <row r="10" spans="2:17" ht="21" customHeight="1" x14ac:dyDescent="0.35">
      <c r="B10" s="66"/>
      <c r="C10" s="67"/>
      <c r="D10" s="68"/>
      <c r="E10" s="55" t="s">
        <v>15</v>
      </c>
      <c r="F10" s="55"/>
      <c r="G10" s="16" t="s">
        <v>9</v>
      </c>
      <c r="H10" s="1" t="s">
        <v>16</v>
      </c>
      <c r="I10" s="1">
        <v>2013</v>
      </c>
      <c r="J10" s="1">
        <v>1600</v>
      </c>
      <c r="K10" s="7">
        <v>3</v>
      </c>
      <c r="L10" s="12">
        <v>595000</v>
      </c>
      <c r="M10" s="8">
        <f t="shared" si="0"/>
        <v>1785000</v>
      </c>
      <c r="N10" s="8">
        <v>654500</v>
      </c>
      <c r="O10" s="8">
        <v>1963500</v>
      </c>
      <c r="P10" s="8">
        <f t="shared" si="1"/>
        <v>624750</v>
      </c>
      <c r="Q10" s="8">
        <f t="shared" si="2"/>
        <v>1874250</v>
      </c>
    </row>
    <row r="11" spans="2:17" ht="21" customHeight="1" x14ac:dyDescent="0.35">
      <c r="B11" s="66"/>
      <c r="C11" s="67"/>
      <c r="D11" s="68"/>
      <c r="E11" s="55" t="s">
        <v>15</v>
      </c>
      <c r="F11" s="55"/>
      <c r="G11" s="16" t="s">
        <v>9</v>
      </c>
      <c r="H11" s="1" t="s">
        <v>18</v>
      </c>
      <c r="I11" s="1">
        <v>2013</v>
      </c>
      <c r="J11" s="1">
        <v>1600</v>
      </c>
      <c r="K11" s="7">
        <v>3</v>
      </c>
      <c r="L11" s="24">
        <v>595000</v>
      </c>
      <c r="M11" s="8">
        <f t="shared" si="0"/>
        <v>1785000</v>
      </c>
      <c r="N11" s="8">
        <v>654500</v>
      </c>
      <c r="O11" s="8">
        <v>1963500</v>
      </c>
      <c r="P11" s="8">
        <f t="shared" si="1"/>
        <v>624750</v>
      </c>
      <c r="Q11" s="8">
        <f t="shared" si="2"/>
        <v>1874250</v>
      </c>
    </row>
    <row r="12" spans="2:17" ht="25.5" customHeight="1" x14ac:dyDescent="0.35">
      <c r="B12" s="66"/>
      <c r="C12" s="67"/>
      <c r="D12" s="68"/>
      <c r="E12" s="56" t="s">
        <v>19</v>
      </c>
      <c r="F12" s="57"/>
      <c r="G12" s="15" t="s">
        <v>20</v>
      </c>
      <c r="H12" s="9" t="s">
        <v>21</v>
      </c>
      <c r="I12" s="9">
        <v>2013</v>
      </c>
      <c r="J12" s="9">
        <v>2400</v>
      </c>
      <c r="K12" s="7">
        <v>3</v>
      </c>
      <c r="L12" s="24">
        <v>785000</v>
      </c>
      <c r="M12" s="8">
        <f t="shared" si="0"/>
        <v>2355000</v>
      </c>
      <c r="N12" s="8">
        <v>863500</v>
      </c>
      <c r="O12" s="8">
        <v>2590500</v>
      </c>
      <c r="P12" s="8">
        <f t="shared" si="1"/>
        <v>824250</v>
      </c>
      <c r="Q12" s="8">
        <f t="shared" si="2"/>
        <v>2472750</v>
      </c>
    </row>
    <row r="13" spans="2:17" ht="23.25" customHeight="1" x14ac:dyDescent="0.35">
      <c r="B13" s="66"/>
      <c r="C13" s="67"/>
      <c r="D13" s="68"/>
      <c r="E13" s="55" t="s">
        <v>23</v>
      </c>
      <c r="F13" s="55"/>
      <c r="G13" s="14" t="s">
        <v>24</v>
      </c>
      <c r="H13" s="1" t="s">
        <v>25</v>
      </c>
      <c r="I13" s="1">
        <v>2009</v>
      </c>
      <c r="J13" s="1">
        <v>1600</v>
      </c>
      <c r="K13" s="7">
        <v>3</v>
      </c>
      <c r="L13" s="12">
        <v>620000</v>
      </c>
      <c r="M13" s="8">
        <f t="shared" si="0"/>
        <v>1860000</v>
      </c>
      <c r="N13" s="8">
        <v>682000</v>
      </c>
      <c r="O13" s="8">
        <v>2046000</v>
      </c>
      <c r="P13" s="8">
        <f t="shared" si="1"/>
        <v>651000</v>
      </c>
      <c r="Q13" s="8">
        <f t="shared" si="2"/>
        <v>1953000</v>
      </c>
    </row>
    <row r="14" spans="2:17" ht="24" customHeight="1" x14ac:dyDescent="0.35">
      <c r="B14" s="66"/>
      <c r="C14" s="67"/>
      <c r="D14" s="68"/>
      <c r="E14" s="55" t="s">
        <v>23</v>
      </c>
      <c r="F14" s="55"/>
      <c r="G14" s="14" t="s">
        <v>24</v>
      </c>
      <c r="H14" s="1" t="s">
        <v>27</v>
      </c>
      <c r="I14" s="1">
        <v>2009</v>
      </c>
      <c r="J14" s="1">
        <v>1600</v>
      </c>
      <c r="K14" s="7">
        <v>3</v>
      </c>
      <c r="L14" s="12">
        <v>620000</v>
      </c>
      <c r="M14" s="8">
        <f t="shared" si="0"/>
        <v>1860000</v>
      </c>
      <c r="N14" s="8">
        <v>682000</v>
      </c>
      <c r="O14" s="8">
        <v>2046000</v>
      </c>
      <c r="P14" s="8">
        <f t="shared" si="1"/>
        <v>651000</v>
      </c>
      <c r="Q14" s="8">
        <f t="shared" si="2"/>
        <v>1953000</v>
      </c>
    </row>
    <row r="15" spans="2:17" ht="21.75" customHeight="1" x14ac:dyDescent="0.35">
      <c r="B15" s="66"/>
      <c r="C15" s="67"/>
      <c r="D15" s="68"/>
      <c r="E15" s="56" t="s">
        <v>28</v>
      </c>
      <c r="F15" s="57"/>
      <c r="G15" s="15" t="s">
        <v>29</v>
      </c>
      <c r="H15" s="9" t="s">
        <v>30</v>
      </c>
      <c r="I15" s="9">
        <v>2016</v>
      </c>
      <c r="J15" s="9">
        <v>2700</v>
      </c>
      <c r="K15" s="10">
        <v>3</v>
      </c>
      <c r="L15" s="12">
        <v>720000</v>
      </c>
      <c r="M15" s="8">
        <f t="shared" si="0"/>
        <v>2160000</v>
      </c>
      <c r="N15" s="8">
        <v>792000</v>
      </c>
      <c r="O15" s="8">
        <v>2376000</v>
      </c>
      <c r="P15" s="8">
        <f t="shared" si="1"/>
        <v>756000</v>
      </c>
      <c r="Q15" s="8">
        <f t="shared" si="2"/>
        <v>2268000</v>
      </c>
    </row>
    <row r="16" spans="2:17" ht="21.75" customHeight="1" x14ac:dyDescent="0.35">
      <c r="B16" s="66"/>
      <c r="C16" s="67"/>
      <c r="D16" s="68"/>
      <c r="E16" s="55" t="s">
        <v>32</v>
      </c>
      <c r="F16" s="55"/>
      <c r="G16" s="14" t="s">
        <v>33</v>
      </c>
      <c r="H16" s="1" t="s">
        <v>34</v>
      </c>
      <c r="I16" s="1">
        <v>2014</v>
      </c>
      <c r="J16" s="1">
        <v>2800</v>
      </c>
      <c r="K16" s="7">
        <v>2</v>
      </c>
      <c r="L16" s="12">
        <v>1100000</v>
      </c>
      <c r="M16" s="8">
        <f t="shared" si="0"/>
        <v>2200000</v>
      </c>
      <c r="N16" s="8">
        <v>1210000</v>
      </c>
      <c r="O16" s="8">
        <v>2420000</v>
      </c>
      <c r="P16" s="8">
        <f t="shared" si="1"/>
        <v>1155000</v>
      </c>
      <c r="Q16" s="8">
        <f t="shared" si="2"/>
        <v>2310000</v>
      </c>
    </row>
    <row r="17" spans="2:17" ht="39.75" customHeight="1" x14ac:dyDescent="0.35">
      <c r="B17" s="66"/>
      <c r="C17" s="67"/>
      <c r="D17" s="68"/>
      <c r="E17" s="55" t="s">
        <v>37</v>
      </c>
      <c r="F17" s="55"/>
      <c r="G17" s="14" t="s">
        <v>38</v>
      </c>
      <c r="H17" s="1" t="s">
        <v>39</v>
      </c>
      <c r="I17" s="1">
        <v>2013</v>
      </c>
      <c r="J17" s="1">
        <v>150</v>
      </c>
      <c r="K17" s="7">
        <v>3</v>
      </c>
      <c r="L17" s="12">
        <v>420000</v>
      </c>
      <c r="M17" s="8">
        <f t="shared" si="0"/>
        <v>1260000</v>
      </c>
      <c r="N17" s="8">
        <v>462000</v>
      </c>
      <c r="O17" s="8">
        <v>1386000</v>
      </c>
      <c r="P17" s="8">
        <f t="shared" si="1"/>
        <v>441000</v>
      </c>
      <c r="Q17" s="8">
        <f t="shared" si="2"/>
        <v>1323000</v>
      </c>
    </row>
    <row r="18" spans="2:17" x14ac:dyDescent="0.35">
      <c r="B18" s="62" t="s">
        <v>55</v>
      </c>
      <c r="C18" s="62"/>
      <c r="D18" s="62"/>
      <c r="E18" s="62"/>
      <c r="F18" s="62"/>
      <c r="G18" s="62"/>
      <c r="H18" s="62"/>
      <c r="I18" s="62"/>
      <c r="J18" s="62"/>
      <c r="K18" s="62"/>
      <c r="L18" s="23"/>
      <c r="M18" s="13">
        <f>SUM(M7:M17)</f>
        <v>20485000</v>
      </c>
      <c r="N18" s="27"/>
      <c r="O18" s="13">
        <f>SUM(O7:O17)</f>
        <v>22533500</v>
      </c>
      <c r="P18" s="27"/>
      <c r="Q18" s="13">
        <f>SUM(Q7:Q17)</f>
        <v>21509250</v>
      </c>
    </row>
    <row r="20" spans="2:17" x14ac:dyDescent="0.35">
      <c r="B20" s="52" t="s">
        <v>41</v>
      </c>
      <c r="C20" s="52"/>
      <c r="D20" s="52"/>
      <c r="E20" s="52"/>
      <c r="F20" s="52"/>
      <c r="G20" s="52"/>
      <c r="H20" s="52"/>
      <c r="I20" s="52"/>
      <c r="J20" s="52"/>
      <c r="K20" s="52"/>
      <c r="L20" s="52"/>
      <c r="M20" s="52"/>
      <c r="N20" s="52"/>
      <c r="O20" s="52"/>
      <c r="P20" s="52"/>
      <c r="Q20" s="52"/>
    </row>
    <row r="21" spans="2:17" ht="15" customHeight="1" x14ac:dyDescent="0.35">
      <c r="B21" s="53" t="s">
        <v>56</v>
      </c>
      <c r="C21" s="53"/>
      <c r="D21" s="53"/>
      <c r="E21" s="53"/>
      <c r="F21" s="53"/>
      <c r="G21" s="53"/>
      <c r="H21" s="53"/>
      <c r="I21" s="53"/>
      <c r="J21" s="53"/>
      <c r="K21" s="53"/>
      <c r="L21" s="53"/>
      <c r="M21" s="53"/>
      <c r="N21" s="53"/>
      <c r="O21" s="53"/>
      <c r="P21" s="53"/>
      <c r="Q21" s="53"/>
    </row>
    <row r="22" spans="2:17" x14ac:dyDescent="0.35">
      <c r="B22" s="54" t="s">
        <v>57</v>
      </c>
      <c r="C22" s="54"/>
      <c r="D22" s="54"/>
      <c r="E22" s="54"/>
      <c r="F22" s="54"/>
      <c r="G22" s="54"/>
      <c r="H22" s="54"/>
      <c r="I22" s="54"/>
      <c r="J22" s="54"/>
      <c r="K22" s="54"/>
      <c r="L22" s="54"/>
      <c r="M22" s="54"/>
      <c r="N22" s="54"/>
      <c r="O22" s="54"/>
      <c r="P22" s="54"/>
      <c r="Q22" s="54"/>
    </row>
    <row r="23" spans="2:17" ht="82.5" customHeight="1" x14ac:dyDescent="0.35">
      <c r="B23" s="71" t="s">
        <v>45</v>
      </c>
      <c r="C23" s="71"/>
      <c r="D23" s="71"/>
      <c r="E23" s="71" t="s">
        <v>46</v>
      </c>
      <c r="F23" s="71"/>
      <c r="G23" s="3" t="s">
        <v>2</v>
      </c>
      <c r="H23" s="2" t="s">
        <v>3</v>
      </c>
      <c r="I23" s="2" t="s">
        <v>4</v>
      </c>
      <c r="J23" s="5" t="s">
        <v>5</v>
      </c>
      <c r="K23" s="6" t="s">
        <v>47</v>
      </c>
      <c r="L23" s="32" t="s">
        <v>48</v>
      </c>
      <c r="M23" s="33" t="s">
        <v>49</v>
      </c>
      <c r="N23" s="28" t="s">
        <v>50</v>
      </c>
      <c r="O23" s="29" t="s">
        <v>51</v>
      </c>
      <c r="P23" s="30" t="s">
        <v>52</v>
      </c>
      <c r="Q23" s="31" t="s">
        <v>53</v>
      </c>
    </row>
    <row r="24" spans="2:17" ht="38.25" customHeight="1" x14ac:dyDescent="0.35">
      <c r="B24" s="72" t="s">
        <v>58</v>
      </c>
      <c r="C24" s="73"/>
      <c r="D24" s="74"/>
      <c r="E24" s="69" t="s">
        <v>8</v>
      </c>
      <c r="F24" s="70"/>
      <c r="G24" s="16" t="s">
        <v>9</v>
      </c>
      <c r="H24" s="1" t="s">
        <v>10</v>
      </c>
      <c r="I24" s="1">
        <v>2012</v>
      </c>
      <c r="J24" s="1">
        <v>1600</v>
      </c>
      <c r="K24" s="4">
        <v>1</v>
      </c>
      <c r="L24" s="12">
        <v>780000</v>
      </c>
      <c r="M24" s="8">
        <f t="shared" ref="M24:M34" si="3">L24*K24</f>
        <v>780000</v>
      </c>
      <c r="N24" s="8">
        <v>842400</v>
      </c>
      <c r="O24" s="8">
        <f>N24*K24</f>
        <v>842400</v>
      </c>
      <c r="P24" s="8">
        <f>(L24+N24)/2</f>
        <v>811200</v>
      </c>
      <c r="Q24" s="8">
        <f>P24*K24</f>
        <v>811200</v>
      </c>
    </row>
    <row r="25" spans="2:17" ht="32.25" customHeight="1" x14ac:dyDescent="0.35">
      <c r="B25" s="75"/>
      <c r="C25" s="76"/>
      <c r="D25" s="77"/>
      <c r="E25" s="69" t="s">
        <v>8</v>
      </c>
      <c r="F25" s="70"/>
      <c r="G25" s="16" t="s">
        <v>9</v>
      </c>
      <c r="H25" s="1" t="s">
        <v>13</v>
      </c>
      <c r="I25" s="1">
        <v>2012</v>
      </c>
      <c r="J25" s="1">
        <v>1600</v>
      </c>
      <c r="K25" s="4">
        <v>1</v>
      </c>
      <c r="L25" s="12">
        <v>780000</v>
      </c>
      <c r="M25" s="8">
        <f t="shared" si="3"/>
        <v>780000</v>
      </c>
      <c r="N25" s="8">
        <v>842400</v>
      </c>
      <c r="O25" s="8">
        <f t="shared" ref="O25:O34" si="4">N25*K25</f>
        <v>842400</v>
      </c>
      <c r="P25" s="8">
        <f t="shared" ref="P25:P34" si="5">(L25+N25)/2</f>
        <v>811200</v>
      </c>
      <c r="Q25" s="8">
        <f t="shared" ref="Q25:Q34" si="6">P25*K25</f>
        <v>811200</v>
      </c>
    </row>
    <row r="26" spans="2:17" ht="31.5" customHeight="1" x14ac:dyDescent="0.35">
      <c r="B26" s="75"/>
      <c r="C26" s="76"/>
      <c r="D26" s="77"/>
      <c r="E26" s="69" t="s">
        <v>8</v>
      </c>
      <c r="F26" s="70"/>
      <c r="G26" s="16" t="s">
        <v>9</v>
      </c>
      <c r="H26" s="1" t="s">
        <v>14</v>
      </c>
      <c r="I26" s="1">
        <v>2012</v>
      </c>
      <c r="J26" s="1">
        <v>1600</v>
      </c>
      <c r="K26" s="4">
        <v>1</v>
      </c>
      <c r="L26" s="12">
        <v>780000</v>
      </c>
      <c r="M26" s="8">
        <f t="shared" si="3"/>
        <v>780000</v>
      </c>
      <c r="N26" s="8">
        <v>842400</v>
      </c>
      <c r="O26" s="8">
        <f t="shared" si="4"/>
        <v>842400</v>
      </c>
      <c r="P26" s="8">
        <f t="shared" si="5"/>
        <v>811200</v>
      </c>
      <c r="Q26" s="8">
        <f t="shared" si="6"/>
        <v>811200</v>
      </c>
    </row>
    <row r="27" spans="2:17" ht="34.5" customHeight="1" x14ac:dyDescent="0.35">
      <c r="B27" s="75"/>
      <c r="C27" s="76"/>
      <c r="D27" s="77"/>
      <c r="E27" s="55" t="s">
        <v>15</v>
      </c>
      <c r="F27" s="55"/>
      <c r="G27" s="16" t="s">
        <v>9</v>
      </c>
      <c r="H27" s="1" t="s">
        <v>16</v>
      </c>
      <c r="I27" s="1">
        <v>2013</v>
      </c>
      <c r="J27" s="1">
        <v>1600</v>
      </c>
      <c r="K27" s="4">
        <v>1</v>
      </c>
      <c r="L27" s="12">
        <v>820000</v>
      </c>
      <c r="M27" s="8">
        <f t="shared" si="3"/>
        <v>820000</v>
      </c>
      <c r="N27" s="8">
        <v>885600</v>
      </c>
      <c r="O27" s="8">
        <f t="shared" si="4"/>
        <v>885600</v>
      </c>
      <c r="P27" s="8">
        <f t="shared" si="5"/>
        <v>852800</v>
      </c>
      <c r="Q27" s="8">
        <f t="shared" si="6"/>
        <v>852800</v>
      </c>
    </row>
    <row r="28" spans="2:17" ht="40.5" customHeight="1" x14ac:dyDescent="0.35">
      <c r="B28" s="75"/>
      <c r="C28" s="76"/>
      <c r="D28" s="77"/>
      <c r="E28" s="55" t="s">
        <v>15</v>
      </c>
      <c r="F28" s="55"/>
      <c r="G28" s="16" t="s">
        <v>9</v>
      </c>
      <c r="H28" s="1" t="s">
        <v>18</v>
      </c>
      <c r="I28" s="1">
        <v>2013</v>
      </c>
      <c r="J28" s="1">
        <v>1600</v>
      </c>
      <c r="K28" s="4">
        <v>1</v>
      </c>
      <c r="L28" s="24">
        <v>820000</v>
      </c>
      <c r="M28" s="8">
        <f t="shared" si="3"/>
        <v>820000</v>
      </c>
      <c r="N28" s="8">
        <v>885600</v>
      </c>
      <c r="O28" s="8">
        <f t="shared" si="4"/>
        <v>885600</v>
      </c>
      <c r="P28" s="8">
        <f t="shared" si="5"/>
        <v>852800</v>
      </c>
      <c r="Q28" s="8">
        <f t="shared" si="6"/>
        <v>852800</v>
      </c>
    </row>
    <row r="29" spans="2:17" ht="47.25" customHeight="1" x14ac:dyDescent="0.35">
      <c r="B29" s="75"/>
      <c r="C29" s="76"/>
      <c r="D29" s="77"/>
      <c r="E29" s="56" t="s">
        <v>19</v>
      </c>
      <c r="F29" s="57"/>
      <c r="G29" s="15" t="s">
        <v>20</v>
      </c>
      <c r="H29" s="9" t="s">
        <v>21</v>
      </c>
      <c r="I29" s="9">
        <v>2013</v>
      </c>
      <c r="J29" s="9">
        <v>2400</v>
      </c>
      <c r="K29" s="4">
        <v>2</v>
      </c>
      <c r="L29" s="24">
        <v>1200000</v>
      </c>
      <c r="M29" s="8">
        <f t="shared" si="3"/>
        <v>2400000</v>
      </c>
      <c r="N29" s="8">
        <v>2592000</v>
      </c>
      <c r="O29" s="8">
        <f t="shared" si="4"/>
        <v>5184000</v>
      </c>
      <c r="P29" s="8">
        <f t="shared" si="5"/>
        <v>1896000</v>
      </c>
      <c r="Q29" s="8">
        <f t="shared" si="6"/>
        <v>3792000</v>
      </c>
    </row>
    <row r="30" spans="2:17" ht="42" customHeight="1" x14ac:dyDescent="0.35">
      <c r="B30" s="75"/>
      <c r="C30" s="76"/>
      <c r="D30" s="77"/>
      <c r="E30" s="55" t="s">
        <v>23</v>
      </c>
      <c r="F30" s="55"/>
      <c r="G30" s="14" t="s">
        <v>24</v>
      </c>
      <c r="H30" s="1" t="s">
        <v>25</v>
      </c>
      <c r="I30" s="1">
        <v>2009</v>
      </c>
      <c r="J30" s="1">
        <v>1600</v>
      </c>
      <c r="K30" s="4">
        <v>1</v>
      </c>
      <c r="L30" s="12">
        <v>850000</v>
      </c>
      <c r="M30" s="8">
        <f t="shared" si="3"/>
        <v>850000</v>
      </c>
      <c r="N30" s="8">
        <v>918000</v>
      </c>
      <c r="O30" s="8">
        <f t="shared" si="4"/>
        <v>918000</v>
      </c>
      <c r="P30" s="8">
        <f t="shared" si="5"/>
        <v>884000</v>
      </c>
      <c r="Q30" s="8">
        <f t="shared" si="6"/>
        <v>884000</v>
      </c>
    </row>
    <row r="31" spans="2:17" ht="39" customHeight="1" x14ac:dyDescent="0.35">
      <c r="B31" s="75"/>
      <c r="C31" s="76"/>
      <c r="D31" s="77"/>
      <c r="E31" s="55" t="s">
        <v>23</v>
      </c>
      <c r="F31" s="55"/>
      <c r="G31" s="14" t="s">
        <v>24</v>
      </c>
      <c r="H31" s="1" t="s">
        <v>27</v>
      </c>
      <c r="I31" s="1">
        <v>2009</v>
      </c>
      <c r="J31" s="1">
        <v>1600</v>
      </c>
      <c r="K31" s="4">
        <v>1</v>
      </c>
      <c r="L31" s="12">
        <v>850000</v>
      </c>
      <c r="M31" s="8">
        <f t="shared" si="3"/>
        <v>850000</v>
      </c>
      <c r="N31" s="8">
        <v>918000</v>
      </c>
      <c r="O31" s="8">
        <f t="shared" si="4"/>
        <v>918000</v>
      </c>
      <c r="P31" s="8">
        <f t="shared" si="5"/>
        <v>884000</v>
      </c>
      <c r="Q31" s="8">
        <f t="shared" si="6"/>
        <v>884000</v>
      </c>
    </row>
    <row r="32" spans="2:17" ht="38.25" customHeight="1" x14ac:dyDescent="0.35">
      <c r="B32" s="75"/>
      <c r="C32" s="76"/>
      <c r="D32" s="77"/>
      <c r="E32" s="56" t="s">
        <v>28</v>
      </c>
      <c r="F32" s="57"/>
      <c r="G32" s="15" t="s">
        <v>29</v>
      </c>
      <c r="H32" s="9" t="s">
        <v>30</v>
      </c>
      <c r="I32" s="9">
        <v>2016</v>
      </c>
      <c r="J32" s="9">
        <v>2700</v>
      </c>
      <c r="K32" s="4">
        <v>1</v>
      </c>
      <c r="L32" s="12">
        <v>980000</v>
      </c>
      <c r="M32" s="8">
        <f t="shared" si="3"/>
        <v>980000</v>
      </c>
      <c r="N32" s="8">
        <v>1058400</v>
      </c>
      <c r="O32" s="8">
        <f t="shared" si="4"/>
        <v>1058400</v>
      </c>
      <c r="P32" s="8">
        <f t="shared" si="5"/>
        <v>1019200</v>
      </c>
      <c r="Q32" s="8">
        <f t="shared" si="6"/>
        <v>1019200</v>
      </c>
    </row>
    <row r="33" spans="2:17" ht="38.25" customHeight="1" x14ac:dyDescent="0.35">
      <c r="B33" s="75"/>
      <c r="C33" s="76"/>
      <c r="D33" s="77"/>
      <c r="E33" s="55" t="s">
        <v>32</v>
      </c>
      <c r="F33" s="55"/>
      <c r="G33" s="14" t="s">
        <v>33</v>
      </c>
      <c r="H33" s="1" t="s">
        <v>34</v>
      </c>
      <c r="I33" s="1">
        <v>2014</v>
      </c>
      <c r="J33" s="1">
        <v>2800</v>
      </c>
      <c r="K33" s="4">
        <v>1</v>
      </c>
      <c r="L33" s="12">
        <v>1450000</v>
      </c>
      <c r="M33" s="8">
        <f t="shared" si="3"/>
        <v>1450000</v>
      </c>
      <c r="N33" s="8">
        <v>1566000</v>
      </c>
      <c r="O33" s="8">
        <f t="shared" si="4"/>
        <v>1566000</v>
      </c>
      <c r="P33" s="8">
        <f t="shared" si="5"/>
        <v>1508000</v>
      </c>
      <c r="Q33" s="8">
        <f t="shared" si="6"/>
        <v>1508000</v>
      </c>
    </row>
    <row r="34" spans="2:17" ht="45" customHeight="1" x14ac:dyDescent="0.35">
      <c r="B34" s="75"/>
      <c r="C34" s="76"/>
      <c r="D34" s="77"/>
      <c r="E34" s="55" t="s">
        <v>37</v>
      </c>
      <c r="F34" s="55"/>
      <c r="G34" s="14" t="s">
        <v>38</v>
      </c>
      <c r="H34" s="1" t="s">
        <v>39</v>
      </c>
      <c r="I34" s="1">
        <v>2013</v>
      </c>
      <c r="J34" s="1">
        <v>150</v>
      </c>
      <c r="K34" s="4">
        <v>1</v>
      </c>
      <c r="L34" s="12">
        <v>700000</v>
      </c>
      <c r="M34" s="8">
        <f t="shared" si="3"/>
        <v>700000</v>
      </c>
      <c r="N34" s="8">
        <v>756000</v>
      </c>
      <c r="O34" s="8">
        <f t="shared" si="4"/>
        <v>756000</v>
      </c>
      <c r="P34" s="8">
        <f t="shared" si="5"/>
        <v>728000</v>
      </c>
      <c r="Q34" s="8">
        <f t="shared" si="6"/>
        <v>728000</v>
      </c>
    </row>
    <row r="35" spans="2:17" x14ac:dyDescent="0.35">
      <c r="B35" s="58" t="s">
        <v>59</v>
      </c>
      <c r="C35" s="59"/>
      <c r="D35" s="59"/>
      <c r="E35" s="59"/>
      <c r="F35" s="59"/>
      <c r="G35" s="59"/>
      <c r="H35" s="59"/>
      <c r="I35" s="59"/>
      <c r="J35" s="59"/>
      <c r="K35" s="59"/>
      <c r="L35" s="60"/>
      <c r="M35" s="13">
        <f>SUM(M24:M34)</f>
        <v>11210000</v>
      </c>
      <c r="N35" s="27"/>
      <c r="O35" s="13">
        <f>SUM(O24:O34)</f>
        <v>14698800</v>
      </c>
      <c r="P35" s="27"/>
      <c r="Q35" s="13">
        <f>SUM(Q24:Q34)</f>
        <v>12954400</v>
      </c>
    </row>
    <row r="37" spans="2:17" x14ac:dyDescent="0.35">
      <c r="B37" s="52" t="s">
        <v>60</v>
      </c>
      <c r="C37" s="52"/>
      <c r="D37" s="52"/>
      <c r="E37" s="52"/>
      <c r="F37" s="52"/>
      <c r="G37" s="52"/>
      <c r="H37" s="52"/>
      <c r="I37" s="52"/>
      <c r="J37" s="52"/>
      <c r="K37" s="52"/>
      <c r="L37" s="52"/>
      <c r="M37" s="52"/>
      <c r="N37" s="52"/>
      <c r="O37" s="52"/>
      <c r="P37" s="52"/>
      <c r="Q37" s="52"/>
    </row>
    <row r="38" spans="2:17" ht="72.5" x14ac:dyDescent="0.35">
      <c r="B38" s="71" t="s">
        <v>45</v>
      </c>
      <c r="C38" s="71"/>
      <c r="D38" s="71"/>
      <c r="E38" s="71" t="s">
        <v>46</v>
      </c>
      <c r="F38" s="71"/>
      <c r="G38" s="3" t="s">
        <v>2</v>
      </c>
      <c r="H38" s="2" t="s">
        <v>3</v>
      </c>
      <c r="I38" s="2" t="s">
        <v>4</v>
      </c>
      <c r="J38" s="5" t="s">
        <v>5</v>
      </c>
      <c r="K38" s="3" t="s">
        <v>47</v>
      </c>
      <c r="L38" s="32" t="s">
        <v>48</v>
      </c>
      <c r="M38" s="33" t="s">
        <v>49</v>
      </c>
      <c r="N38" s="28" t="s">
        <v>50</v>
      </c>
      <c r="O38" s="29" t="s">
        <v>51</v>
      </c>
      <c r="P38" s="30" t="s">
        <v>52</v>
      </c>
      <c r="Q38" s="31" t="s">
        <v>53</v>
      </c>
    </row>
    <row r="39" spans="2:17" ht="20.25" customHeight="1" x14ac:dyDescent="0.35">
      <c r="B39" s="72" t="s">
        <v>61</v>
      </c>
      <c r="C39" s="73"/>
      <c r="D39" s="74"/>
      <c r="E39" s="69" t="s">
        <v>8</v>
      </c>
      <c r="F39" s="70"/>
      <c r="G39" s="16"/>
      <c r="H39" s="1" t="s">
        <v>10</v>
      </c>
      <c r="I39" s="1">
        <v>2012</v>
      </c>
      <c r="J39" s="1">
        <v>1600</v>
      </c>
      <c r="K39" s="4">
        <v>1</v>
      </c>
      <c r="L39" s="12">
        <v>330000</v>
      </c>
      <c r="M39" s="8">
        <f t="shared" ref="M39:M49" si="7">L39*K39</f>
        <v>330000</v>
      </c>
      <c r="N39" s="8">
        <v>379500</v>
      </c>
      <c r="O39" s="8">
        <f>N39*K39</f>
        <v>379500</v>
      </c>
      <c r="P39" s="8">
        <f>(L39+N39)/2</f>
        <v>354750</v>
      </c>
      <c r="Q39" s="8">
        <f>P39*K39</f>
        <v>354750</v>
      </c>
    </row>
    <row r="40" spans="2:17" ht="21.75" customHeight="1" x14ac:dyDescent="0.35">
      <c r="B40" s="75"/>
      <c r="C40" s="76"/>
      <c r="D40" s="77"/>
      <c r="E40" s="69" t="s">
        <v>8</v>
      </c>
      <c r="F40" s="70"/>
      <c r="G40" s="16"/>
      <c r="H40" s="1" t="s">
        <v>13</v>
      </c>
      <c r="I40" s="1">
        <v>2012</v>
      </c>
      <c r="J40" s="1">
        <v>1600</v>
      </c>
      <c r="K40" s="7">
        <v>1</v>
      </c>
      <c r="L40" s="12">
        <v>330000</v>
      </c>
      <c r="M40" s="8">
        <f t="shared" si="7"/>
        <v>330000</v>
      </c>
      <c r="N40" s="8">
        <v>379500</v>
      </c>
      <c r="O40" s="8">
        <f t="shared" ref="O40:O49" si="8">N40*K40</f>
        <v>379500</v>
      </c>
      <c r="P40" s="8">
        <f t="shared" ref="P40:P49" si="9">(L40+N40)/2</f>
        <v>354750</v>
      </c>
      <c r="Q40" s="8">
        <f t="shared" ref="Q40:Q49" si="10">P40*K40</f>
        <v>354750</v>
      </c>
    </row>
    <row r="41" spans="2:17" ht="21.75" customHeight="1" x14ac:dyDescent="0.35">
      <c r="B41" s="75"/>
      <c r="C41" s="76"/>
      <c r="D41" s="77"/>
      <c r="E41" s="69" t="s">
        <v>8</v>
      </c>
      <c r="F41" s="70"/>
      <c r="G41" s="16"/>
      <c r="H41" s="1" t="s">
        <v>14</v>
      </c>
      <c r="I41" s="1">
        <v>2012</v>
      </c>
      <c r="J41" s="1">
        <v>1600</v>
      </c>
      <c r="K41" s="7">
        <v>1</v>
      </c>
      <c r="L41" s="12">
        <v>330000</v>
      </c>
      <c r="M41" s="8">
        <f t="shared" si="7"/>
        <v>330000</v>
      </c>
      <c r="N41" s="8">
        <v>379500</v>
      </c>
      <c r="O41" s="8">
        <f t="shared" si="8"/>
        <v>379500</v>
      </c>
      <c r="P41" s="8">
        <f t="shared" si="9"/>
        <v>354750</v>
      </c>
      <c r="Q41" s="8">
        <f t="shared" si="10"/>
        <v>354750</v>
      </c>
    </row>
    <row r="42" spans="2:17" ht="24.75" customHeight="1" x14ac:dyDescent="0.35">
      <c r="B42" s="75"/>
      <c r="C42" s="76"/>
      <c r="D42" s="77"/>
      <c r="E42" s="55" t="s">
        <v>15</v>
      </c>
      <c r="F42" s="55"/>
      <c r="G42" s="14"/>
      <c r="H42" s="1" t="s">
        <v>16</v>
      </c>
      <c r="I42" s="1">
        <v>2013</v>
      </c>
      <c r="J42" s="1">
        <v>1600</v>
      </c>
      <c r="K42" s="7">
        <v>1</v>
      </c>
      <c r="L42" s="12">
        <v>330000</v>
      </c>
      <c r="M42" s="8">
        <f t="shared" si="7"/>
        <v>330000</v>
      </c>
      <c r="N42" s="8">
        <v>379500</v>
      </c>
      <c r="O42" s="8">
        <f t="shared" si="8"/>
        <v>379500</v>
      </c>
      <c r="P42" s="8">
        <f t="shared" si="9"/>
        <v>354750</v>
      </c>
      <c r="Q42" s="8">
        <f t="shared" si="10"/>
        <v>354750</v>
      </c>
    </row>
    <row r="43" spans="2:17" ht="22.5" customHeight="1" x14ac:dyDescent="0.35">
      <c r="B43" s="75"/>
      <c r="C43" s="76"/>
      <c r="D43" s="77"/>
      <c r="E43" s="55" t="s">
        <v>15</v>
      </c>
      <c r="F43" s="55"/>
      <c r="G43" s="14"/>
      <c r="H43" s="1" t="s">
        <v>18</v>
      </c>
      <c r="I43" s="1">
        <v>2013</v>
      </c>
      <c r="J43" s="1">
        <v>1600</v>
      </c>
      <c r="K43" s="7">
        <v>1</v>
      </c>
      <c r="L43" s="12">
        <v>330000</v>
      </c>
      <c r="M43" s="8">
        <f t="shared" si="7"/>
        <v>330000</v>
      </c>
      <c r="N43" s="8">
        <v>379500</v>
      </c>
      <c r="O43" s="8">
        <f t="shared" si="8"/>
        <v>379500</v>
      </c>
      <c r="P43" s="8">
        <f t="shared" si="9"/>
        <v>354750</v>
      </c>
      <c r="Q43" s="8">
        <f t="shared" si="10"/>
        <v>354750</v>
      </c>
    </row>
    <row r="44" spans="2:17" ht="23.25" customHeight="1" x14ac:dyDescent="0.35">
      <c r="B44" s="75"/>
      <c r="C44" s="76"/>
      <c r="D44" s="77"/>
      <c r="E44" s="56" t="s">
        <v>19</v>
      </c>
      <c r="F44" s="57"/>
      <c r="G44" s="15"/>
      <c r="H44" s="9" t="s">
        <v>21</v>
      </c>
      <c r="I44" s="9">
        <v>2013</v>
      </c>
      <c r="J44" s="9">
        <v>2400</v>
      </c>
      <c r="K44" s="7">
        <v>1</v>
      </c>
      <c r="L44" s="12">
        <v>330000</v>
      </c>
      <c r="M44" s="8">
        <f t="shared" si="7"/>
        <v>330000</v>
      </c>
      <c r="N44" s="8">
        <v>379500</v>
      </c>
      <c r="O44" s="8">
        <f t="shared" si="8"/>
        <v>379500</v>
      </c>
      <c r="P44" s="8">
        <f t="shared" si="9"/>
        <v>354750</v>
      </c>
      <c r="Q44" s="8">
        <f t="shared" si="10"/>
        <v>354750</v>
      </c>
    </row>
    <row r="45" spans="2:17" ht="22.5" customHeight="1" x14ac:dyDescent="0.35">
      <c r="B45" s="75"/>
      <c r="C45" s="76"/>
      <c r="D45" s="77"/>
      <c r="E45" s="55" t="s">
        <v>23</v>
      </c>
      <c r="F45" s="55"/>
      <c r="G45" s="14"/>
      <c r="H45" s="1" t="s">
        <v>25</v>
      </c>
      <c r="I45" s="1">
        <v>2009</v>
      </c>
      <c r="J45" s="1">
        <v>1600</v>
      </c>
      <c r="K45" s="7">
        <v>1</v>
      </c>
      <c r="L45" s="12">
        <v>330000</v>
      </c>
      <c r="M45" s="8">
        <f t="shared" si="7"/>
        <v>330000</v>
      </c>
      <c r="N45" s="8">
        <v>379500</v>
      </c>
      <c r="O45" s="8">
        <f t="shared" si="8"/>
        <v>379500</v>
      </c>
      <c r="P45" s="8">
        <f t="shared" si="9"/>
        <v>354750</v>
      </c>
      <c r="Q45" s="8">
        <f t="shared" si="10"/>
        <v>354750</v>
      </c>
    </row>
    <row r="46" spans="2:17" ht="24" customHeight="1" x14ac:dyDescent="0.35">
      <c r="B46" s="75"/>
      <c r="C46" s="76"/>
      <c r="D46" s="77"/>
      <c r="E46" s="55" t="s">
        <v>23</v>
      </c>
      <c r="F46" s="55"/>
      <c r="G46" s="14"/>
      <c r="H46" s="1" t="s">
        <v>27</v>
      </c>
      <c r="I46" s="1">
        <v>2009</v>
      </c>
      <c r="J46" s="1">
        <v>1600</v>
      </c>
      <c r="K46" s="7">
        <v>1</v>
      </c>
      <c r="L46" s="12">
        <v>330000</v>
      </c>
      <c r="M46" s="8">
        <f t="shared" si="7"/>
        <v>330000</v>
      </c>
      <c r="N46" s="8">
        <v>379500</v>
      </c>
      <c r="O46" s="8">
        <f t="shared" si="8"/>
        <v>379500</v>
      </c>
      <c r="P46" s="8">
        <f t="shared" si="9"/>
        <v>354750</v>
      </c>
      <c r="Q46" s="8">
        <f t="shared" si="10"/>
        <v>354750</v>
      </c>
    </row>
    <row r="47" spans="2:17" ht="20.25" customHeight="1" x14ac:dyDescent="0.35">
      <c r="B47" s="75"/>
      <c r="C47" s="76"/>
      <c r="D47" s="77"/>
      <c r="E47" s="56" t="s">
        <v>28</v>
      </c>
      <c r="F47" s="57"/>
      <c r="G47" s="15"/>
      <c r="H47" s="9" t="s">
        <v>30</v>
      </c>
      <c r="I47" s="9">
        <v>2016</v>
      </c>
      <c r="J47" s="9">
        <v>2700</v>
      </c>
      <c r="K47" s="10">
        <v>1</v>
      </c>
      <c r="L47" s="12">
        <v>330000</v>
      </c>
      <c r="M47" s="8">
        <f t="shared" si="7"/>
        <v>330000</v>
      </c>
      <c r="N47" s="8">
        <v>379500</v>
      </c>
      <c r="O47" s="8">
        <f t="shared" si="8"/>
        <v>379500</v>
      </c>
      <c r="P47" s="8">
        <f t="shared" si="9"/>
        <v>354750</v>
      </c>
      <c r="Q47" s="8">
        <f t="shared" si="10"/>
        <v>354750</v>
      </c>
    </row>
    <row r="48" spans="2:17" ht="20.25" customHeight="1" x14ac:dyDescent="0.35">
      <c r="B48" s="75"/>
      <c r="C48" s="76"/>
      <c r="D48" s="77"/>
      <c r="E48" s="55" t="s">
        <v>32</v>
      </c>
      <c r="F48" s="55"/>
      <c r="G48" s="14" t="s">
        <v>33</v>
      </c>
      <c r="H48" s="1" t="s">
        <v>34</v>
      </c>
      <c r="I48" s="1">
        <v>2014</v>
      </c>
      <c r="J48" s="1">
        <v>2800</v>
      </c>
      <c r="K48" s="7">
        <v>1</v>
      </c>
      <c r="L48" s="12">
        <v>480000</v>
      </c>
      <c r="M48" s="8">
        <f t="shared" si="7"/>
        <v>480000</v>
      </c>
      <c r="N48" s="8">
        <v>552200</v>
      </c>
      <c r="O48" s="8">
        <f t="shared" si="8"/>
        <v>552200</v>
      </c>
      <c r="P48" s="8">
        <f t="shared" si="9"/>
        <v>516100</v>
      </c>
      <c r="Q48" s="8">
        <f t="shared" si="10"/>
        <v>516100</v>
      </c>
    </row>
    <row r="49" spans="2:17" ht="22.5" customHeight="1" x14ac:dyDescent="0.35">
      <c r="B49" s="75"/>
      <c r="C49" s="76"/>
      <c r="D49" s="77"/>
      <c r="E49" s="55" t="s">
        <v>37</v>
      </c>
      <c r="F49" s="55"/>
      <c r="G49" s="14"/>
      <c r="H49" s="1" t="s">
        <v>39</v>
      </c>
      <c r="I49" s="1">
        <v>2013</v>
      </c>
      <c r="J49" s="1">
        <v>150</v>
      </c>
      <c r="K49" s="7">
        <v>1</v>
      </c>
      <c r="L49" s="12">
        <v>220000</v>
      </c>
      <c r="M49" s="8">
        <f t="shared" si="7"/>
        <v>220000</v>
      </c>
      <c r="N49" s="8">
        <v>253000</v>
      </c>
      <c r="O49" s="8">
        <f t="shared" si="8"/>
        <v>253000</v>
      </c>
      <c r="P49" s="8">
        <f t="shared" si="9"/>
        <v>236500</v>
      </c>
      <c r="Q49" s="8">
        <f t="shared" si="10"/>
        <v>236500</v>
      </c>
    </row>
    <row r="50" spans="2:17" x14ac:dyDescent="0.35">
      <c r="B50" s="62" t="s">
        <v>62</v>
      </c>
      <c r="C50" s="62"/>
      <c r="D50" s="62"/>
      <c r="E50" s="62"/>
      <c r="F50" s="62"/>
      <c r="G50" s="62"/>
      <c r="H50" s="62"/>
      <c r="I50" s="62"/>
      <c r="J50" s="62"/>
      <c r="K50" s="62"/>
      <c r="L50" s="23"/>
      <c r="M50" s="13">
        <f>SUM(M39:M49)</f>
        <v>3670000</v>
      </c>
      <c r="N50" s="27"/>
      <c r="O50" s="13">
        <f>SUM(O39:O49)</f>
        <v>4220700</v>
      </c>
      <c r="P50" s="27"/>
      <c r="Q50" s="13">
        <f>SUM(Q39:Q49)</f>
        <v>3945350</v>
      </c>
    </row>
    <row r="52" spans="2:17" x14ac:dyDescent="0.35">
      <c r="G52" s="78" t="s">
        <v>55</v>
      </c>
      <c r="H52" s="78"/>
      <c r="I52" s="51">
        <f>Q18</f>
        <v>21509250</v>
      </c>
      <c r="J52" s="51"/>
    </row>
    <row r="53" spans="2:17" ht="14.25" customHeight="1" x14ac:dyDescent="0.35">
      <c r="G53" s="78" t="s">
        <v>59</v>
      </c>
      <c r="H53" s="78"/>
      <c r="I53" s="51">
        <f>Q35</f>
        <v>12954400</v>
      </c>
      <c r="J53" s="51"/>
    </row>
    <row r="54" spans="2:17" x14ac:dyDescent="0.35">
      <c r="B54" s="18"/>
      <c r="G54" s="79" t="s">
        <v>60</v>
      </c>
      <c r="H54" s="80"/>
      <c r="I54" s="51">
        <f>Q50</f>
        <v>3945350</v>
      </c>
      <c r="J54" s="51"/>
    </row>
    <row r="55" spans="2:17" ht="26.25" customHeight="1" x14ac:dyDescent="0.35">
      <c r="G55" s="50" t="s">
        <v>63</v>
      </c>
      <c r="H55" s="50"/>
      <c r="I55" s="51">
        <f>I52+I53+I54</f>
        <v>38409000</v>
      </c>
      <c r="J55" s="51"/>
    </row>
    <row r="56" spans="2:17" x14ac:dyDescent="0.35">
      <c r="B56" s="18"/>
      <c r="C56" s="18"/>
      <c r="D56" s="18"/>
      <c r="E56" s="18"/>
      <c r="F56" s="18"/>
      <c r="G56" s="18"/>
      <c r="H56" s="18"/>
      <c r="I56" s="18"/>
      <c r="J56" s="18"/>
      <c r="K56" s="18"/>
      <c r="L56" s="18"/>
      <c r="M56" s="18"/>
      <c r="N56" s="18"/>
      <c r="O56" s="18"/>
      <c r="P56" s="18"/>
      <c r="Q56" s="18"/>
    </row>
    <row r="57" spans="2:17" x14ac:dyDescent="0.35">
      <c r="B57" s="18"/>
      <c r="C57" s="18"/>
      <c r="D57" s="18"/>
      <c r="E57" s="18"/>
      <c r="F57" s="18"/>
      <c r="G57" s="18"/>
      <c r="H57" s="18"/>
      <c r="I57" s="18"/>
      <c r="J57" s="18"/>
      <c r="K57" s="18"/>
      <c r="L57" s="18"/>
      <c r="M57" s="18"/>
      <c r="N57" s="18"/>
      <c r="O57" s="18"/>
      <c r="P57" s="18"/>
      <c r="Q57" s="18"/>
    </row>
    <row r="58" spans="2:17" x14ac:dyDescent="0.35">
      <c r="B58" s="19"/>
      <c r="C58" s="18"/>
      <c r="D58" s="18"/>
      <c r="E58" s="18"/>
      <c r="F58" s="18"/>
      <c r="G58" s="18"/>
      <c r="H58" s="18"/>
      <c r="I58" s="18"/>
      <c r="J58" s="18"/>
      <c r="K58" s="18"/>
      <c r="L58" s="18"/>
      <c r="M58" s="18"/>
      <c r="N58" s="18"/>
      <c r="O58" s="18"/>
      <c r="P58" s="18"/>
      <c r="Q58" s="18"/>
    </row>
    <row r="59" spans="2:17" ht="42" customHeight="1" x14ac:dyDescent="0.35">
      <c r="G59" s="50" t="s">
        <v>170</v>
      </c>
      <c r="H59" s="50"/>
      <c r="I59" s="51">
        <v>40000000</v>
      </c>
      <c r="J59" s="51"/>
      <c r="L59" s="46"/>
    </row>
    <row r="60" spans="2:17" x14ac:dyDescent="0.35">
      <c r="G60" s="50" t="s">
        <v>169</v>
      </c>
      <c r="H60" s="50"/>
      <c r="I60" s="51">
        <f>I55+I59</f>
        <v>78409000</v>
      </c>
      <c r="J60" s="51"/>
      <c r="L60" s="46"/>
      <c r="M60" s="46"/>
    </row>
    <row r="66" spans="12:12" x14ac:dyDescent="0.35">
      <c r="L66" s="46"/>
    </row>
  </sheetData>
  <mergeCells count="65">
    <mergeCell ref="I52:J52"/>
    <mergeCell ref="I53:J53"/>
    <mergeCell ref="I54:J54"/>
    <mergeCell ref="I55:J55"/>
    <mergeCell ref="E33:F33"/>
    <mergeCell ref="E48:F48"/>
    <mergeCell ref="G52:H52"/>
    <mergeCell ref="G53:H53"/>
    <mergeCell ref="G54:H54"/>
    <mergeCell ref="G55:H55"/>
    <mergeCell ref="E49:F49"/>
    <mergeCell ref="B50:K50"/>
    <mergeCell ref="B39:D49"/>
    <mergeCell ref="E44:F44"/>
    <mergeCell ref="E45:F45"/>
    <mergeCell ref="E46:F46"/>
    <mergeCell ref="E47:F47"/>
    <mergeCell ref="B38:D38"/>
    <mergeCell ref="E38:F38"/>
    <mergeCell ref="E39:F39"/>
    <mergeCell ref="E40:F40"/>
    <mergeCell ref="E41:F41"/>
    <mergeCell ref="E42:F42"/>
    <mergeCell ref="E43:F43"/>
    <mergeCell ref="E34:F34"/>
    <mergeCell ref="B23:D23"/>
    <mergeCell ref="E23:F23"/>
    <mergeCell ref="B24:D34"/>
    <mergeCell ref="E24:F24"/>
    <mergeCell ref="E25:F25"/>
    <mergeCell ref="E26:F26"/>
    <mergeCell ref="E27:F27"/>
    <mergeCell ref="E28:F28"/>
    <mergeCell ref="E29:F29"/>
    <mergeCell ref="E30:F30"/>
    <mergeCell ref="E31:F31"/>
    <mergeCell ref="E32:F32"/>
    <mergeCell ref="B6:D6"/>
    <mergeCell ref="E6:F6"/>
    <mergeCell ref="E17:F17"/>
    <mergeCell ref="B18:K18"/>
    <mergeCell ref="B7:D17"/>
    <mergeCell ref="E7:F7"/>
    <mergeCell ref="E8:F8"/>
    <mergeCell ref="E9:F9"/>
    <mergeCell ref="E10:F10"/>
    <mergeCell ref="E11:F11"/>
    <mergeCell ref="E12:F12"/>
    <mergeCell ref="E13:F13"/>
    <mergeCell ref="G59:H59"/>
    <mergeCell ref="G60:H60"/>
    <mergeCell ref="I59:J59"/>
    <mergeCell ref="I60:J60"/>
    <mergeCell ref="B2:Q2"/>
    <mergeCell ref="B3:Q3"/>
    <mergeCell ref="B4:Q4"/>
    <mergeCell ref="B5:Q5"/>
    <mergeCell ref="B20:Q20"/>
    <mergeCell ref="E14:F14"/>
    <mergeCell ref="E15:F15"/>
    <mergeCell ref="E16:F16"/>
    <mergeCell ref="B21:Q21"/>
    <mergeCell ref="B22:Q22"/>
    <mergeCell ref="B37:Q37"/>
    <mergeCell ref="B35:L35"/>
  </mergeCells>
  <printOptions horizontalCentered="1"/>
  <pageMargins left="0.25" right="0.25" top="0.75" bottom="0.75" header="0.3" footer="0.3"/>
  <pageSetup paperSize="281" scale="5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B2:AH97"/>
  <sheetViews>
    <sheetView zoomScale="70" zoomScaleNormal="70" workbookViewId="0">
      <selection activeCell="B3" sqref="B3:AH3"/>
    </sheetView>
  </sheetViews>
  <sheetFormatPr baseColWidth="10" defaultColWidth="11.453125" defaultRowHeight="14.5" x14ac:dyDescent="0.35"/>
  <cols>
    <col min="1" max="1" width="1.7265625" style="11" customWidth="1"/>
    <col min="2" max="3" width="11.453125" style="11"/>
    <col min="4" max="4" width="20.81640625" style="11" customWidth="1"/>
    <col min="5" max="5" width="9.1796875" style="11" customWidth="1"/>
    <col min="6" max="6" width="5.7265625" style="11" customWidth="1"/>
    <col min="7" max="8" width="14.81640625" style="11" customWidth="1"/>
    <col min="9" max="9" width="11.453125" style="11"/>
    <col min="10" max="10" width="1" style="11" customWidth="1"/>
    <col min="11" max="11" width="11.453125" style="11"/>
    <col min="12" max="12" width="2.7265625" style="11" customWidth="1"/>
    <col min="13" max="13" width="11.453125" style="11"/>
    <col min="14" max="14" width="2" style="11" customWidth="1"/>
    <col min="15" max="15" width="13" style="11" customWidth="1"/>
    <col min="16" max="16" width="0.26953125" style="11" customWidth="1"/>
    <col min="17" max="17" width="14.453125" style="11" customWidth="1"/>
    <col min="18" max="18" width="13.81640625" style="11" customWidth="1"/>
    <col min="19" max="19" width="11.453125" style="11"/>
    <col min="20" max="20" width="8.26953125" style="11" customWidth="1"/>
    <col min="21" max="21" width="14.453125" style="11" customWidth="1"/>
    <col min="22" max="22" width="13.81640625" style="11" customWidth="1"/>
    <col min="23" max="23" width="15.7265625" style="11" customWidth="1"/>
    <col min="24" max="24" width="1.26953125" style="11" customWidth="1"/>
    <col min="25" max="25" width="14.453125" style="11" customWidth="1"/>
    <col min="26" max="26" width="13.81640625" style="11" customWidth="1"/>
    <col min="27" max="27" width="11.453125" style="11"/>
    <col min="28" max="28" width="4" style="11" customWidth="1"/>
    <col min="29" max="29" width="19.26953125" style="11" customWidth="1"/>
    <col min="30" max="30" width="13.81640625" style="11" customWidth="1"/>
    <col min="31" max="31" width="11.453125" style="11" customWidth="1"/>
    <col min="32" max="32" width="0.54296875" style="11" customWidth="1"/>
    <col min="33" max="33" width="14.453125" style="11" customWidth="1"/>
    <col min="34" max="34" width="13.81640625" style="11" customWidth="1"/>
    <col min="35" max="16384" width="11.453125" style="11"/>
  </cols>
  <sheetData>
    <row r="2" spans="2:34" ht="15" customHeight="1" x14ac:dyDescent="0.35">
      <c r="B2" s="87" t="s">
        <v>64</v>
      </c>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row>
    <row r="3" spans="2:34" ht="24.75" customHeight="1" x14ac:dyDescent="0.35">
      <c r="B3" s="88" t="s">
        <v>65</v>
      </c>
      <c r="C3" s="88"/>
      <c r="D3" s="88"/>
      <c r="E3" s="88"/>
      <c r="F3" s="88"/>
      <c r="G3" s="88"/>
      <c r="H3" s="88"/>
      <c r="I3" s="88"/>
      <c r="J3" s="88"/>
      <c r="K3" s="88"/>
      <c r="L3" s="88"/>
      <c r="M3" s="88"/>
      <c r="N3" s="88"/>
      <c r="O3" s="88"/>
      <c r="P3" s="88"/>
      <c r="Q3" s="88"/>
      <c r="R3" s="88"/>
      <c r="S3" s="88"/>
      <c r="T3" s="88"/>
      <c r="U3" s="88"/>
      <c r="V3" s="88"/>
      <c r="W3" s="88"/>
      <c r="X3" s="88"/>
      <c r="Y3" s="88"/>
      <c r="Z3" s="88"/>
      <c r="AA3" s="88"/>
      <c r="AB3" s="88"/>
      <c r="AC3" s="88"/>
      <c r="AD3" s="88"/>
      <c r="AE3" s="88"/>
      <c r="AF3" s="88"/>
      <c r="AG3" s="88"/>
      <c r="AH3" s="88"/>
    </row>
    <row r="4" spans="2:34" x14ac:dyDescent="0.35">
      <c r="B4" s="161" t="s">
        <v>2</v>
      </c>
      <c r="C4" s="164" t="s">
        <v>1</v>
      </c>
      <c r="D4" s="165"/>
      <c r="E4" s="170" t="s">
        <v>66</v>
      </c>
      <c r="F4" s="171"/>
      <c r="G4" s="171"/>
      <c r="H4" s="172"/>
      <c r="I4" s="117" t="s">
        <v>67</v>
      </c>
      <c r="J4" s="118"/>
      <c r="K4" s="118"/>
      <c r="L4" s="118"/>
      <c r="M4" s="118"/>
      <c r="N4" s="119"/>
      <c r="O4" s="107" t="s">
        <v>68</v>
      </c>
      <c r="P4" s="108"/>
      <c r="Q4" s="108"/>
      <c r="R4" s="109"/>
      <c r="S4" s="89" t="s">
        <v>66</v>
      </c>
      <c r="T4" s="90"/>
      <c r="U4" s="90"/>
      <c r="V4" s="91"/>
      <c r="W4" s="95" t="s">
        <v>69</v>
      </c>
      <c r="X4" s="96"/>
      <c r="Y4" s="96"/>
      <c r="Z4" s="97"/>
      <c r="AA4" s="101" t="s">
        <v>66</v>
      </c>
      <c r="AB4" s="102"/>
      <c r="AC4" s="102"/>
      <c r="AD4" s="103"/>
      <c r="AE4" s="194" t="s">
        <v>70</v>
      </c>
      <c r="AF4" s="194"/>
      <c r="AG4" s="194"/>
      <c r="AH4" s="194"/>
    </row>
    <row r="5" spans="2:34" x14ac:dyDescent="0.35">
      <c r="B5" s="162"/>
      <c r="C5" s="164" t="s">
        <v>71</v>
      </c>
      <c r="D5" s="165"/>
      <c r="E5" s="170" t="s">
        <v>9</v>
      </c>
      <c r="F5" s="171"/>
      <c r="G5" s="171"/>
      <c r="H5" s="172"/>
      <c r="I5" s="117" t="s">
        <v>9</v>
      </c>
      <c r="J5" s="118"/>
      <c r="K5" s="118"/>
      <c r="L5" s="118"/>
      <c r="M5" s="118"/>
      <c r="N5" s="119"/>
      <c r="O5" s="107" t="s">
        <v>20</v>
      </c>
      <c r="P5" s="108"/>
      <c r="Q5" s="108"/>
      <c r="R5" s="109"/>
      <c r="S5" s="89" t="s">
        <v>24</v>
      </c>
      <c r="T5" s="90"/>
      <c r="U5" s="90"/>
      <c r="V5" s="91"/>
      <c r="W5" s="95" t="s">
        <v>29</v>
      </c>
      <c r="X5" s="96"/>
      <c r="Y5" s="96"/>
      <c r="Z5" s="97"/>
      <c r="AA5" s="101" t="s">
        <v>33</v>
      </c>
      <c r="AB5" s="102"/>
      <c r="AC5" s="102"/>
      <c r="AD5" s="103"/>
      <c r="AE5" s="194" t="s">
        <v>38</v>
      </c>
      <c r="AF5" s="194"/>
      <c r="AG5" s="194"/>
      <c r="AH5" s="194"/>
    </row>
    <row r="6" spans="2:34" x14ac:dyDescent="0.35">
      <c r="B6" s="162"/>
      <c r="C6" s="164" t="s">
        <v>72</v>
      </c>
      <c r="D6" s="165"/>
      <c r="E6" s="170" t="s">
        <v>73</v>
      </c>
      <c r="F6" s="171"/>
      <c r="G6" s="171"/>
      <c r="H6" s="172"/>
      <c r="I6" s="117" t="s">
        <v>74</v>
      </c>
      <c r="J6" s="118"/>
      <c r="K6" s="118"/>
      <c r="L6" s="118"/>
      <c r="M6" s="118"/>
      <c r="N6" s="119"/>
      <c r="O6" s="107" t="s">
        <v>75</v>
      </c>
      <c r="P6" s="108"/>
      <c r="Q6" s="108"/>
      <c r="R6" s="109"/>
      <c r="S6" s="89" t="s">
        <v>76</v>
      </c>
      <c r="T6" s="90"/>
      <c r="U6" s="90"/>
      <c r="V6" s="91"/>
      <c r="W6" s="95" t="s">
        <v>77</v>
      </c>
      <c r="X6" s="96"/>
      <c r="Y6" s="96"/>
      <c r="Z6" s="97"/>
      <c r="AA6" s="101" t="s">
        <v>78</v>
      </c>
      <c r="AB6" s="102"/>
      <c r="AC6" s="102"/>
      <c r="AD6" s="103"/>
      <c r="AE6" s="194" t="s">
        <v>79</v>
      </c>
      <c r="AF6" s="194"/>
      <c r="AG6" s="194"/>
      <c r="AH6" s="194"/>
    </row>
    <row r="7" spans="2:34" x14ac:dyDescent="0.35">
      <c r="B7" s="162"/>
      <c r="C7" s="164" t="s">
        <v>5</v>
      </c>
      <c r="D7" s="165"/>
      <c r="E7" s="173">
        <v>1600</v>
      </c>
      <c r="F7" s="174"/>
      <c r="G7" s="174"/>
      <c r="H7" s="175"/>
      <c r="I7" s="120">
        <v>1600</v>
      </c>
      <c r="J7" s="121"/>
      <c r="K7" s="121"/>
      <c r="L7" s="121"/>
      <c r="M7" s="121"/>
      <c r="N7" s="122"/>
      <c r="O7" s="110">
        <v>2400</v>
      </c>
      <c r="P7" s="111"/>
      <c r="Q7" s="111"/>
      <c r="R7" s="112"/>
      <c r="S7" s="92">
        <v>1600</v>
      </c>
      <c r="T7" s="93"/>
      <c r="U7" s="93"/>
      <c r="V7" s="94"/>
      <c r="W7" s="98">
        <v>2.7</v>
      </c>
      <c r="X7" s="99"/>
      <c r="Y7" s="99"/>
      <c r="Z7" s="100"/>
      <c r="AA7" s="104">
        <v>2800</v>
      </c>
      <c r="AB7" s="105"/>
      <c r="AC7" s="105"/>
      <c r="AD7" s="106"/>
      <c r="AE7" s="195">
        <v>150</v>
      </c>
      <c r="AF7" s="195"/>
      <c r="AG7" s="195"/>
      <c r="AH7" s="195"/>
    </row>
    <row r="8" spans="2:34" x14ac:dyDescent="0.35">
      <c r="B8" s="162"/>
      <c r="C8" s="164" t="s">
        <v>4</v>
      </c>
      <c r="D8" s="165"/>
      <c r="E8" s="170">
        <v>2012</v>
      </c>
      <c r="F8" s="171"/>
      <c r="G8" s="171"/>
      <c r="H8" s="172"/>
      <c r="I8" s="117">
        <v>2013</v>
      </c>
      <c r="J8" s="118"/>
      <c r="K8" s="118"/>
      <c r="L8" s="118"/>
      <c r="M8" s="118"/>
      <c r="N8" s="119"/>
      <c r="O8" s="107">
        <v>2013</v>
      </c>
      <c r="P8" s="108"/>
      <c r="Q8" s="108"/>
      <c r="R8" s="109"/>
      <c r="S8" s="89">
        <v>2009</v>
      </c>
      <c r="T8" s="90"/>
      <c r="U8" s="90"/>
      <c r="V8" s="91"/>
      <c r="W8" s="95">
        <v>2016</v>
      </c>
      <c r="X8" s="96"/>
      <c r="Y8" s="96"/>
      <c r="Z8" s="97"/>
      <c r="AA8" s="101">
        <v>2014</v>
      </c>
      <c r="AB8" s="102"/>
      <c r="AC8" s="102"/>
      <c r="AD8" s="103"/>
      <c r="AE8" s="194">
        <v>2013</v>
      </c>
      <c r="AF8" s="194"/>
      <c r="AG8" s="194"/>
      <c r="AH8" s="194"/>
    </row>
    <row r="9" spans="2:34" x14ac:dyDescent="0.35">
      <c r="B9" s="162"/>
      <c r="C9" s="196" t="s">
        <v>80</v>
      </c>
      <c r="D9" s="197"/>
      <c r="E9" s="166" t="s">
        <v>81</v>
      </c>
      <c r="F9" s="167"/>
      <c r="G9" s="83" t="s">
        <v>82</v>
      </c>
      <c r="H9" s="85" t="s">
        <v>83</v>
      </c>
      <c r="I9" s="133" t="s">
        <v>81</v>
      </c>
      <c r="J9" s="134"/>
      <c r="K9" s="125" t="s">
        <v>82</v>
      </c>
      <c r="L9" s="126"/>
      <c r="M9" s="129" t="s">
        <v>84</v>
      </c>
      <c r="N9" s="130"/>
      <c r="O9" s="143" t="s">
        <v>85</v>
      </c>
      <c r="P9" s="144"/>
      <c r="Q9" s="83" t="s">
        <v>82</v>
      </c>
      <c r="R9" s="85" t="s">
        <v>84</v>
      </c>
      <c r="S9" s="147" t="s">
        <v>86</v>
      </c>
      <c r="T9" s="148"/>
      <c r="U9" s="83" t="s">
        <v>82</v>
      </c>
      <c r="V9" s="85" t="s">
        <v>84</v>
      </c>
      <c r="W9" s="151" t="s">
        <v>87</v>
      </c>
      <c r="X9" s="152"/>
      <c r="Y9" s="83" t="s">
        <v>82</v>
      </c>
      <c r="Z9" s="85" t="s">
        <v>84</v>
      </c>
      <c r="AA9" s="125" t="s">
        <v>87</v>
      </c>
      <c r="AB9" s="126"/>
      <c r="AC9" s="83" t="s">
        <v>82</v>
      </c>
      <c r="AD9" s="85" t="s">
        <v>84</v>
      </c>
      <c r="AE9" s="201" t="s">
        <v>87</v>
      </c>
      <c r="AF9" s="202"/>
      <c r="AG9" s="83" t="s">
        <v>82</v>
      </c>
      <c r="AH9" s="85" t="s">
        <v>84</v>
      </c>
    </row>
    <row r="10" spans="2:34" ht="56.25" customHeight="1" x14ac:dyDescent="0.35">
      <c r="B10" s="163"/>
      <c r="C10" s="198"/>
      <c r="D10" s="199"/>
      <c r="E10" s="168"/>
      <c r="F10" s="169"/>
      <c r="G10" s="84"/>
      <c r="H10" s="86"/>
      <c r="I10" s="135"/>
      <c r="J10" s="136"/>
      <c r="K10" s="127"/>
      <c r="L10" s="128"/>
      <c r="M10" s="131"/>
      <c r="N10" s="132"/>
      <c r="O10" s="145"/>
      <c r="P10" s="146"/>
      <c r="Q10" s="84"/>
      <c r="R10" s="86"/>
      <c r="S10" s="149"/>
      <c r="T10" s="150"/>
      <c r="U10" s="84"/>
      <c r="V10" s="86"/>
      <c r="W10" s="153"/>
      <c r="X10" s="154"/>
      <c r="Y10" s="84"/>
      <c r="Z10" s="86"/>
      <c r="AA10" s="127"/>
      <c r="AB10" s="128"/>
      <c r="AC10" s="84"/>
      <c r="AD10" s="86"/>
      <c r="AE10" s="203"/>
      <c r="AF10" s="204"/>
      <c r="AG10" s="84"/>
      <c r="AH10" s="86"/>
    </row>
    <row r="11" spans="2:34" x14ac:dyDescent="0.35">
      <c r="B11" s="177" t="s">
        <v>88</v>
      </c>
      <c r="C11" s="140" t="s">
        <v>89</v>
      </c>
      <c r="D11" s="141"/>
      <c r="E11" s="141"/>
      <c r="F11" s="141"/>
      <c r="G11" s="141"/>
      <c r="H11" s="141"/>
      <c r="I11" s="141"/>
      <c r="J11" s="141"/>
      <c r="K11" s="141"/>
      <c r="L11" s="141"/>
      <c r="M11" s="141"/>
      <c r="N11" s="141"/>
      <c r="O11" s="141"/>
      <c r="P11" s="141"/>
      <c r="Q11" s="141"/>
      <c r="R11" s="141"/>
      <c r="S11" s="141"/>
      <c r="T11" s="141"/>
      <c r="U11" s="141"/>
      <c r="V11" s="141"/>
      <c r="W11" s="141"/>
      <c r="X11" s="141"/>
      <c r="Y11" s="141"/>
      <c r="Z11" s="141"/>
      <c r="AA11" s="141"/>
      <c r="AB11" s="141"/>
      <c r="AC11" s="141"/>
      <c r="AD11" s="141"/>
      <c r="AE11" s="141"/>
      <c r="AF11" s="142"/>
      <c r="AG11" s="36"/>
      <c r="AH11" s="38"/>
    </row>
    <row r="12" spans="2:34" ht="29.25" customHeight="1" x14ac:dyDescent="0.35">
      <c r="B12" s="178"/>
      <c r="C12" s="155" t="s">
        <v>90</v>
      </c>
      <c r="D12" s="156"/>
      <c r="E12" s="123">
        <v>250000</v>
      </c>
      <c r="F12" s="124"/>
      <c r="G12" s="8">
        <v>287500</v>
      </c>
      <c r="H12" s="41">
        <f>(E12+G12)/2</f>
        <v>268750</v>
      </c>
      <c r="I12" s="123">
        <v>250000</v>
      </c>
      <c r="J12" s="124"/>
      <c r="K12" s="123">
        <v>287500</v>
      </c>
      <c r="L12" s="124"/>
      <c r="M12" s="114">
        <f>(I12+K12)/2</f>
        <v>268750</v>
      </c>
      <c r="N12" s="114"/>
      <c r="O12" s="176">
        <v>280000</v>
      </c>
      <c r="P12" s="176"/>
      <c r="Q12" s="26">
        <v>340000</v>
      </c>
      <c r="R12" s="43">
        <f>(O12+Q12)/2</f>
        <v>310000</v>
      </c>
      <c r="S12" s="113">
        <v>260000</v>
      </c>
      <c r="T12" s="113"/>
      <c r="U12" s="26">
        <v>340000</v>
      </c>
      <c r="V12" s="43">
        <f>(S12+U12)/2</f>
        <v>300000</v>
      </c>
      <c r="W12" s="113">
        <v>280000</v>
      </c>
      <c r="X12" s="113"/>
      <c r="Y12" s="26">
        <v>340000</v>
      </c>
      <c r="Z12" s="43">
        <f>(W12+Y12)/2</f>
        <v>310000</v>
      </c>
      <c r="AA12" s="200">
        <v>350000</v>
      </c>
      <c r="AB12" s="200"/>
      <c r="AC12" s="48">
        <v>390000</v>
      </c>
      <c r="AD12" s="49">
        <f>(AA12+AC12)/2</f>
        <v>370000</v>
      </c>
      <c r="AE12" s="113">
        <v>180000</v>
      </c>
      <c r="AF12" s="113"/>
      <c r="AG12" s="26">
        <v>207000</v>
      </c>
      <c r="AH12" s="43">
        <f>(AE12+AG12)/2</f>
        <v>193500</v>
      </c>
    </row>
    <row r="13" spans="2:34" ht="30" customHeight="1" x14ac:dyDescent="0.35">
      <c r="B13" s="178"/>
      <c r="C13" s="157" t="s">
        <v>91</v>
      </c>
      <c r="D13" s="158"/>
      <c r="E13" s="123">
        <v>190000</v>
      </c>
      <c r="F13" s="124"/>
      <c r="G13" s="8">
        <v>218500</v>
      </c>
      <c r="H13" s="41">
        <f t="shared" ref="H13:H17" si="0">(E13+G13)/2</f>
        <v>204250</v>
      </c>
      <c r="I13" s="123">
        <v>190000</v>
      </c>
      <c r="J13" s="124"/>
      <c r="K13" s="123">
        <v>218500</v>
      </c>
      <c r="L13" s="124">
        <v>218500</v>
      </c>
      <c r="M13" s="114">
        <f t="shared" ref="M13:M18" si="1">(I13+K13)/2</f>
        <v>204250</v>
      </c>
      <c r="N13" s="114"/>
      <c r="O13" s="123">
        <v>190000</v>
      </c>
      <c r="P13" s="124"/>
      <c r="Q13" s="26">
        <v>332000</v>
      </c>
      <c r="R13" s="43">
        <f t="shared" ref="R13:R18" si="2">(O13+Q13)/2</f>
        <v>261000</v>
      </c>
      <c r="S13" s="123">
        <v>190000</v>
      </c>
      <c r="T13" s="124"/>
      <c r="U13" s="26">
        <v>332000</v>
      </c>
      <c r="V13" s="43">
        <f t="shared" ref="V13:V18" si="3">(S13+U13)/2</f>
        <v>261000</v>
      </c>
      <c r="W13" s="123">
        <v>190000</v>
      </c>
      <c r="X13" s="124"/>
      <c r="Y13" s="26">
        <v>332000</v>
      </c>
      <c r="Z13" s="43">
        <f t="shared" ref="Z13:Z18" si="4">(W13+Y13)/2</f>
        <v>261000</v>
      </c>
      <c r="AA13" s="123">
        <v>190000</v>
      </c>
      <c r="AB13" s="124"/>
      <c r="AC13" s="26">
        <v>385200</v>
      </c>
      <c r="AD13" s="49">
        <f>(AA13+AC13)/2</f>
        <v>287600</v>
      </c>
      <c r="AE13" s="123">
        <v>190000</v>
      </c>
      <c r="AF13" s="124"/>
      <c r="AG13" s="26">
        <v>218500</v>
      </c>
      <c r="AH13" s="43">
        <f t="shared" ref="AH13:AH18" si="5">(AE13+AG13)/2</f>
        <v>204250</v>
      </c>
    </row>
    <row r="14" spans="2:34" ht="30" customHeight="1" x14ac:dyDescent="0.35">
      <c r="B14" s="178"/>
      <c r="C14" s="155" t="s">
        <v>92</v>
      </c>
      <c r="D14" s="156"/>
      <c r="E14" s="123">
        <v>250000</v>
      </c>
      <c r="F14" s="124"/>
      <c r="G14" s="8">
        <v>287500</v>
      </c>
      <c r="H14" s="41">
        <f t="shared" si="0"/>
        <v>268750</v>
      </c>
      <c r="I14" s="123">
        <v>250000</v>
      </c>
      <c r="J14" s="124"/>
      <c r="K14" s="123">
        <v>287500</v>
      </c>
      <c r="L14" s="124">
        <v>287500</v>
      </c>
      <c r="M14" s="114">
        <f t="shared" si="1"/>
        <v>268750</v>
      </c>
      <c r="N14" s="114"/>
      <c r="O14" s="123">
        <v>250000</v>
      </c>
      <c r="P14" s="124"/>
      <c r="Q14" s="26">
        <v>312000</v>
      </c>
      <c r="R14" s="43">
        <f t="shared" si="2"/>
        <v>281000</v>
      </c>
      <c r="S14" s="123">
        <v>250000</v>
      </c>
      <c r="T14" s="124"/>
      <c r="U14" s="26">
        <v>312000</v>
      </c>
      <c r="V14" s="43">
        <f t="shared" si="3"/>
        <v>281000</v>
      </c>
      <c r="W14" s="123">
        <v>250000</v>
      </c>
      <c r="X14" s="124"/>
      <c r="Y14" s="26">
        <v>312000</v>
      </c>
      <c r="Z14" s="43">
        <f t="shared" si="4"/>
        <v>281000</v>
      </c>
      <c r="AA14" s="113">
        <v>320000</v>
      </c>
      <c r="AB14" s="113"/>
      <c r="AC14" s="26">
        <v>360000</v>
      </c>
      <c r="AD14" s="49">
        <f>(AA14+AC14)/2</f>
        <v>340000</v>
      </c>
      <c r="AE14" s="113">
        <v>220000</v>
      </c>
      <c r="AF14" s="113"/>
      <c r="AG14" s="26">
        <v>253000</v>
      </c>
      <c r="AH14" s="43">
        <f t="shared" si="5"/>
        <v>236500</v>
      </c>
    </row>
    <row r="15" spans="2:34" ht="26.25" customHeight="1" x14ac:dyDescent="0.35">
      <c r="B15" s="178"/>
      <c r="C15" s="155" t="s">
        <v>93</v>
      </c>
      <c r="D15" s="156"/>
      <c r="E15" s="123">
        <v>160000</v>
      </c>
      <c r="F15" s="124"/>
      <c r="G15" s="8">
        <v>184000</v>
      </c>
      <c r="H15" s="41">
        <f t="shared" si="0"/>
        <v>172000</v>
      </c>
      <c r="I15" s="123">
        <v>160000</v>
      </c>
      <c r="J15" s="124"/>
      <c r="K15" s="123">
        <v>184000</v>
      </c>
      <c r="L15" s="124">
        <v>184000</v>
      </c>
      <c r="M15" s="114">
        <f t="shared" si="1"/>
        <v>172000</v>
      </c>
      <c r="N15" s="114"/>
      <c r="O15" s="123">
        <v>160000</v>
      </c>
      <c r="P15" s="124"/>
      <c r="Q15" s="26">
        <v>260000</v>
      </c>
      <c r="R15" s="43">
        <f t="shared" si="2"/>
        <v>210000</v>
      </c>
      <c r="S15" s="123">
        <v>160000</v>
      </c>
      <c r="T15" s="124"/>
      <c r="U15" s="26">
        <v>260000</v>
      </c>
      <c r="V15" s="43">
        <f t="shared" si="3"/>
        <v>210000</v>
      </c>
      <c r="W15" s="123">
        <v>160000</v>
      </c>
      <c r="X15" s="124"/>
      <c r="Y15" s="26">
        <v>260000</v>
      </c>
      <c r="Z15" s="43">
        <f t="shared" si="4"/>
        <v>210000</v>
      </c>
      <c r="AA15" s="113">
        <v>180000</v>
      </c>
      <c r="AB15" s="113"/>
      <c r="AC15" s="26">
        <v>280000</v>
      </c>
      <c r="AD15" s="49">
        <f>(AA15+AC15)/2</f>
        <v>230000</v>
      </c>
      <c r="AE15" s="113">
        <v>120000</v>
      </c>
      <c r="AF15" s="113"/>
      <c r="AG15" s="26">
        <v>138000</v>
      </c>
      <c r="AH15" s="43">
        <f t="shared" si="5"/>
        <v>129000</v>
      </c>
    </row>
    <row r="16" spans="2:34" ht="26.25" customHeight="1" x14ac:dyDescent="0.35">
      <c r="B16" s="178"/>
      <c r="C16" s="155" t="s">
        <v>94</v>
      </c>
      <c r="D16" s="156"/>
      <c r="E16" s="123">
        <v>220000</v>
      </c>
      <c r="F16" s="124"/>
      <c r="G16" s="8">
        <v>253000</v>
      </c>
      <c r="H16" s="41">
        <f t="shared" si="0"/>
        <v>236500</v>
      </c>
      <c r="I16" s="123">
        <v>220000</v>
      </c>
      <c r="J16" s="124"/>
      <c r="K16" s="123">
        <v>253000</v>
      </c>
      <c r="L16" s="124">
        <v>253000</v>
      </c>
      <c r="M16" s="114">
        <f t="shared" si="1"/>
        <v>236500</v>
      </c>
      <c r="N16" s="114"/>
      <c r="O16" s="123">
        <v>220000</v>
      </c>
      <c r="P16" s="124"/>
      <c r="Q16" s="26">
        <v>255000</v>
      </c>
      <c r="R16" s="43">
        <f t="shared" si="2"/>
        <v>237500</v>
      </c>
      <c r="S16" s="123">
        <v>220000</v>
      </c>
      <c r="T16" s="124"/>
      <c r="U16" s="26">
        <v>255000</v>
      </c>
      <c r="V16" s="43">
        <f t="shared" si="3"/>
        <v>237500</v>
      </c>
      <c r="W16" s="123">
        <v>220000</v>
      </c>
      <c r="X16" s="124"/>
      <c r="Y16" s="26">
        <v>255000</v>
      </c>
      <c r="Z16" s="43">
        <f t="shared" si="4"/>
        <v>237500</v>
      </c>
      <c r="AA16" s="113" t="s">
        <v>95</v>
      </c>
      <c r="AB16" s="113"/>
      <c r="AC16" s="26" t="s">
        <v>95</v>
      </c>
      <c r="AD16" s="47" t="s">
        <v>95</v>
      </c>
      <c r="AE16" s="113">
        <v>120000</v>
      </c>
      <c r="AF16" s="113"/>
      <c r="AG16" s="26">
        <v>138000</v>
      </c>
      <c r="AH16" s="43">
        <f t="shared" si="5"/>
        <v>129000</v>
      </c>
    </row>
    <row r="17" spans="2:34" ht="26.25" customHeight="1" x14ac:dyDescent="0.35">
      <c r="B17" s="178"/>
      <c r="C17" s="155" t="s">
        <v>96</v>
      </c>
      <c r="D17" s="156"/>
      <c r="E17" s="123">
        <v>240000</v>
      </c>
      <c r="F17" s="124"/>
      <c r="G17" s="8">
        <v>276000</v>
      </c>
      <c r="H17" s="41">
        <f t="shared" si="0"/>
        <v>258000</v>
      </c>
      <c r="I17" s="123">
        <v>240000</v>
      </c>
      <c r="J17" s="124"/>
      <c r="K17" s="123">
        <v>276000</v>
      </c>
      <c r="L17" s="124">
        <v>276000</v>
      </c>
      <c r="M17" s="114">
        <f t="shared" si="1"/>
        <v>258000</v>
      </c>
      <c r="N17" s="114"/>
      <c r="O17" s="113" t="s">
        <v>95</v>
      </c>
      <c r="P17" s="113"/>
      <c r="Q17" s="26" t="s">
        <v>95</v>
      </c>
      <c r="R17" s="26" t="s">
        <v>95</v>
      </c>
      <c r="S17" s="123">
        <v>240000</v>
      </c>
      <c r="T17" s="124"/>
      <c r="U17" s="26">
        <v>280000</v>
      </c>
      <c r="V17" s="43">
        <f t="shared" si="3"/>
        <v>260000</v>
      </c>
      <c r="W17" s="123" t="s">
        <v>95</v>
      </c>
      <c r="X17" s="124"/>
      <c r="Y17" s="26" t="s">
        <v>95</v>
      </c>
      <c r="Z17" s="26" t="s">
        <v>95</v>
      </c>
      <c r="AA17" s="113">
        <v>280000</v>
      </c>
      <c r="AB17" s="113"/>
      <c r="AC17" s="26">
        <v>320000</v>
      </c>
      <c r="AD17" s="49">
        <f>(AA17+AC17)/2</f>
        <v>300000</v>
      </c>
      <c r="AE17" s="113">
        <v>120000</v>
      </c>
      <c r="AF17" s="113"/>
      <c r="AG17" s="26">
        <v>138000</v>
      </c>
      <c r="AH17" s="43">
        <f t="shared" si="5"/>
        <v>129000</v>
      </c>
    </row>
    <row r="18" spans="2:34" ht="29.25" customHeight="1" x14ac:dyDescent="0.35">
      <c r="B18" s="178"/>
      <c r="C18" s="155" t="s">
        <v>97</v>
      </c>
      <c r="D18" s="156"/>
      <c r="E18" s="123">
        <v>250000</v>
      </c>
      <c r="F18" s="124"/>
      <c r="G18" s="8">
        <v>287500</v>
      </c>
      <c r="H18" s="41">
        <f>(E18+G18)/2</f>
        <v>268750</v>
      </c>
      <c r="I18" s="123">
        <v>250000</v>
      </c>
      <c r="J18" s="124"/>
      <c r="K18" s="123">
        <v>287500</v>
      </c>
      <c r="L18" s="124">
        <v>287500</v>
      </c>
      <c r="M18" s="114">
        <f t="shared" si="1"/>
        <v>268750</v>
      </c>
      <c r="N18" s="114"/>
      <c r="O18" s="123">
        <v>250000</v>
      </c>
      <c r="P18" s="124"/>
      <c r="Q18" s="26">
        <v>330000</v>
      </c>
      <c r="R18" s="43">
        <f t="shared" si="2"/>
        <v>290000</v>
      </c>
      <c r="S18" s="123">
        <v>250000</v>
      </c>
      <c r="T18" s="124"/>
      <c r="U18" s="26">
        <v>330000</v>
      </c>
      <c r="V18" s="43">
        <f t="shared" si="3"/>
        <v>290000</v>
      </c>
      <c r="W18" s="123">
        <v>250000</v>
      </c>
      <c r="X18" s="124"/>
      <c r="Y18" s="26">
        <v>330000</v>
      </c>
      <c r="Z18" s="43">
        <f t="shared" si="4"/>
        <v>290000</v>
      </c>
      <c r="AA18" s="113">
        <v>320000</v>
      </c>
      <c r="AB18" s="113"/>
      <c r="AC18" s="26">
        <v>368000</v>
      </c>
      <c r="AD18" s="49">
        <f>(AA18+AC18)/2</f>
        <v>344000</v>
      </c>
      <c r="AE18" s="113">
        <v>220000</v>
      </c>
      <c r="AF18" s="113"/>
      <c r="AG18" s="26">
        <v>253000</v>
      </c>
      <c r="AH18" s="43">
        <f t="shared" si="5"/>
        <v>236500</v>
      </c>
    </row>
    <row r="19" spans="2:34" x14ac:dyDescent="0.35">
      <c r="B19" s="178"/>
      <c r="C19" s="140" t="s">
        <v>98</v>
      </c>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1"/>
      <c r="AE19" s="141"/>
      <c r="AF19" s="142"/>
      <c r="AG19" s="36"/>
      <c r="AH19" s="38"/>
    </row>
    <row r="20" spans="2:34" x14ac:dyDescent="0.35">
      <c r="B20" s="178"/>
      <c r="C20" s="159" t="s">
        <v>99</v>
      </c>
      <c r="D20" s="160"/>
      <c r="E20" s="123">
        <v>60000</v>
      </c>
      <c r="F20" s="124"/>
      <c r="G20" s="8">
        <v>69000</v>
      </c>
      <c r="H20" s="41">
        <f>(E20+G20)/2</f>
        <v>64500</v>
      </c>
      <c r="I20" s="123">
        <v>60000</v>
      </c>
      <c r="J20" s="124"/>
      <c r="K20" s="113">
        <v>69000</v>
      </c>
      <c r="L20" s="113"/>
      <c r="M20" s="114">
        <f>(I20+K20)/2</f>
        <v>64500</v>
      </c>
      <c r="N20" s="114"/>
      <c r="O20" s="123">
        <v>60000</v>
      </c>
      <c r="P20" s="124"/>
      <c r="Q20" s="26">
        <v>69000</v>
      </c>
      <c r="R20" s="43">
        <f>(O20+Q20)/2</f>
        <v>64500</v>
      </c>
      <c r="S20" s="123">
        <v>60000</v>
      </c>
      <c r="T20" s="124"/>
      <c r="U20" s="26">
        <v>69000</v>
      </c>
      <c r="V20" s="43">
        <f>(S20+U20)/2</f>
        <v>64500</v>
      </c>
      <c r="W20" s="123">
        <v>60000</v>
      </c>
      <c r="X20" s="124"/>
      <c r="Y20" s="26">
        <v>69000</v>
      </c>
      <c r="Z20" s="43">
        <f>(W20+Y20)/2</f>
        <v>64500</v>
      </c>
      <c r="AA20" s="123">
        <v>60000</v>
      </c>
      <c r="AB20" s="124"/>
      <c r="AC20" s="26">
        <v>74000</v>
      </c>
      <c r="AD20" s="43">
        <f>(AA20+AC20)/2</f>
        <v>67000</v>
      </c>
      <c r="AE20" s="123">
        <v>60000</v>
      </c>
      <c r="AF20" s="124"/>
      <c r="AG20" s="26">
        <v>69000</v>
      </c>
      <c r="AH20" s="43">
        <f>(AE20+AG20)/2</f>
        <v>64500</v>
      </c>
    </row>
    <row r="21" spans="2:34" x14ac:dyDescent="0.35">
      <c r="B21" s="178"/>
      <c r="C21" s="159" t="s">
        <v>100</v>
      </c>
      <c r="D21" s="160"/>
      <c r="E21" s="123">
        <v>350000</v>
      </c>
      <c r="F21" s="124"/>
      <c r="G21" s="8">
        <v>402500</v>
      </c>
      <c r="H21" s="41">
        <f>(E21+G21)/2</f>
        <v>376250</v>
      </c>
      <c r="I21" s="123">
        <v>365000</v>
      </c>
      <c r="J21" s="124"/>
      <c r="K21" s="113">
        <v>483000</v>
      </c>
      <c r="L21" s="113"/>
      <c r="M21" s="114">
        <f>(I21+K21)/2</f>
        <v>424000</v>
      </c>
      <c r="N21" s="114"/>
      <c r="O21" s="113">
        <v>420000</v>
      </c>
      <c r="P21" s="113"/>
      <c r="Q21" s="26">
        <v>478500</v>
      </c>
      <c r="R21" s="43">
        <f t="shared" ref="R21:R24" si="6">(O21+Q21)/2</f>
        <v>449250</v>
      </c>
      <c r="S21" s="113">
        <v>380000</v>
      </c>
      <c r="T21" s="113"/>
      <c r="U21" s="26">
        <v>478500</v>
      </c>
      <c r="V21" s="43">
        <f t="shared" ref="V21:V24" si="7">(S21+U21)/2</f>
        <v>429250</v>
      </c>
      <c r="W21" s="113">
        <v>450000</v>
      </c>
      <c r="X21" s="113"/>
      <c r="Y21" s="26">
        <v>542000</v>
      </c>
      <c r="Z21" s="43">
        <f t="shared" ref="Z21:Z24" si="8">(W21+Y21)/2</f>
        <v>496000</v>
      </c>
      <c r="AA21" s="113" t="s">
        <v>95</v>
      </c>
      <c r="AB21" s="113"/>
      <c r="AC21" s="26" t="s">
        <v>95</v>
      </c>
      <c r="AD21" s="26" t="s">
        <v>95</v>
      </c>
      <c r="AE21" s="113">
        <v>110000</v>
      </c>
      <c r="AF21" s="113"/>
      <c r="AG21" s="26">
        <v>126500</v>
      </c>
      <c r="AH21" s="43">
        <f t="shared" ref="AH21:AH24" si="9">(AE21+AG21)/2</f>
        <v>118250</v>
      </c>
    </row>
    <row r="22" spans="2:34" x14ac:dyDescent="0.35">
      <c r="B22" s="178"/>
      <c r="C22" s="159" t="s">
        <v>101</v>
      </c>
      <c r="D22" s="160"/>
      <c r="E22" s="113" t="s">
        <v>95</v>
      </c>
      <c r="F22" s="113"/>
      <c r="G22" s="8" t="s">
        <v>95</v>
      </c>
      <c r="H22" s="8" t="s">
        <v>95</v>
      </c>
      <c r="I22" s="113" t="s">
        <v>95</v>
      </c>
      <c r="J22" s="113"/>
      <c r="K22" s="113" t="s">
        <v>95</v>
      </c>
      <c r="L22" s="113"/>
      <c r="M22" s="113" t="s">
        <v>95</v>
      </c>
      <c r="N22" s="113"/>
      <c r="O22" s="113">
        <v>420000</v>
      </c>
      <c r="P22" s="113"/>
      <c r="Q22" s="26">
        <v>488750</v>
      </c>
      <c r="R22" s="43">
        <f t="shared" si="6"/>
        <v>454375</v>
      </c>
      <c r="S22" s="113" t="s">
        <v>95</v>
      </c>
      <c r="T22" s="113"/>
      <c r="U22" s="26" t="s">
        <v>95</v>
      </c>
      <c r="V22" s="26" t="s">
        <v>95</v>
      </c>
      <c r="W22" s="113" t="s">
        <v>95</v>
      </c>
      <c r="X22" s="113"/>
      <c r="Y22" s="26" t="s">
        <v>95</v>
      </c>
      <c r="Z22" s="26" t="s">
        <v>95</v>
      </c>
      <c r="AA22" s="113" t="s">
        <v>95</v>
      </c>
      <c r="AB22" s="113"/>
      <c r="AC22" s="26" t="s">
        <v>95</v>
      </c>
      <c r="AD22" s="26" t="s">
        <v>95</v>
      </c>
      <c r="AE22" s="113">
        <v>100000</v>
      </c>
      <c r="AF22" s="113"/>
      <c r="AG22" s="26">
        <v>115000</v>
      </c>
      <c r="AH22" s="43">
        <f t="shared" si="9"/>
        <v>107500</v>
      </c>
    </row>
    <row r="23" spans="2:34" x14ac:dyDescent="0.35">
      <c r="B23" s="178"/>
      <c r="C23" s="159" t="s">
        <v>102</v>
      </c>
      <c r="D23" s="160"/>
      <c r="E23" s="123">
        <v>380000</v>
      </c>
      <c r="F23" s="124"/>
      <c r="G23" s="8">
        <v>437000</v>
      </c>
      <c r="H23" s="41">
        <f>(E23+G23)/2</f>
        <v>408500</v>
      </c>
      <c r="I23" s="123">
        <v>400000</v>
      </c>
      <c r="J23" s="124"/>
      <c r="K23" s="113">
        <v>437000</v>
      </c>
      <c r="L23" s="113"/>
      <c r="M23" s="114">
        <f>(I23+K23)/2</f>
        <v>418500</v>
      </c>
      <c r="N23" s="114"/>
      <c r="O23" s="113" t="s">
        <v>95</v>
      </c>
      <c r="P23" s="113"/>
      <c r="Q23" s="26" t="s">
        <v>95</v>
      </c>
      <c r="R23" s="26" t="s">
        <v>95</v>
      </c>
      <c r="S23" s="113">
        <v>380000</v>
      </c>
      <c r="T23" s="113"/>
      <c r="U23" s="26">
        <v>420000</v>
      </c>
      <c r="V23" s="43">
        <f t="shared" si="7"/>
        <v>400000</v>
      </c>
      <c r="W23" s="113">
        <v>450000</v>
      </c>
      <c r="X23" s="113"/>
      <c r="Y23" s="26">
        <v>598000</v>
      </c>
      <c r="Z23" s="43">
        <f t="shared" si="8"/>
        <v>524000</v>
      </c>
      <c r="AA23" s="113">
        <v>520000</v>
      </c>
      <c r="AB23" s="113"/>
      <c r="AC23" s="26">
        <v>884000</v>
      </c>
      <c r="AD23" s="43">
        <f t="shared" ref="AD23:AD24" si="10">(AA23+AC23)/2</f>
        <v>702000</v>
      </c>
      <c r="AE23" s="113">
        <v>120000</v>
      </c>
      <c r="AF23" s="113"/>
      <c r="AG23" s="26">
        <v>138000</v>
      </c>
      <c r="AH23" s="43">
        <f t="shared" si="9"/>
        <v>129000</v>
      </c>
    </row>
    <row r="24" spans="2:34" x14ac:dyDescent="0.35">
      <c r="B24" s="179"/>
      <c r="C24" s="159" t="s">
        <v>103</v>
      </c>
      <c r="D24" s="160"/>
      <c r="E24" s="123">
        <v>650000</v>
      </c>
      <c r="F24" s="124"/>
      <c r="G24" s="8">
        <v>747500</v>
      </c>
      <c r="H24" s="41">
        <f>(E24+G24)/2</f>
        <v>698750</v>
      </c>
      <c r="I24" s="123">
        <v>680000</v>
      </c>
      <c r="J24" s="124"/>
      <c r="K24" s="113">
        <v>782000</v>
      </c>
      <c r="L24" s="113"/>
      <c r="M24" s="114">
        <f>(I24+K24)/2</f>
        <v>731000</v>
      </c>
      <c r="N24" s="114"/>
      <c r="O24" s="113">
        <v>820000</v>
      </c>
      <c r="P24" s="113"/>
      <c r="Q24" s="26">
        <v>943000</v>
      </c>
      <c r="R24" s="43">
        <f t="shared" si="6"/>
        <v>881500</v>
      </c>
      <c r="S24" s="113">
        <v>650000</v>
      </c>
      <c r="T24" s="113"/>
      <c r="U24" s="26">
        <v>884520</v>
      </c>
      <c r="V24" s="43">
        <f t="shared" si="7"/>
        <v>767260</v>
      </c>
      <c r="W24" s="113">
        <v>820000</v>
      </c>
      <c r="X24" s="113"/>
      <c r="Y24" s="26">
        <v>943000</v>
      </c>
      <c r="Z24" s="43">
        <f t="shared" si="8"/>
        <v>881500</v>
      </c>
      <c r="AA24" s="113">
        <v>1100000</v>
      </c>
      <c r="AB24" s="113"/>
      <c r="AC24" s="26">
        <v>1265000</v>
      </c>
      <c r="AD24" s="43">
        <f t="shared" si="10"/>
        <v>1182500</v>
      </c>
      <c r="AE24" s="113">
        <v>420000</v>
      </c>
      <c r="AF24" s="113"/>
      <c r="AG24" s="26">
        <v>483000</v>
      </c>
      <c r="AH24" s="43">
        <f t="shared" si="9"/>
        <v>451500</v>
      </c>
    </row>
    <row r="25" spans="2:34" x14ac:dyDescent="0.35">
      <c r="B25" s="180" t="s">
        <v>104</v>
      </c>
      <c r="C25" s="140" t="s">
        <v>89</v>
      </c>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1"/>
      <c r="AE25" s="141"/>
      <c r="AF25" s="142"/>
      <c r="AG25" s="36"/>
      <c r="AH25" s="38"/>
    </row>
    <row r="26" spans="2:34" x14ac:dyDescent="0.35">
      <c r="B26" s="181"/>
      <c r="C26" s="159" t="s">
        <v>105</v>
      </c>
      <c r="D26" s="160"/>
      <c r="E26" s="138">
        <v>450000</v>
      </c>
      <c r="F26" s="139"/>
      <c r="G26" s="34">
        <v>517500</v>
      </c>
      <c r="H26" s="42">
        <f>(E26+G26)/2</f>
        <v>483750</v>
      </c>
      <c r="I26" s="138">
        <v>450000</v>
      </c>
      <c r="J26" s="139"/>
      <c r="K26" s="113">
        <v>517500</v>
      </c>
      <c r="L26" s="113"/>
      <c r="M26" s="114">
        <f>(I26+K26)/2</f>
        <v>483750</v>
      </c>
      <c r="N26" s="114"/>
      <c r="O26" s="137">
        <v>550000</v>
      </c>
      <c r="P26" s="137"/>
      <c r="Q26" s="26">
        <v>632500</v>
      </c>
      <c r="R26" s="43">
        <f>(O26+Q26)/2</f>
        <v>591250</v>
      </c>
      <c r="S26" s="137">
        <v>450000</v>
      </c>
      <c r="T26" s="137"/>
      <c r="U26" s="26">
        <v>517500</v>
      </c>
      <c r="V26" s="43">
        <f>(S26+U26)/2</f>
        <v>483750</v>
      </c>
      <c r="W26" s="137">
        <v>550000</v>
      </c>
      <c r="X26" s="137"/>
      <c r="Y26" s="26">
        <v>517500</v>
      </c>
      <c r="Z26" s="43">
        <f>(W26+Y26)/2</f>
        <v>533750</v>
      </c>
      <c r="AA26" s="137">
        <v>650000</v>
      </c>
      <c r="AB26" s="137"/>
      <c r="AC26" s="26">
        <v>1450000</v>
      </c>
      <c r="AD26" s="43">
        <f>(AA26+AC26)/2</f>
        <v>1050000</v>
      </c>
      <c r="AE26" s="137">
        <v>250000</v>
      </c>
      <c r="AF26" s="137"/>
      <c r="AG26" s="26">
        <v>287500</v>
      </c>
      <c r="AH26" s="43">
        <f>(AE26+AG26)/2</f>
        <v>268750</v>
      </c>
    </row>
    <row r="27" spans="2:34" x14ac:dyDescent="0.35">
      <c r="B27" s="181"/>
      <c r="C27" s="159" t="s">
        <v>106</v>
      </c>
      <c r="D27" s="160"/>
      <c r="E27" s="138">
        <v>220000</v>
      </c>
      <c r="F27" s="139"/>
      <c r="G27" s="34">
        <v>253000</v>
      </c>
      <c r="H27" s="42">
        <f t="shared" ref="H27:H34" si="11">(E27+G27)/2</f>
        <v>236500</v>
      </c>
      <c r="I27" s="138">
        <v>220000</v>
      </c>
      <c r="J27" s="139"/>
      <c r="K27" s="113">
        <v>253000</v>
      </c>
      <c r="L27" s="113"/>
      <c r="M27" s="114">
        <f t="shared" ref="M27:M34" si="12">(I27+K27)/2</f>
        <v>236500</v>
      </c>
      <c r="N27" s="114"/>
      <c r="O27" s="138">
        <v>220000</v>
      </c>
      <c r="P27" s="139"/>
      <c r="Q27" s="26">
        <v>253000</v>
      </c>
      <c r="R27" s="43">
        <f t="shared" ref="R27:R34" si="13">(O27+Q27)/2</f>
        <v>236500</v>
      </c>
      <c r="S27" s="138">
        <v>220000</v>
      </c>
      <c r="T27" s="139"/>
      <c r="U27" s="26">
        <v>253000</v>
      </c>
      <c r="V27" s="43">
        <f t="shared" ref="V27:V34" si="14">(S27+U27)/2</f>
        <v>236500</v>
      </c>
      <c r="W27" s="138">
        <v>220000</v>
      </c>
      <c r="X27" s="139"/>
      <c r="Y27" s="26">
        <v>253000</v>
      </c>
      <c r="Z27" s="43">
        <f t="shared" ref="Z27:Z34" si="15">(W27+Y27)/2</f>
        <v>236500</v>
      </c>
      <c r="AA27" s="137">
        <v>650000</v>
      </c>
      <c r="AB27" s="137"/>
      <c r="AC27" s="26">
        <v>1650000</v>
      </c>
      <c r="AD27" s="43">
        <f t="shared" ref="AD27:AD34" si="16">(AA27+AC27)/2</f>
        <v>1150000</v>
      </c>
      <c r="AE27" s="137">
        <v>180000</v>
      </c>
      <c r="AF27" s="137"/>
      <c r="AG27" s="26">
        <v>207000</v>
      </c>
      <c r="AH27" s="43">
        <f t="shared" ref="AH27:AH34" si="17">(AE27+AG27)/2</f>
        <v>193500</v>
      </c>
    </row>
    <row r="28" spans="2:34" ht="33.75" customHeight="1" x14ac:dyDescent="0.35">
      <c r="B28" s="181"/>
      <c r="C28" s="155" t="s">
        <v>107</v>
      </c>
      <c r="D28" s="156"/>
      <c r="E28" s="138">
        <v>450000</v>
      </c>
      <c r="F28" s="139"/>
      <c r="G28" s="34">
        <v>517500</v>
      </c>
      <c r="H28" s="42">
        <f t="shared" si="11"/>
        <v>483750</v>
      </c>
      <c r="I28" s="138">
        <v>450000</v>
      </c>
      <c r="J28" s="139"/>
      <c r="K28" s="113">
        <v>517500</v>
      </c>
      <c r="L28" s="113"/>
      <c r="M28" s="114">
        <f t="shared" si="12"/>
        <v>483750</v>
      </c>
      <c r="N28" s="114"/>
      <c r="O28" s="137">
        <v>550000</v>
      </c>
      <c r="P28" s="137"/>
      <c r="Q28" s="26">
        <v>632500</v>
      </c>
      <c r="R28" s="43">
        <f t="shared" si="13"/>
        <v>591250</v>
      </c>
      <c r="S28" s="137">
        <v>450000</v>
      </c>
      <c r="T28" s="137"/>
      <c r="U28" s="26">
        <v>517500</v>
      </c>
      <c r="V28" s="43">
        <f t="shared" si="14"/>
        <v>483750</v>
      </c>
      <c r="W28" s="137">
        <v>550000</v>
      </c>
      <c r="X28" s="137"/>
      <c r="Y28" s="26">
        <v>517500</v>
      </c>
      <c r="Z28" s="43">
        <f t="shared" si="15"/>
        <v>533750</v>
      </c>
      <c r="AA28" s="137">
        <v>850000</v>
      </c>
      <c r="AB28" s="137"/>
      <c r="AC28" s="26">
        <v>655200</v>
      </c>
      <c r="AD28" s="43">
        <f t="shared" si="16"/>
        <v>752600</v>
      </c>
      <c r="AE28" s="137">
        <v>320000</v>
      </c>
      <c r="AF28" s="137"/>
      <c r="AG28" s="26">
        <v>368000</v>
      </c>
      <c r="AH28" s="43">
        <f t="shared" si="17"/>
        <v>344000</v>
      </c>
    </row>
    <row r="29" spans="2:34" x14ac:dyDescent="0.35">
      <c r="B29" s="181"/>
      <c r="C29" s="159" t="s">
        <v>108</v>
      </c>
      <c r="D29" s="160"/>
      <c r="E29" s="138">
        <v>120000</v>
      </c>
      <c r="F29" s="139"/>
      <c r="G29" s="34">
        <v>138000</v>
      </c>
      <c r="H29" s="42">
        <f t="shared" si="11"/>
        <v>129000</v>
      </c>
      <c r="I29" s="138">
        <v>120000</v>
      </c>
      <c r="J29" s="139"/>
      <c r="K29" s="113">
        <v>138000</v>
      </c>
      <c r="L29" s="113"/>
      <c r="M29" s="114">
        <f t="shared" si="12"/>
        <v>129000</v>
      </c>
      <c r="N29" s="114"/>
      <c r="O29" s="138">
        <v>120000</v>
      </c>
      <c r="P29" s="139"/>
      <c r="Q29" s="26">
        <v>138000</v>
      </c>
      <c r="R29" s="43">
        <f t="shared" si="13"/>
        <v>129000</v>
      </c>
      <c r="S29" s="138">
        <v>120000</v>
      </c>
      <c r="T29" s="139"/>
      <c r="U29" s="26">
        <v>190000</v>
      </c>
      <c r="V29" s="43">
        <f t="shared" si="14"/>
        <v>155000</v>
      </c>
      <c r="W29" s="138">
        <v>120000</v>
      </c>
      <c r="X29" s="139"/>
      <c r="Y29" s="26">
        <v>190000</v>
      </c>
      <c r="Z29" s="43">
        <f t="shared" si="15"/>
        <v>155000</v>
      </c>
      <c r="AA29" s="138">
        <v>120000</v>
      </c>
      <c r="AB29" s="139"/>
      <c r="AC29" s="26">
        <v>250000</v>
      </c>
      <c r="AD29" s="43">
        <f t="shared" si="16"/>
        <v>185000</v>
      </c>
      <c r="AE29" s="138">
        <v>120000</v>
      </c>
      <c r="AF29" s="139"/>
      <c r="AG29" s="26">
        <v>138000</v>
      </c>
      <c r="AH29" s="43">
        <f t="shared" si="17"/>
        <v>129000</v>
      </c>
    </row>
    <row r="30" spans="2:34" x14ac:dyDescent="0.35">
      <c r="B30" s="181"/>
      <c r="C30" s="159" t="s">
        <v>109</v>
      </c>
      <c r="D30" s="160"/>
      <c r="E30" s="138">
        <v>650000</v>
      </c>
      <c r="F30" s="139"/>
      <c r="G30" s="34">
        <v>747500</v>
      </c>
      <c r="H30" s="42">
        <f t="shared" si="11"/>
        <v>698750</v>
      </c>
      <c r="I30" s="138">
        <v>650000</v>
      </c>
      <c r="J30" s="139"/>
      <c r="K30" s="113">
        <v>747500</v>
      </c>
      <c r="L30" s="113"/>
      <c r="M30" s="114">
        <f t="shared" si="12"/>
        <v>698750</v>
      </c>
      <c r="N30" s="114"/>
      <c r="O30" s="137">
        <v>720000</v>
      </c>
      <c r="P30" s="137"/>
      <c r="Q30" s="26">
        <v>828000</v>
      </c>
      <c r="R30" s="43">
        <f t="shared" si="13"/>
        <v>774000</v>
      </c>
      <c r="S30" s="138">
        <v>650000</v>
      </c>
      <c r="T30" s="139"/>
      <c r="U30" s="26">
        <v>747500</v>
      </c>
      <c r="V30" s="43">
        <f t="shared" si="14"/>
        <v>698750</v>
      </c>
      <c r="W30" s="137">
        <v>720000</v>
      </c>
      <c r="X30" s="137"/>
      <c r="Y30" s="26">
        <v>747500</v>
      </c>
      <c r="Z30" s="43">
        <f t="shared" si="15"/>
        <v>733750</v>
      </c>
      <c r="AA30" s="137">
        <v>920000</v>
      </c>
      <c r="AB30" s="137"/>
      <c r="AC30" s="26">
        <v>1152000</v>
      </c>
      <c r="AD30" s="43">
        <f t="shared" si="16"/>
        <v>1036000</v>
      </c>
      <c r="AE30" s="137">
        <v>220000</v>
      </c>
      <c r="AF30" s="137"/>
      <c r="AG30" s="26">
        <v>253000</v>
      </c>
      <c r="AH30" s="43">
        <f t="shared" si="17"/>
        <v>236500</v>
      </c>
    </row>
    <row r="31" spans="2:34" x14ac:dyDescent="0.35">
      <c r="B31" s="181"/>
      <c r="C31" s="159" t="s">
        <v>110</v>
      </c>
      <c r="D31" s="160"/>
      <c r="E31" s="138">
        <v>550000</v>
      </c>
      <c r="F31" s="139"/>
      <c r="G31" s="34">
        <v>632500</v>
      </c>
      <c r="H31" s="42">
        <f t="shared" si="11"/>
        <v>591250</v>
      </c>
      <c r="I31" s="138">
        <v>550000</v>
      </c>
      <c r="J31" s="139"/>
      <c r="K31" s="113">
        <v>632500</v>
      </c>
      <c r="L31" s="113"/>
      <c r="M31" s="114">
        <f t="shared" si="12"/>
        <v>591250</v>
      </c>
      <c r="N31" s="114"/>
      <c r="O31" s="138">
        <v>650000</v>
      </c>
      <c r="P31" s="139"/>
      <c r="Q31" s="26">
        <v>747500</v>
      </c>
      <c r="R31" s="43">
        <f t="shared" si="13"/>
        <v>698750</v>
      </c>
      <c r="S31" s="138">
        <v>550000</v>
      </c>
      <c r="T31" s="139"/>
      <c r="U31" s="26">
        <v>632500</v>
      </c>
      <c r="V31" s="43">
        <f t="shared" si="14"/>
        <v>591250</v>
      </c>
      <c r="W31" s="138">
        <v>650000</v>
      </c>
      <c r="X31" s="139"/>
      <c r="Y31" s="26">
        <v>632500</v>
      </c>
      <c r="Z31" s="43">
        <f t="shared" si="15"/>
        <v>641250</v>
      </c>
      <c r="AA31" s="137">
        <v>850000</v>
      </c>
      <c r="AB31" s="137"/>
      <c r="AC31" s="26">
        <v>784500</v>
      </c>
      <c r="AD31" s="43">
        <f t="shared" si="16"/>
        <v>817250</v>
      </c>
      <c r="AE31" s="137">
        <v>350000</v>
      </c>
      <c r="AF31" s="137"/>
      <c r="AG31" s="26">
        <v>402500</v>
      </c>
      <c r="AH31" s="43">
        <f t="shared" si="17"/>
        <v>376250</v>
      </c>
    </row>
    <row r="32" spans="2:34" x14ac:dyDescent="0.35">
      <c r="B32" s="181"/>
      <c r="C32" s="159" t="s">
        <v>111</v>
      </c>
      <c r="D32" s="160"/>
      <c r="E32" s="138">
        <v>250000</v>
      </c>
      <c r="F32" s="139"/>
      <c r="G32" s="34">
        <v>287500</v>
      </c>
      <c r="H32" s="42">
        <f t="shared" si="11"/>
        <v>268750</v>
      </c>
      <c r="I32" s="138">
        <v>250000</v>
      </c>
      <c r="J32" s="139"/>
      <c r="K32" s="113">
        <v>287500</v>
      </c>
      <c r="L32" s="113"/>
      <c r="M32" s="114">
        <f t="shared" si="12"/>
        <v>268750</v>
      </c>
      <c r="N32" s="114"/>
      <c r="O32" s="137">
        <v>295000</v>
      </c>
      <c r="P32" s="137"/>
      <c r="Q32" s="26">
        <v>339250</v>
      </c>
      <c r="R32" s="43">
        <f t="shared" si="13"/>
        <v>317125</v>
      </c>
      <c r="S32" s="137">
        <v>250000</v>
      </c>
      <c r="T32" s="137"/>
      <c r="U32" s="26">
        <v>287500</v>
      </c>
      <c r="V32" s="43">
        <f t="shared" si="14"/>
        <v>268750</v>
      </c>
      <c r="W32" s="137">
        <v>295000</v>
      </c>
      <c r="X32" s="137"/>
      <c r="Y32" s="26">
        <v>287500</v>
      </c>
      <c r="Z32" s="43">
        <f t="shared" si="15"/>
        <v>291250</v>
      </c>
      <c r="AA32" s="137">
        <v>420000</v>
      </c>
      <c r="AB32" s="137"/>
      <c r="AC32" s="26">
        <v>4565000</v>
      </c>
      <c r="AD32" s="43">
        <f t="shared" si="16"/>
        <v>2492500</v>
      </c>
      <c r="AE32" s="137">
        <v>90000</v>
      </c>
      <c r="AF32" s="137"/>
      <c r="AG32" s="26">
        <v>103500</v>
      </c>
      <c r="AH32" s="43">
        <f t="shared" si="17"/>
        <v>96750</v>
      </c>
    </row>
    <row r="33" spans="2:34" x14ac:dyDescent="0.35">
      <c r="B33" s="181"/>
      <c r="C33" s="159" t="s">
        <v>112</v>
      </c>
      <c r="D33" s="160"/>
      <c r="E33" s="138">
        <v>1100000</v>
      </c>
      <c r="F33" s="139"/>
      <c r="G33" s="34">
        <v>1265000</v>
      </c>
      <c r="H33" s="42">
        <f t="shared" si="11"/>
        <v>1182500</v>
      </c>
      <c r="I33" s="138">
        <v>1100000</v>
      </c>
      <c r="J33" s="139"/>
      <c r="K33" s="113">
        <v>1265000</v>
      </c>
      <c r="L33" s="113"/>
      <c r="M33" s="114">
        <f t="shared" si="12"/>
        <v>1182500</v>
      </c>
      <c r="N33" s="114"/>
      <c r="O33" s="137">
        <v>1350000</v>
      </c>
      <c r="P33" s="137"/>
      <c r="Q33" s="26">
        <v>1552500</v>
      </c>
      <c r="R33" s="43">
        <f t="shared" si="13"/>
        <v>1451250</v>
      </c>
      <c r="S33" s="137">
        <v>1100000</v>
      </c>
      <c r="T33" s="137"/>
      <c r="U33" s="26">
        <v>1440000</v>
      </c>
      <c r="V33" s="43">
        <f t="shared" si="14"/>
        <v>1270000</v>
      </c>
      <c r="W33" s="137">
        <v>1450000</v>
      </c>
      <c r="X33" s="137"/>
      <c r="Y33" s="26">
        <v>1440000</v>
      </c>
      <c r="Z33" s="43">
        <f t="shared" si="15"/>
        <v>1445000</v>
      </c>
      <c r="AA33" s="137">
        <v>1600000</v>
      </c>
      <c r="AB33" s="137"/>
      <c r="AC33" s="26">
        <v>1752000</v>
      </c>
      <c r="AD33" s="43">
        <f t="shared" si="16"/>
        <v>1676000</v>
      </c>
      <c r="AE33" s="137">
        <v>720000</v>
      </c>
      <c r="AF33" s="137"/>
      <c r="AG33" s="26">
        <v>828000</v>
      </c>
      <c r="AH33" s="43">
        <f t="shared" si="17"/>
        <v>774000</v>
      </c>
    </row>
    <row r="34" spans="2:34" x14ac:dyDescent="0.35">
      <c r="B34" s="181"/>
      <c r="C34" s="159" t="s">
        <v>113</v>
      </c>
      <c r="D34" s="160"/>
      <c r="E34" s="138">
        <v>450000</v>
      </c>
      <c r="F34" s="139"/>
      <c r="G34" s="34">
        <v>517500</v>
      </c>
      <c r="H34" s="42">
        <f t="shared" si="11"/>
        <v>483750</v>
      </c>
      <c r="I34" s="138">
        <v>450000</v>
      </c>
      <c r="J34" s="139"/>
      <c r="K34" s="113">
        <v>517500</v>
      </c>
      <c r="L34" s="113"/>
      <c r="M34" s="114">
        <f t="shared" si="12"/>
        <v>483750</v>
      </c>
      <c r="N34" s="114"/>
      <c r="O34" s="137">
        <v>580000</v>
      </c>
      <c r="P34" s="137"/>
      <c r="Q34" s="26">
        <v>667000</v>
      </c>
      <c r="R34" s="43">
        <f t="shared" si="13"/>
        <v>623500</v>
      </c>
      <c r="S34" s="137">
        <v>450000</v>
      </c>
      <c r="T34" s="137"/>
      <c r="U34" s="26">
        <v>517500</v>
      </c>
      <c r="V34" s="43">
        <f t="shared" si="14"/>
        <v>483750</v>
      </c>
      <c r="W34" s="137">
        <v>580000</v>
      </c>
      <c r="X34" s="137"/>
      <c r="Y34" s="26">
        <v>517500</v>
      </c>
      <c r="Z34" s="43">
        <f t="shared" si="15"/>
        <v>548750</v>
      </c>
      <c r="AA34" s="137">
        <v>1100000</v>
      </c>
      <c r="AB34" s="137"/>
      <c r="AC34" s="26">
        <v>1230000</v>
      </c>
      <c r="AD34" s="43">
        <f t="shared" si="16"/>
        <v>1165000</v>
      </c>
      <c r="AE34" s="137">
        <v>320000</v>
      </c>
      <c r="AF34" s="137"/>
      <c r="AG34" s="26">
        <v>368000</v>
      </c>
      <c r="AH34" s="43">
        <f t="shared" si="17"/>
        <v>344000</v>
      </c>
    </row>
    <row r="35" spans="2:34" x14ac:dyDescent="0.35">
      <c r="B35" s="181"/>
      <c r="C35" s="140" t="s">
        <v>98</v>
      </c>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36"/>
      <c r="AH35" s="38"/>
    </row>
    <row r="36" spans="2:34" x14ac:dyDescent="0.35">
      <c r="B36" s="181"/>
      <c r="C36" s="159" t="s">
        <v>114</v>
      </c>
      <c r="D36" s="160"/>
      <c r="E36" s="138">
        <v>460000</v>
      </c>
      <c r="F36" s="139"/>
      <c r="G36" s="34">
        <v>529000</v>
      </c>
      <c r="H36" s="42">
        <f>(E36+G36)/2</f>
        <v>494500</v>
      </c>
      <c r="I36" s="138">
        <v>460000</v>
      </c>
      <c r="J36" s="139"/>
      <c r="K36" s="113">
        <v>529000</v>
      </c>
      <c r="L36" s="113"/>
      <c r="M36" s="114">
        <f>(I36+K36)/2</f>
        <v>494500</v>
      </c>
      <c r="N36" s="114"/>
      <c r="O36" s="137">
        <v>540000</v>
      </c>
      <c r="P36" s="137"/>
      <c r="Q36" s="25">
        <v>644000</v>
      </c>
      <c r="R36" s="44">
        <f>(O36+Q36)/2</f>
        <v>592000</v>
      </c>
      <c r="S36" s="137">
        <v>420000</v>
      </c>
      <c r="T36" s="137"/>
      <c r="U36" s="25">
        <v>644000</v>
      </c>
      <c r="V36" s="44">
        <f>(S36+U36)/2</f>
        <v>532000</v>
      </c>
      <c r="W36" s="137">
        <v>520000</v>
      </c>
      <c r="X36" s="137"/>
      <c r="Y36" s="25">
        <v>644000</v>
      </c>
      <c r="Z36" s="44">
        <f>(W36+Y36)/2</f>
        <v>582000</v>
      </c>
      <c r="AA36" s="137">
        <v>680000</v>
      </c>
      <c r="AB36" s="137"/>
      <c r="AC36" s="25">
        <v>740000</v>
      </c>
      <c r="AD36" s="44">
        <f>(AA36+AC36)/2</f>
        <v>710000</v>
      </c>
      <c r="AE36" s="137">
        <v>35000</v>
      </c>
      <c r="AF36" s="137"/>
      <c r="AG36" s="35">
        <v>40250</v>
      </c>
      <c r="AH36" s="44">
        <f>(AE36+AG36)/2</f>
        <v>37625</v>
      </c>
    </row>
    <row r="37" spans="2:34" x14ac:dyDescent="0.35">
      <c r="B37" s="181"/>
      <c r="C37" s="159" t="s">
        <v>115</v>
      </c>
      <c r="D37" s="160"/>
      <c r="E37" s="138">
        <v>1950000</v>
      </c>
      <c r="F37" s="139"/>
      <c r="G37" s="34">
        <v>2242500</v>
      </c>
      <c r="H37" s="42">
        <f t="shared" ref="H37:H46" si="18">(E37+G37)/2</f>
        <v>2096250</v>
      </c>
      <c r="I37" s="138">
        <v>1950000</v>
      </c>
      <c r="J37" s="139"/>
      <c r="K37" s="113">
        <v>2242500</v>
      </c>
      <c r="L37" s="113"/>
      <c r="M37" s="114">
        <f t="shared" ref="M37:M46" si="19">(I37+K37)/2</f>
        <v>2096250</v>
      </c>
      <c r="N37" s="114"/>
      <c r="O37" s="137">
        <v>4200000</v>
      </c>
      <c r="P37" s="137"/>
      <c r="Q37" s="25">
        <v>5122000</v>
      </c>
      <c r="R37" s="44">
        <f t="shared" ref="R37:R46" si="20">(O37+Q37)/2</f>
        <v>4661000</v>
      </c>
      <c r="S37" s="137">
        <v>1950000</v>
      </c>
      <c r="T37" s="137"/>
      <c r="U37" s="25">
        <v>2450000</v>
      </c>
      <c r="V37" s="44">
        <f t="shared" ref="V37:V46" si="21">(S37+U37)/2</f>
        <v>2200000</v>
      </c>
      <c r="W37" s="137">
        <v>3950000</v>
      </c>
      <c r="X37" s="137"/>
      <c r="Y37" s="25">
        <v>5122000</v>
      </c>
      <c r="Z37" s="44">
        <f t="shared" ref="Z37:Z46" si="22">(W37+Y37)/2</f>
        <v>4536000</v>
      </c>
      <c r="AA37" s="137">
        <v>14000000</v>
      </c>
      <c r="AB37" s="137"/>
      <c r="AC37" s="25">
        <v>14400000</v>
      </c>
      <c r="AD37" s="44">
        <f t="shared" ref="AD37:AD46" si="23">(AA37+AC37)/2</f>
        <v>14200000</v>
      </c>
      <c r="AE37" s="137">
        <v>180000</v>
      </c>
      <c r="AF37" s="137"/>
      <c r="AG37" s="35">
        <v>207000</v>
      </c>
      <c r="AH37" s="44">
        <f t="shared" ref="AH37:AH46" si="24">(AE37+AG37)/2</f>
        <v>193500</v>
      </c>
    </row>
    <row r="38" spans="2:34" ht="15" customHeight="1" x14ac:dyDescent="0.35">
      <c r="B38" s="181"/>
      <c r="C38" s="155" t="s">
        <v>116</v>
      </c>
      <c r="D38" s="156"/>
      <c r="E38" s="138">
        <v>1800000</v>
      </c>
      <c r="F38" s="139"/>
      <c r="G38" s="34">
        <v>2070000</v>
      </c>
      <c r="H38" s="42">
        <f t="shared" si="18"/>
        <v>1935000</v>
      </c>
      <c r="I38" s="138">
        <v>1800000</v>
      </c>
      <c r="J38" s="139"/>
      <c r="K38" s="113">
        <v>2070000</v>
      </c>
      <c r="L38" s="113"/>
      <c r="M38" s="114">
        <f t="shared" si="19"/>
        <v>1935000</v>
      </c>
      <c r="N38" s="114"/>
      <c r="O38" s="137">
        <v>4580000</v>
      </c>
      <c r="P38" s="137"/>
      <c r="Q38" s="35">
        <v>4752000</v>
      </c>
      <c r="R38" s="44">
        <f t="shared" si="20"/>
        <v>4666000</v>
      </c>
      <c r="S38" s="138">
        <v>1800000</v>
      </c>
      <c r="T38" s="139"/>
      <c r="U38" s="35">
        <v>2650000</v>
      </c>
      <c r="V38" s="44">
        <f t="shared" si="21"/>
        <v>2225000</v>
      </c>
      <c r="W38" s="137">
        <v>3850000</v>
      </c>
      <c r="X38" s="137"/>
      <c r="Y38" s="35">
        <v>4752000</v>
      </c>
      <c r="Z38" s="44">
        <f t="shared" si="22"/>
        <v>4301000</v>
      </c>
      <c r="AA38" s="137">
        <v>8500000</v>
      </c>
      <c r="AB38" s="137"/>
      <c r="AC38" s="35">
        <v>9600000</v>
      </c>
      <c r="AD38" s="44">
        <f t="shared" si="23"/>
        <v>9050000</v>
      </c>
      <c r="AE38" s="137">
        <v>850000</v>
      </c>
      <c r="AF38" s="137"/>
      <c r="AG38" s="35">
        <v>977500</v>
      </c>
      <c r="AH38" s="44">
        <f t="shared" si="24"/>
        <v>913750</v>
      </c>
    </row>
    <row r="39" spans="2:34" x14ac:dyDescent="0.35">
      <c r="B39" s="181"/>
      <c r="C39" s="159" t="s">
        <v>117</v>
      </c>
      <c r="D39" s="160"/>
      <c r="E39" s="138">
        <v>95000</v>
      </c>
      <c r="F39" s="139"/>
      <c r="G39" s="34">
        <v>109250</v>
      </c>
      <c r="H39" s="42">
        <f t="shared" si="18"/>
        <v>102125</v>
      </c>
      <c r="I39" s="138">
        <v>95000</v>
      </c>
      <c r="J39" s="139"/>
      <c r="K39" s="113">
        <v>109250</v>
      </c>
      <c r="L39" s="113"/>
      <c r="M39" s="114">
        <f t="shared" si="19"/>
        <v>102125</v>
      </c>
      <c r="N39" s="114"/>
      <c r="O39" s="137">
        <v>140000</v>
      </c>
      <c r="P39" s="137"/>
      <c r="Q39" s="35">
        <v>152000</v>
      </c>
      <c r="R39" s="44">
        <f t="shared" si="20"/>
        <v>146000</v>
      </c>
      <c r="S39" s="138">
        <v>95000</v>
      </c>
      <c r="T39" s="139"/>
      <c r="U39" s="35">
        <v>152000</v>
      </c>
      <c r="V39" s="44">
        <f t="shared" si="21"/>
        <v>123500</v>
      </c>
      <c r="W39" s="137">
        <v>135000</v>
      </c>
      <c r="X39" s="137"/>
      <c r="Y39" s="35">
        <v>152000</v>
      </c>
      <c r="Z39" s="44">
        <f t="shared" si="22"/>
        <v>143500</v>
      </c>
      <c r="AA39" s="137">
        <v>140000</v>
      </c>
      <c r="AB39" s="137"/>
      <c r="AC39" s="35">
        <v>155200</v>
      </c>
      <c r="AD39" s="44">
        <f t="shared" si="23"/>
        <v>147600</v>
      </c>
      <c r="AE39" s="137">
        <v>80000</v>
      </c>
      <c r="AF39" s="137"/>
      <c r="AG39" s="35">
        <v>92000</v>
      </c>
      <c r="AH39" s="44">
        <f t="shared" si="24"/>
        <v>86000</v>
      </c>
    </row>
    <row r="40" spans="2:34" x14ac:dyDescent="0.35">
      <c r="B40" s="181"/>
      <c r="C40" s="159" t="s">
        <v>118</v>
      </c>
      <c r="D40" s="160"/>
      <c r="E40" s="138">
        <v>285000</v>
      </c>
      <c r="F40" s="139"/>
      <c r="G40" s="34">
        <v>327750</v>
      </c>
      <c r="H40" s="42">
        <f t="shared" si="18"/>
        <v>306375</v>
      </c>
      <c r="I40" s="138">
        <v>285000</v>
      </c>
      <c r="J40" s="139"/>
      <c r="K40" s="113">
        <v>327750</v>
      </c>
      <c r="L40" s="113"/>
      <c r="M40" s="114">
        <f t="shared" si="19"/>
        <v>306375</v>
      </c>
      <c r="N40" s="114"/>
      <c r="O40" s="137">
        <v>420000</v>
      </c>
      <c r="P40" s="137"/>
      <c r="Q40" s="35">
        <v>480000</v>
      </c>
      <c r="R40" s="44">
        <f t="shared" si="20"/>
        <v>450000</v>
      </c>
      <c r="S40" s="138">
        <v>285000</v>
      </c>
      <c r="T40" s="139"/>
      <c r="U40" s="35">
        <v>480000</v>
      </c>
      <c r="V40" s="44">
        <f t="shared" si="21"/>
        <v>382500</v>
      </c>
      <c r="W40" s="137">
        <v>400000</v>
      </c>
      <c r="X40" s="137"/>
      <c r="Y40" s="35">
        <v>480000</v>
      </c>
      <c r="Z40" s="44">
        <f t="shared" si="22"/>
        <v>440000</v>
      </c>
      <c r="AA40" s="137" t="s">
        <v>95</v>
      </c>
      <c r="AB40" s="137"/>
      <c r="AC40" s="26" t="s">
        <v>95</v>
      </c>
      <c r="AD40" s="25" t="s">
        <v>95</v>
      </c>
      <c r="AE40" s="137">
        <v>180000</v>
      </c>
      <c r="AF40" s="137"/>
      <c r="AG40" s="35">
        <v>207000</v>
      </c>
      <c r="AH40" s="44">
        <f t="shared" si="24"/>
        <v>193500</v>
      </c>
    </row>
    <row r="41" spans="2:34" x14ac:dyDescent="0.35">
      <c r="B41" s="181"/>
      <c r="C41" s="159" t="s">
        <v>119</v>
      </c>
      <c r="D41" s="160"/>
      <c r="E41" s="138">
        <v>620000</v>
      </c>
      <c r="F41" s="139"/>
      <c r="G41" s="34">
        <v>713000</v>
      </c>
      <c r="H41" s="42">
        <f t="shared" si="18"/>
        <v>666500</v>
      </c>
      <c r="I41" s="138">
        <v>620000</v>
      </c>
      <c r="J41" s="139"/>
      <c r="K41" s="113">
        <v>713000</v>
      </c>
      <c r="L41" s="113"/>
      <c r="M41" s="114">
        <f t="shared" si="19"/>
        <v>666500</v>
      </c>
      <c r="N41" s="114"/>
      <c r="O41" s="137">
        <v>750000</v>
      </c>
      <c r="P41" s="137"/>
      <c r="Q41" s="35">
        <v>780000</v>
      </c>
      <c r="R41" s="44">
        <f t="shared" si="20"/>
        <v>765000</v>
      </c>
      <c r="S41" s="138">
        <v>620000</v>
      </c>
      <c r="T41" s="139"/>
      <c r="U41" s="35">
        <v>780000</v>
      </c>
      <c r="V41" s="44">
        <f t="shared" si="21"/>
        <v>700000</v>
      </c>
      <c r="W41" s="137">
        <v>750000</v>
      </c>
      <c r="X41" s="137"/>
      <c r="Y41" s="35">
        <v>780000</v>
      </c>
      <c r="Z41" s="44">
        <f t="shared" si="22"/>
        <v>765000</v>
      </c>
      <c r="AA41" s="137">
        <v>720000</v>
      </c>
      <c r="AB41" s="137"/>
      <c r="AC41" s="35">
        <v>785000</v>
      </c>
      <c r="AD41" s="44">
        <f t="shared" si="23"/>
        <v>752500</v>
      </c>
      <c r="AE41" s="137">
        <v>250000</v>
      </c>
      <c r="AF41" s="137"/>
      <c r="AG41" s="35">
        <v>287500</v>
      </c>
      <c r="AH41" s="44">
        <f t="shared" si="24"/>
        <v>268750</v>
      </c>
    </row>
    <row r="42" spans="2:34" x14ac:dyDescent="0.35">
      <c r="B42" s="181"/>
      <c r="C42" s="159" t="s">
        <v>120</v>
      </c>
      <c r="D42" s="160"/>
      <c r="E42" s="138">
        <v>720000</v>
      </c>
      <c r="F42" s="139"/>
      <c r="G42" s="34">
        <v>828000</v>
      </c>
      <c r="H42" s="42">
        <f t="shared" si="18"/>
        <v>774000</v>
      </c>
      <c r="I42" s="138">
        <v>720000</v>
      </c>
      <c r="J42" s="139"/>
      <c r="K42" s="113">
        <v>828000</v>
      </c>
      <c r="L42" s="113"/>
      <c r="M42" s="114">
        <f t="shared" si="19"/>
        <v>774000</v>
      </c>
      <c r="N42" s="114"/>
      <c r="O42" s="137">
        <v>890000</v>
      </c>
      <c r="P42" s="137"/>
      <c r="Q42" s="35">
        <v>923000</v>
      </c>
      <c r="R42" s="44">
        <f t="shared" si="20"/>
        <v>906500</v>
      </c>
      <c r="S42" s="138">
        <v>720000</v>
      </c>
      <c r="T42" s="139"/>
      <c r="U42" s="35">
        <v>923000</v>
      </c>
      <c r="V42" s="44">
        <f t="shared" si="21"/>
        <v>821500</v>
      </c>
      <c r="W42" s="137">
        <v>890000</v>
      </c>
      <c r="X42" s="137"/>
      <c r="Y42" s="35">
        <v>923000</v>
      </c>
      <c r="Z42" s="44">
        <f t="shared" si="22"/>
        <v>906500</v>
      </c>
      <c r="AA42" s="137">
        <v>1100000</v>
      </c>
      <c r="AB42" s="137"/>
      <c r="AC42" s="35">
        <v>1182000</v>
      </c>
      <c r="AD42" s="44">
        <f t="shared" si="23"/>
        <v>1141000</v>
      </c>
      <c r="AE42" s="137">
        <v>220000</v>
      </c>
      <c r="AF42" s="137"/>
      <c r="AG42" s="35">
        <v>253000</v>
      </c>
      <c r="AH42" s="44">
        <f t="shared" si="24"/>
        <v>236500</v>
      </c>
    </row>
    <row r="43" spans="2:34" x14ac:dyDescent="0.35">
      <c r="B43" s="181"/>
      <c r="C43" s="159" t="s">
        <v>121</v>
      </c>
      <c r="D43" s="160"/>
      <c r="E43" s="138">
        <v>195000</v>
      </c>
      <c r="F43" s="139"/>
      <c r="G43" s="34">
        <v>224250</v>
      </c>
      <c r="H43" s="42">
        <f t="shared" si="18"/>
        <v>209625</v>
      </c>
      <c r="I43" s="138">
        <v>195000</v>
      </c>
      <c r="J43" s="139"/>
      <c r="K43" s="113">
        <v>224250</v>
      </c>
      <c r="L43" s="113"/>
      <c r="M43" s="114">
        <f t="shared" si="19"/>
        <v>209625</v>
      </c>
      <c r="N43" s="114"/>
      <c r="O43" s="137">
        <v>250000</v>
      </c>
      <c r="P43" s="137"/>
      <c r="Q43" s="35">
        <v>282000</v>
      </c>
      <c r="R43" s="44">
        <f t="shared" si="20"/>
        <v>266000</v>
      </c>
      <c r="S43" s="138">
        <v>195000</v>
      </c>
      <c r="T43" s="139"/>
      <c r="U43" s="35">
        <v>282000</v>
      </c>
      <c r="V43" s="44">
        <f t="shared" si="21"/>
        <v>238500</v>
      </c>
      <c r="W43" s="137">
        <v>250000</v>
      </c>
      <c r="X43" s="137"/>
      <c r="Y43" s="35">
        <v>282000</v>
      </c>
      <c r="Z43" s="44">
        <f t="shared" si="22"/>
        <v>266000</v>
      </c>
      <c r="AA43" s="137">
        <v>280000</v>
      </c>
      <c r="AB43" s="137"/>
      <c r="AC43" s="35">
        <v>320000</v>
      </c>
      <c r="AD43" s="44">
        <f t="shared" si="23"/>
        <v>300000</v>
      </c>
      <c r="AE43" s="137">
        <v>140000</v>
      </c>
      <c r="AF43" s="137"/>
      <c r="AG43" s="35">
        <v>161000</v>
      </c>
      <c r="AH43" s="44">
        <f t="shared" si="24"/>
        <v>150500</v>
      </c>
    </row>
    <row r="44" spans="2:34" x14ac:dyDescent="0.35">
      <c r="B44" s="181"/>
      <c r="C44" s="159" t="s">
        <v>122</v>
      </c>
      <c r="D44" s="160"/>
      <c r="E44" s="138">
        <v>450000</v>
      </c>
      <c r="F44" s="139"/>
      <c r="G44" s="34">
        <v>517500</v>
      </c>
      <c r="H44" s="42">
        <f t="shared" si="18"/>
        <v>483750</v>
      </c>
      <c r="I44" s="138">
        <v>450000</v>
      </c>
      <c r="J44" s="139"/>
      <c r="K44" s="113">
        <v>517500</v>
      </c>
      <c r="L44" s="113"/>
      <c r="M44" s="114">
        <f t="shared" si="19"/>
        <v>483750</v>
      </c>
      <c r="N44" s="114"/>
      <c r="O44" s="137">
        <v>550000</v>
      </c>
      <c r="P44" s="137"/>
      <c r="Q44" s="35">
        <v>642000</v>
      </c>
      <c r="R44" s="44">
        <f t="shared" si="20"/>
        <v>596000</v>
      </c>
      <c r="S44" s="138">
        <v>450000</v>
      </c>
      <c r="T44" s="139"/>
      <c r="U44" s="35">
        <v>642000</v>
      </c>
      <c r="V44" s="44">
        <f t="shared" si="21"/>
        <v>546000</v>
      </c>
      <c r="W44" s="137">
        <v>550000</v>
      </c>
      <c r="X44" s="137"/>
      <c r="Y44" s="35">
        <v>642000</v>
      </c>
      <c r="Z44" s="44">
        <f t="shared" si="22"/>
        <v>596000</v>
      </c>
      <c r="AA44" s="137">
        <v>620000</v>
      </c>
      <c r="AB44" s="137"/>
      <c r="AC44" s="35">
        <v>652000</v>
      </c>
      <c r="AD44" s="44">
        <f t="shared" si="23"/>
        <v>636000</v>
      </c>
      <c r="AE44" s="137">
        <v>320000</v>
      </c>
      <c r="AF44" s="137"/>
      <c r="AG44" s="35">
        <v>368000</v>
      </c>
      <c r="AH44" s="44">
        <f t="shared" si="24"/>
        <v>344000</v>
      </c>
    </row>
    <row r="45" spans="2:34" x14ac:dyDescent="0.35">
      <c r="B45" s="181"/>
      <c r="C45" s="159" t="s">
        <v>123</v>
      </c>
      <c r="D45" s="160"/>
      <c r="E45" s="138">
        <v>650000</v>
      </c>
      <c r="F45" s="139"/>
      <c r="G45" s="34">
        <v>747500</v>
      </c>
      <c r="H45" s="42">
        <f t="shared" si="18"/>
        <v>698750</v>
      </c>
      <c r="I45" s="138">
        <v>650000</v>
      </c>
      <c r="J45" s="139"/>
      <c r="K45" s="113">
        <v>747500</v>
      </c>
      <c r="L45" s="113"/>
      <c r="M45" s="114">
        <f t="shared" si="19"/>
        <v>698750</v>
      </c>
      <c r="N45" s="114"/>
      <c r="O45" s="137">
        <v>2850000</v>
      </c>
      <c r="P45" s="137"/>
      <c r="Q45" s="35">
        <v>3122000</v>
      </c>
      <c r="R45" s="44">
        <f t="shared" si="20"/>
        <v>2986000</v>
      </c>
      <c r="S45" s="138">
        <v>650000</v>
      </c>
      <c r="T45" s="139"/>
      <c r="U45" s="35">
        <v>3122000</v>
      </c>
      <c r="V45" s="44">
        <f t="shared" si="21"/>
        <v>1886000</v>
      </c>
      <c r="W45" s="137">
        <v>2500000</v>
      </c>
      <c r="X45" s="137"/>
      <c r="Y45" s="35">
        <v>3122000</v>
      </c>
      <c r="Z45" s="44">
        <f t="shared" si="22"/>
        <v>2811000</v>
      </c>
      <c r="AA45" s="137">
        <v>2950000</v>
      </c>
      <c r="AB45" s="137"/>
      <c r="AC45" s="35">
        <v>3122500</v>
      </c>
      <c r="AD45" s="44">
        <f t="shared" si="23"/>
        <v>3036250</v>
      </c>
      <c r="AE45" s="137">
        <v>1100000</v>
      </c>
      <c r="AF45" s="137"/>
      <c r="AG45" s="35">
        <v>1265000</v>
      </c>
      <c r="AH45" s="44">
        <f t="shared" si="24"/>
        <v>1182500</v>
      </c>
    </row>
    <row r="46" spans="2:34" ht="24.75" customHeight="1" x14ac:dyDescent="0.35">
      <c r="B46" s="182"/>
      <c r="C46" s="155" t="s">
        <v>124</v>
      </c>
      <c r="D46" s="156"/>
      <c r="E46" s="138">
        <v>680000</v>
      </c>
      <c r="F46" s="139"/>
      <c r="G46" s="34">
        <v>782000</v>
      </c>
      <c r="H46" s="42">
        <f t="shared" si="18"/>
        <v>731000</v>
      </c>
      <c r="I46" s="138">
        <v>680000</v>
      </c>
      <c r="J46" s="139"/>
      <c r="K46" s="113">
        <v>782000</v>
      </c>
      <c r="L46" s="113"/>
      <c r="M46" s="114">
        <f t="shared" si="19"/>
        <v>731000</v>
      </c>
      <c r="N46" s="114"/>
      <c r="O46" s="137">
        <v>820000</v>
      </c>
      <c r="P46" s="137"/>
      <c r="Q46" s="35">
        <v>885200</v>
      </c>
      <c r="R46" s="44">
        <f t="shared" si="20"/>
        <v>852600</v>
      </c>
      <c r="S46" s="138">
        <v>680000</v>
      </c>
      <c r="T46" s="139"/>
      <c r="U46" s="35">
        <v>885200</v>
      </c>
      <c r="V46" s="44">
        <f t="shared" si="21"/>
        <v>782600</v>
      </c>
      <c r="W46" s="137">
        <v>820000</v>
      </c>
      <c r="X46" s="137"/>
      <c r="Y46" s="35">
        <v>885200</v>
      </c>
      <c r="Z46" s="44">
        <f t="shared" si="22"/>
        <v>852600</v>
      </c>
      <c r="AA46" s="137">
        <v>1650000</v>
      </c>
      <c r="AB46" s="137"/>
      <c r="AC46" s="35">
        <v>1785000</v>
      </c>
      <c r="AD46" s="44">
        <f t="shared" si="23"/>
        <v>1717500</v>
      </c>
      <c r="AE46" s="137">
        <v>350000</v>
      </c>
      <c r="AF46" s="137"/>
      <c r="AG46" s="35">
        <v>402500</v>
      </c>
      <c r="AH46" s="44">
        <f t="shared" si="24"/>
        <v>376250</v>
      </c>
    </row>
    <row r="47" spans="2:34" ht="15" customHeight="1" x14ac:dyDescent="0.35">
      <c r="B47" s="186" t="s">
        <v>125</v>
      </c>
      <c r="C47" s="140" t="s">
        <v>89</v>
      </c>
      <c r="D47" s="141"/>
      <c r="E47" s="141"/>
      <c r="F47" s="141"/>
      <c r="G47" s="141"/>
      <c r="H47" s="141"/>
      <c r="I47" s="141"/>
      <c r="J47" s="141"/>
      <c r="K47" s="141"/>
      <c r="L47" s="141"/>
      <c r="M47" s="141"/>
      <c r="N47" s="141"/>
      <c r="O47" s="141"/>
      <c r="P47" s="141"/>
      <c r="Q47" s="141"/>
      <c r="R47" s="141"/>
      <c r="S47" s="141"/>
      <c r="T47" s="141"/>
      <c r="U47" s="141"/>
      <c r="V47" s="141"/>
      <c r="W47" s="141"/>
      <c r="X47" s="141"/>
      <c r="Y47" s="141"/>
      <c r="Z47" s="141"/>
      <c r="AA47" s="141"/>
      <c r="AB47" s="141"/>
      <c r="AC47" s="141"/>
      <c r="AD47" s="141"/>
      <c r="AE47" s="141"/>
      <c r="AF47" s="142"/>
      <c r="AG47" s="36"/>
      <c r="AH47" s="38"/>
    </row>
    <row r="48" spans="2:34" x14ac:dyDescent="0.35">
      <c r="B48" s="187"/>
      <c r="C48" s="159" t="s">
        <v>126</v>
      </c>
      <c r="D48" s="160"/>
      <c r="E48" s="138">
        <v>650000</v>
      </c>
      <c r="F48" s="139"/>
      <c r="G48" s="34">
        <v>747500</v>
      </c>
      <c r="H48" s="42">
        <f>(E48+G48)/2</f>
        <v>698750</v>
      </c>
      <c r="I48" s="138">
        <v>650000</v>
      </c>
      <c r="J48" s="139"/>
      <c r="K48" s="113">
        <v>747500</v>
      </c>
      <c r="L48" s="113"/>
      <c r="M48" s="114">
        <f>(I48+K48)/2</f>
        <v>698750</v>
      </c>
      <c r="N48" s="114"/>
      <c r="O48" s="137">
        <v>850000</v>
      </c>
      <c r="P48" s="137"/>
      <c r="Q48" s="35">
        <v>885200</v>
      </c>
      <c r="R48" s="45">
        <f>(O48+Q48)/2</f>
        <v>867600</v>
      </c>
      <c r="S48" s="138">
        <v>650000</v>
      </c>
      <c r="T48" s="139"/>
      <c r="U48" s="35">
        <v>885200</v>
      </c>
      <c r="V48" s="45">
        <f>(S48+U48)/2</f>
        <v>767600</v>
      </c>
      <c r="W48" s="137">
        <v>850000</v>
      </c>
      <c r="X48" s="137"/>
      <c r="Y48" s="35">
        <v>885200</v>
      </c>
      <c r="Z48" s="45">
        <f>(W48+Y48)/2</f>
        <v>867600</v>
      </c>
      <c r="AA48" s="137">
        <v>850000</v>
      </c>
      <c r="AB48" s="137"/>
      <c r="AC48" s="35">
        <v>885200</v>
      </c>
      <c r="AD48" s="45">
        <f>(AA48+AC48)/2</f>
        <v>867600</v>
      </c>
      <c r="AE48" s="137">
        <v>420000</v>
      </c>
      <c r="AF48" s="137"/>
      <c r="AG48" s="35">
        <v>483000</v>
      </c>
      <c r="AH48" s="44">
        <f>(AE48+AG48)/2</f>
        <v>451500</v>
      </c>
    </row>
    <row r="49" spans="2:34" x14ac:dyDescent="0.35">
      <c r="B49" s="187"/>
      <c r="C49" s="159" t="s">
        <v>127</v>
      </c>
      <c r="D49" s="160"/>
      <c r="E49" s="138">
        <v>650000</v>
      </c>
      <c r="F49" s="139"/>
      <c r="G49" s="34">
        <v>747500</v>
      </c>
      <c r="H49" s="42">
        <f t="shared" ref="H49:H52" si="25">(E49+G49)/2</f>
        <v>698750</v>
      </c>
      <c r="I49" s="138">
        <v>650000</v>
      </c>
      <c r="J49" s="139"/>
      <c r="K49" s="113">
        <v>747500</v>
      </c>
      <c r="L49" s="113"/>
      <c r="M49" s="114">
        <f t="shared" ref="M49:M52" si="26">(I49+K49)/2</f>
        <v>698750</v>
      </c>
      <c r="N49" s="114"/>
      <c r="O49" s="137">
        <v>850000</v>
      </c>
      <c r="P49" s="137"/>
      <c r="Q49" s="35">
        <v>895200</v>
      </c>
      <c r="R49" s="45">
        <f t="shared" ref="R49:R52" si="27">(O49+Q49)/2</f>
        <v>872600</v>
      </c>
      <c r="S49" s="138">
        <v>650000</v>
      </c>
      <c r="T49" s="139"/>
      <c r="U49" s="35">
        <v>895200</v>
      </c>
      <c r="V49" s="45">
        <f t="shared" ref="V49:V52" si="28">(S49+U49)/2</f>
        <v>772600</v>
      </c>
      <c r="W49" s="137">
        <v>850000</v>
      </c>
      <c r="X49" s="137"/>
      <c r="Y49" s="35">
        <v>895200</v>
      </c>
      <c r="Z49" s="45">
        <f t="shared" ref="Z49:Z52" si="29">(W49+Y49)/2</f>
        <v>872600</v>
      </c>
      <c r="AA49" s="137">
        <v>850000</v>
      </c>
      <c r="AB49" s="137"/>
      <c r="AC49" s="35">
        <v>895200</v>
      </c>
      <c r="AD49" s="45">
        <f t="shared" ref="AD49:AD52" si="30">(AA49+AC49)/2</f>
        <v>872600</v>
      </c>
      <c r="AE49" s="137">
        <v>420000</v>
      </c>
      <c r="AF49" s="137"/>
      <c r="AG49" s="35">
        <v>483000</v>
      </c>
      <c r="AH49" s="44">
        <f t="shared" ref="AH49:AH52" si="31">(AE49+AG49)/2</f>
        <v>451500</v>
      </c>
    </row>
    <row r="50" spans="2:34" x14ac:dyDescent="0.35">
      <c r="B50" s="187"/>
      <c r="C50" s="159" t="s">
        <v>128</v>
      </c>
      <c r="D50" s="160"/>
      <c r="E50" s="138">
        <v>320000</v>
      </c>
      <c r="F50" s="139"/>
      <c r="G50" s="34">
        <v>368000</v>
      </c>
      <c r="H50" s="42">
        <f t="shared" si="25"/>
        <v>344000</v>
      </c>
      <c r="I50" s="138">
        <v>320000</v>
      </c>
      <c r="J50" s="139"/>
      <c r="K50" s="113">
        <v>368000</v>
      </c>
      <c r="L50" s="113"/>
      <c r="M50" s="114">
        <f t="shared" si="26"/>
        <v>344000</v>
      </c>
      <c r="N50" s="114"/>
      <c r="O50" s="137">
        <v>350000</v>
      </c>
      <c r="P50" s="137"/>
      <c r="Q50" s="35">
        <v>412500</v>
      </c>
      <c r="R50" s="45">
        <f t="shared" si="27"/>
        <v>381250</v>
      </c>
      <c r="S50" s="138">
        <v>320000</v>
      </c>
      <c r="T50" s="139"/>
      <c r="U50" s="35">
        <v>412500</v>
      </c>
      <c r="V50" s="45">
        <f t="shared" si="28"/>
        <v>366250</v>
      </c>
      <c r="W50" s="137">
        <v>350000</v>
      </c>
      <c r="X50" s="137"/>
      <c r="Y50" s="35">
        <v>412500</v>
      </c>
      <c r="Z50" s="45">
        <f t="shared" si="29"/>
        <v>381250</v>
      </c>
      <c r="AA50" s="137">
        <v>350000</v>
      </c>
      <c r="AB50" s="137"/>
      <c r="AC50" s="35">
        <v>412500</v>
      </c>
      <c r="AD50" s="45">
        <f t="shared" si="30"/>
        <v>381250</v>
      </c>
      <c r="AE50" s="137">
        <v>220000</v>
      </c>
      <c r="AF50" s="137"/>
      <c r="AG50" s="35">
        <v>253000</v>
      </c>
      <c r="AH50" s="44">
        <f t="shared" si="31"/>
        <v>236500</v>
      </c>
    </row>
    <row r="51" spans="2:34" x14ac:dyDescent="0.35">
      <c r="B51" s="187"/>
      <c r="C51" s="159" t="s">
        <v>129</v>
      </c>
      <c r="D51" s="160"/>
      <c r="E51" s="138">
        <v>350000</v>
      </c>
      <c r="F51" s="139"/>
      <c r="G51" s="34">
        <v>402500</v>
      </c>
      <c r="H51" s="42">
        <f t="shared" si="25"/>
        <v>376250</v>
      </c>
      <c r="I51" s="138">
        <v>350000</v>
      </c>
      <c r="J51" s="139"/>
      <c r="K51" s="113">
        <v>402500</v>
      </c>
      <c r="L51" s="113"/>
      <c r="M51" s="114">
        <f t="shared" si="26"/>
        <v>376250</v>
      </c>
      <c r="N51" s="114"/>
      <c r="O51" s="137">
        <v>480000</v>
      </c>
      <c r="P51" s="137"/>
      <c r="Q51" s="35">
        <v>520000</v>
      </c>
      <c r="R51" s="45">
        <f t="shared" si="27"/>
        <v>500000</v>
      </c>
      <c r="S51" s="138">
        <v>350000</v>
      </c>
      <c r="T51" s="139"/>
      <c r="U51" s="35">
        <v>520000</v>
      </c>
      <c r="V51" s="45">
        <f t="shared" si="28"/>
        <v>435000</v>
      </c>
      <c r="W51" s="137">
        <v>480000</v>
      </c>
      <c r="X51" s="137"/>
      <c r="Y51" s="35">
        <v>520000</v>
      </c>
      <c r="Z51" s="45">
        <f t="shared" si="29"/>
        <v>500000</v>
      </c>
      <c r="AA51" s="137">
        <v>480000</v>
      </c>
      <c r="AB51" s="137"/>
      <c r="AC51" s="35">
        <v>520000</v>
      </c>
      <c r="AD51" s="45">
        <f t="shared" si="30"/>
        <v>500000</v>
      </c>
      <c r="AE51" s="137">
        <v>180000</v>
      </c>
      <c r="AF51" s="137"/>
      <c r="AG51" s="35">
        <v>207000</v>
      </c>
      <c r="AH51" s="44">
        <f t="shared" si="31"/>
        <v>193500</v>
      </c>
    </row>
    <row r="52" spans="2:34" x14ac:dyDescent="0.35">
      <c r="B52" s="187"/>
      <c r="C52" s="159" t="s">
        <v>130</v>
      </c>
      <c r="D52" s="160"/>
      <c r="E52" s="138">
        <v>350000</v>
      </c>
      <c r="F52" s="139"/>
      <c r="G52" s="34">
        <v>402500</v>
      </c>
      <c r="H52" s="42">
        <f t="shared" si="25"/>
        <v>376250</v>
      </c>
      <c r="I52" s="138">
        <v>350000</v>
      </c>
      <c r="J52" s="139"/>
      <c r="K52" s="113">
        <v>402500</v>
      </c>
      <c r="L52" s="113"/>
      <c r="M52" s="114">
        <f t="shared" si="26"/>
        <v>376250</v>
      </c>
      <c r="N52" s="114"/>
      <c r="O52" s="137">
        <v>480000</v>
      </c>
      <c r="P52" s="137"/>
      <c r="Q52" s="35">
        <v>520000</v>
      </c>
      <c r="R52" s="45">
        <f t="shared" si="27"/>
        <v>500000</v>
      </c>
      <c r="S52" s="138">
        <v>350000</v>
      </c>
      <c r="T52" s="139"/>
      <c r="U52" s="35">
        <v>520000</v>
      </c>
      <c r="V52" s="45">
        <f t="shared" si="28"/>
        <v>435000</v>
      </c>
      <c r="W52" s="137">
        <v>480000</v>
      </c>
      <c r="X52" s="137"/>
      <c r="Y52" s="35">
        <v>520000</v>
      </c>
      <c r="Z52" s="45">
        <f t="shared" si="29"/>
        <v>500000</v>
      </c>
      <c r="AA52" s="137">
        <v>480000</v>
      </c>
      <c r="AB52" s="137"/>
      <c r="AC52" s="35">
        <v>520000</v>
      </c>
      <c r="AD52" s="45">
        <f t="shared" si="30"/>
        <v>500000</v>
      </c>
      <c r="AE52" s="137">
        <v>180000</v>
      </c>
      <c r="AF52" s="137"/>
      <c r="AG52" s="35">
        <v>207000</v>
      </c>
      <c r="AH52" s="44">
        <f t="shared" si="31"/>
        <v>193500</v>
      </c>
    </row>
    <row r="53" spans="2:34" x14ac:dyDescent="0.35">
      <c r="B53" s="187"/>
      <c r="C53" s="140" t="s">
        <v>98</v>
      </c>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2"/>
      <c r="AG53" s="36"/>
      <c r="AH53" s="38"/>
    </row>
    <row r="54" spans="2:34" x14ac:dyDescent="0.35">
      <c r="B54" s="187"/>
      <c r="C54" s="159" t="s">
        <v>131</v>
      </c>
      <c r="D54" s="160"/>
      <c r="E54" s="138">
        <v>1100000</v>
      </c>
      <c r="F54" s="139"/>
      <c r="G54" s="34">
        <v>1265000</v>
      </c>
      <c r="H54" s="42">
        <f>(E54+G54)/2</f>
        <v>1182500</v>
      </c>
      <c r="I54" s="138">
        <v>1100000</v>
      </c>
      <c r="J54" s="139"/>
      <c r="K54" s="113">
        <v>1265000</v>
      </c>
      <c r="L54" s="113"/>
      <c r="M54" s="114">
        <f>(I54+K54)/2</f>
        <v>1182500</v>
      </c>
      <c r="N54" s="114"/>
      <c r="O54" s="137">
        <v>1800000</v>
      </c>
      <c r="P54" s="137"/>
      <c r="Q54" s="35">
        <v>1984520</v>
      </c>
      <c r="R54" s="45">
        <f>(O54+Q54)/2</f>
        <v>1892260</v>
      </c>
      <c r="S54" s="138">
        <v>1100000</v>
      </c>
      <c r="T54" s="139"/>
      <c r="U54" s="35">
        <v>1984520</v>
      </c>
      <c r="V54" s="45">
        <f>(S54+U54)/2</f>
        <v>1542260</v>
      </c>
      <c r="W54" s="137">
        <v>1800000</v>
      </c>
      <c r="X54" s="137"/>
      <c r="Y54" s="35">
        <v>1984520</v>
      </c>
      <c r="Z54" s="45">
        <f>(W54+Y54)/2</f>
        <v>1892260</v>
      </c>
      <c r="AA54" s="137">
        <v>2400000</v>
      </c>
      <c r="AB54" s="137"/>
      <c r="AC54" s="35">
        <v>2410000</v>
      </c>
      <c r="AD54" s="45">
        <f>(AA54+AC54)/2</f>
        <v>2405000</v>
      </c>
      <c r="AE54" s="137">
        <v>680000</v>
      </c>
      <c r="AF54" s="137"/>
      <c r="AG54" s="35">
        <v>782000</v>
      </c>
      <c r="AH54" s="44">
        <f>(AE54+AG54)/2</f>
        <v>731000</v>
      </c>
    </row>
    <row r="55" spans="2:34" x14ac:dyDescent="0.35">
      <c r="B55" s="187"/>
      <c r="C55" s="159" t="s">
        <v>132</v>
      </c>
      <c r="D55" s="160"/>
      <c r="E55" s="138">
        <v>1250000</v>
      </c>
      <c r="F55" s="139"/>
      <c r="G55" s="34">
        <v>1437500</v>
      </c>
      <c r="H55" s="42">
        <f t="shared" ref="H55:H56" si="32">(E55+G55)/2</f>
        <v>1343750</v>
      </c>
      <c r="I55" s="138">
        <v>1250000</v>
      </c>
      <c r="J55" s="139"/>
      <c r="K55" s="113">
        <v>1437500</v>
      </c>
      <c r="L55" s="113"/>
      <c r="M55" s="114">
        <f t="shared" ref="M55:M56" si="33">(I55+K55)/2</f>
        <v>1343750</v>
      </c>
      <c r="N55" s="114"/>
      <c r="O55" s="137">
        <v>1750000</v>
      </c>
      <c r="P55" s="137"/>
      <c r="Q55" s="35">
        <v>1795200</v>
      </c>
      <c r="R55" s="45">
        <f t="shared" ref="R55:R56" si="34">(O55+Q55)/2</f>
        <v>1772600</v>
      </c>
      <c r="S55" s="138">
        <v>1250000</v>
      </c>
      <c r="T55" s="139"/>
      <c r="U55" s="35">
        <v>1795200</v>
      </c>
      <c r="V55" s="45">
        <f t="shared" ref="V55:V56" si="35">(S55+U55)/2</f>
        <v>1522600</v>
      </c>
      <c r="W55" s="137">
        <v>1750000</v>
      </c>
      <c r="X55" s="137"/>
      <c r="Y55" s="35">
        <v>1795200</v>
      </c>
      <c r="Z55" s="45">
        <f t="shared" ref="Z55:Z56" si="36">(W55+Y55)/2</f>
        <v>1772600</v>
      </c>
      <c r="AA55" s="137">
        <v>2320000</v>
      </c>
      <c r="AB55" s="137"/>
      <c r="AC55" s="35">
        <v>2315200</v>
      </c>
      <c r="AD55" s="45">
        <f t="shared" ref="AD55:AD56" si="37">(AA55+AC55)/2</f>
        <v>2317600</v>
      </c>
      <c r="AE55" s="137">
        <v>650000</v>
      </c>
      <c r="AF55" s="137"/>
      <c r="AG55" s="35">
        <v>747500</v>
      </c>
      <c r="AH55" s="44">
        <f>(AE55+AG55)/2</f>
        <v>698750</v>
      </c>
    </row>
    <row r="56" spans="2:34" x14ac:dyDescent="0.35">
      <c r="B56" s="188"/>
      <c r="C56" s="159" t="s">
        <v>133</v>
      </c>
      <c r="D56" s="160"/>
      <c r="E56" s="138">
        <v>180000</v>
      </c>
      <c r="F56" s="139"/>
      <c r="G56" s="34">
        <v>207000</v>
      </c>
      <c r="H56" s="42">
        <f t="shared" si="32"/>
        <v>193500</v>
      </c>
      <c r="I56" s="138">
        <v>180000</v>
      </c>
      <c r="J56" s="139"/>
      <c r="K56" s="113">
        <v>207000</v>
      </c>
      <c r="L56" s="113"/>
      <c r="M56" s="114">
        <f t="shared" si="33"/>
        <v>193500</v>
      </c>
      <c r="N56" s="114"/>
      <c r="O56" s="137">
        <v>220000</v>
      </c>
      <c r="P56" s="137"/>
      <c r="Q56" s="35">
        <v>342000</v>
      </c>
      <c r="R56" s="45">
        <f t="shared" si="34"/>
        <v>281000</v>
      </c>
      <c r="S56" s="138">
        <v>180000</v>
      </c>
      <c r="T56" s="139"/>
      <c r="U56" s="35">
        <v>342000</v>
      </c>
      <c r="V56" s="45">
        <f t="shared" si="35"/>
        <v>261000</v>
      </c>
      <c r="W56" s="137">
        <v>220000</v>
      </c>
      <c r="X56" s="137"/>
      <c r="Y56" s="35">
        <v>342000</v>
      </c>
      <c r="Z56" s="45">
        <f t="shared" si="36"/>
        <v>281000</v>
      </c>
      <c r="AA56" s="137">
        <v>220000</v>
      </c>
      <c r="AB56" s="137"/>
      <c r="AC56" s="35">
        <v>340000</v>
      </c>
      <c r="AD56" s="45">
        <f t="shared" si="37"/>
        <v>280000</v>
      </c>
      <c r="AE56" s="137" t="s">
        <v>95</v>
      </c>
      <c r="AF56" s="137"/>
      <c r="AG56" s="35" t="s">
        <v>95</v>
      </c>
      <c r="AH56" s="25" t="s">
        <v>95</v>
      </c>
    </row>
    <row r="57" spans="2:34" x14ac:dyDescent="0.35">
      <c r="B57" s="183" t="s">
        <v>134</v>
      </c>
      <c r="C57" s="140" t="s">
        <v>89</v>
      </c>
      <c r="D57" s="141"/>
      <c r="E57" s="141"/>
      <c r="F57" s="141"/>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1"/>
      <c r="AE57" s="141"/>
      <c r="AF57" s="142"/>
      <c r="AG57" s="36"/>
      <c r="AH57" s="38"/>
    </row>
    <row r="58" spans="2:34" x14ac:dyDescent="0.35">
      <c r="B58" s="184"/>
      <c r="C58" s="159" t="s">
        <v>135</v>
      </c>
      <c r="D58" s="160"/>
      <c r="E58" s="138">
        <v>300000</v>
      </c>
      <c r="F58" s="139"/>
      <c r="G58" s="34">
        <v>345000</v>
      </c>
      <c r="H58" s="42">
        <f>(E58+G58)/2</f>
        <v>322500</v>
      </c>
      <c r="I58" s="138">
        <v>300000</v>
      </c>
      <c r="J58" s="139"/>
      <c r="K58" s="115">
        <v>345000</v>
      </c>
      <c r="L58" s="116"/>
      <c r="M58" s="114">
        <f>(I58+K58)/2</f>
        <v>322500</v>
      </c>
      <c r="N58" s="114"/>
      <c r="O58" s="137">
        <v>300000</v>
      </c>
      <c r="P58" s="137"/>
      <c r="Q58" s="34">
        <v>345000</v>
      </c>
      <c r="R58" s="45">
        <f>(O58+Q58)/2</f>
        <v>322500</v>
      </c>
      <c r="S58" s="138">
        <v>300000</v>
      </c>
      <c r="T58" s="139"/>
      <c r="U58" s="34">
        <v>345000</v>
      </c>
      <c r="V58" s="45">
        <f>(S58+U58)/2</f>
        <v>322500</v>
      </c>
      <c r="W58" s="137">
        <v>300000</v>
      </c>
      <c r="X58" s="137"/>
      <c r="Y58" s="35">
        <v>345000</v>
      </c>
      <c r="Z58" s="45">
        <f>(W58+Y58)/2</f>
        <v>322500</v>
      </c>
      <c r="AA58" s="137">
        <v>400000</v>
      </c>
      <c r="AB58" s="137"/>
      <c r="AC58" s="35">
        <v>345000</v>
      </c>
      <c r="AD58" s="45">
        <f>(AA58+AC58)/2</f>
        <v>372500</v>
      </c>
      <c r="AE58" s="137">
        <v>200000</v>
      </c>
      <c r="AF58" s="137"/>
      <c r="AG58" s="35">
        <v>230000</v>
      </c>
      <c r="AH58" s="44">
        <f>(AE58+AG58)/2</f>
        <v>215000</v>
      </c>
    </row>
    <row r="59" spans="2:34" x14ac:dyDescent="0.35">
      <c r="B59" s="184"/>
      <c r="C59" s="159" t="s">
        <v>136</v>
      </c>
      <c r="D59" s="160"/>
      <c r="E59" s="138">
        <v>250000</v>
      </c>
      <c r="F59" s="139"/>
      <c r="G59" s="34">
        <v>287500</v>
      </c>
      <c r="H59" s="42">
        <f t="shared" ref="H59:H64" si="38">(E59+G59)/2</f>
        <v>268750</v>
      </c>
      <c r="I59" s="138">
        <v>250000</v>
      </c>
      <c r="J59" s="139"/>
      <c r="K59" s="115">
        <v>287500</v>
      </c>
      <c r="L59" s="116">
        <v>287500</v>
      </c>
      <c r="M59" s="114">
        <f t="shared" ref="M59:M64" si="39">(I59+K59)/2</f>
        <v>268750</v>
      </c>
      <c r="N59" s="114"/>
      <c r="O59" s="137">
        <v>250000</v>
      </c>
      <c r="P59" s="137"/>
      <c r="Q59" s="34">
        <v>287500</v>
      </c>
      <c r="R59" s="45">
        <f t="shared" ref="R59:R64" si="40">(O59+Q59)/2</f>
        <v>268750</v>
      </c>
      <c r="S59" s="138">
        <v>250000</v>
      </c>
      <c r="T59" s="139"/>
      <c r="U59" s="34">
        <v>287500</v>
      </c>
      <c r="V59" s="45">
        <f t="shared" ref="V59:V64" si="41">(S59+U59)/2</f>
        <v>268750</v>
      </c>
      <c r="W59" s="137">
        <v>250000</v>
      </c>
      <c r="X59" s="137"/>
      <c r="Y59" s="35">
        <v>287500</v>
      </c>
      <c r="Z59" s="45">
        <f t="shared" ref="Z59:Z65" si="42">(W59+Y59)/2</f>
        <v>268750</v>
      </c>
      <c r="AA59" s="137">
        <v>350000</v>
      </c>
      <c r="AB59" s="137"/>
      <c r="AC59" s="35">
        <v>287500</v>
      </c>
      <c r="AD59" s="45">
        <f t="shared" ref="AD59:AD65" si="43">(AA59+AC59)/2</f>
        <v>318750</v>
      </c>
      <c r="AE59" s="137">
        <v>180000</v>
      </c>
      <c r="AF59" s="137"/>
      <c r="AG59" s="35">
        <v>207000</v>
      </c>
      <c r="AH59" s="44">
        <f t="shared" ref="AH59:AH63" si="44">(AE59+AG59)/2</f>
        <v>193500</v>
      </c>
    </row>
    <row r="60" spans="2:34" x14ac:dyDescent="0.35">
      <c r="B60" s="184"/>
      <c r="C60" s="159" t="s">
        <v>137</v>
      </c>
      <c r="D60" s="160"/>
      <c r="E60" s="138">
        <v>280000</v>
      </c>
      <c r="F60" s="139"/>
      <c r="G60" s="34">
        <v>322000</v>
      </c>
      <c r="H60" s="42">
        <f t="shared" si="38"/>
        <v>301000</v>
      </c>
      <c r="I60" s="138">
        <v>280000</v>
      </c>
      <c r="J60" s="139"/>
      <c r="K60" s="115">
        <v>322000</v>
      </c>
      <c r="L60" s="116">
        <v>322000</v>
      </c>
      <c r="M60" s="114">
        <f t="shared" si="39"/>
        <v>301000</v>
      </c>
      <c r="N60" s="114"/>
      <c r="O60" s="137">
        <v>320000</v>
      </c>
      <c r="P60" s="137"/>
      <c r="Q60" s="34">
        <v>322000</v>
      </c>
      <c r="R60" s="45">
        <f t="shared" si="40"/>
        <v>321000</v>
      </c>
      <c r="S60" s="138">
        <v>280000</v>
      </c>
      <c r="T60" s="139"/>
      <c r="U60" s="34">
        <v>322000</v>
      </c>
      <c r="V60" s="45">
        <f t="shared" si="41"/>
        <v>301000</v>
      </c>
      <c r="W60" s="137">
        <v>320000</v>
      </c>
      <c r="X60" s="137"/>
      <c r="Y60" s="35">
        <v>322000</v>
      </c>
      <c r="Z60" s="45">
        <f t="shared" si="42"/>
        <v>321000</v>
      </c>
      <c r="AA60" s="137">
        <v>420000</v>
      </c>
      <c r="AB60" s="137"/>
      <c r="AC60" s="35">
        <v>322000</v>
      </c>
      <c r="AD60" s="45">
        <f t="shared" si="43"/>
        <v>371000</v>
      </c>
      <c r="AE60" s="137" t="s">
        <v>95</v>
      </c>
      <c r="AF60" s="137"/>
      <c r="AG60" s="35" t="s">
        <v>95</v>
      </c>
      <c r="AH60" s="25" t="s">
        <v>95</v>
      </c>
    </row>
    <row r="61" spans="2:34" x14ac:dyDescent="0.35">
      <c r="B61" s="184"/>
      <c r="C61" s="159" t="s">
        <v>138</v>
      </c>
      <c r="D61" s="160"/>
      <c r="E61" s="138">
        <v>280000</v>
      </c>
      <c r="F61" s="139"/>
      <c r="G61" s="34">
        <v>322000</v>
      </c>
      <c r="H61" s="42">
        <f t="shared" si="38"/>
        <v>301000</v>
      </c>
      <c r="I61" s="138">
        <v>280000</v>
      </c>
      <c r="J61" s="139"/>
      <c r="K61" s="115">
        <v>322000</v>
      </c>
      <c r="L61" s="116">
        <v>322000</v>
      </c>
      <c r="M61" s="114">
        <f t="shared" si="39"/>
        <v>301000</v>
      </c>
      <c r="N61" s="114"/>
      <c r="O61" s="137">
        <v>320000</v>
      </c>
      <c r="P61" s="137"/>
      <c r="Q61" s="34">
        <v>322000</v>
      </c>
      <c r="R61" s="45">
        <f t="shared" si="40"/>
        <v>321000</v>
      </c>
      <c r="S61" s="138">
        <v>280000</v>
      </c>
      <c r="T61" s="139"/>
      <c r="U61" s="34">
        <v>322000</v>
      </c>
      <c r="V61" s="45">
        <f t="shared" si="41"/>
        <v>301000</v>
      </c>
      <c r="W61" s="137">
        <v>320000</v>
      </c>
      <c r="X61" s="137"/>
      <c r="Y61" s="35">
        <v>322000</v>
      </c>
      <c r="Z61" s="45">
        <f t="shared" si="42"/>
        <v>321000</v>
      </c>
      <c r="AA61" s="137">
        <v>420000</v>
      </c>
      <c r="AB61" s="137"/>
      <c r="AC61" s="35">
        <v>322000</v>
      </c>
      <c r="AD61" s="45">
        <f t="shared" si="43"/>
        <v>371000</v>
      </c>
      <c r="AE61" s="137" t="s">
        <v>95</v>
      </c>
      <c r="AF61" s="137"/>
      <c r="AG61" s="35" t="s">
        <v>95</v>
      </c>
      <c r="AH61" s="25" t="s">
        <v>95</v>
      </c>
    </row>
    <row r="62" spans="2:34" x14ac:dyDescent="0.35">
      <c r="B62" s="184"/>
      <c r="C62" s="159" t="s">
        <v>139</v>
      </c>
      <c r="D62" s="160"/>
      <c r="E62" s="138">
        <v>265000</v>
      </c>
      <c r="F62" s="139"/>
      <c r="G62" s="34">
        <v>304750</v>
      </c>
      <c r="H62" s="42">
        <f t="shared" si="38"/>
        <v>284875</v>
      </c>
      <c r="I62" s="138">
        <v>265000</v>
      </c>
      <c r="J62" s="139"/>
      <c r="K62" s="115">
        <v>304750</v>
      </c>
      <c r="L62" s="116">
        <v>304750</v>
      </c>
      <c r="M62" s="114">
        <f t="shared" si="39"/>
        <v>284875</v>
      </c>
      <c r="N62" s="114"/>
      <c r="O62" s="137">
        <v>295000</v>
      </c>
      <c r="P62" s="137"/>
      <c r="Q62" s="34">
        <v>304750</v>
      </c>
      <c r="R62" s="45">
        <f t="shared" si="40"/>
        <v>299875</v>
      </c>
      <c r="S62" s="138">
        <v>265000</v>
      </c>
      <c r="T62" s="139"/>
      <c r="U62" s="34">
        <v>304750</v>
      </c>
      <c r="V62" s="45">
        <f t="shared" si="41"/>
        <v>284875</v>
      </c>
      <c r="W62" s="137">
        <v>295000</v>
      </c>
      <c r="X62" s="137"/>
      <c r="Y62" s="35">
        <v>304750</v>
      </c>
      <c r="Z62" s="45">
        <f>(W62+Y62)/2</f>
        <v>299875</v>
      </c>
      <c r="AA62" s="137">
        <v>395000</v>
      </c>
      <c r="AB62" s="137"/>
      <c r="AC62" s="35">
        <v>304750</v>
      </c>
      <c r="AD62" s="45">
        <f t="shared" si="43"/>
        <v>349875</v>
      </c>
      <c r="AE62" s="137" t="s">
        <v>95</v>
      </c>
      <c r="AF62" s="137"/>
      <c r="AG62" s="35" t="s">
        <v>95</v>
      </c>
      <c r="AH62" s="25" t="s">
        <v>95</v>
      </c>
    </row>
    <row r="63" spans="2:34" x14ac:dyDescent="0.35">
      <c r="B63" s="184"/>
      <c r="C63" s="159" t="s">
        <v>140</v>
      </c>
      <c r="D63" s="160"/>
      <c r="E63" s="138">
        <v>220000</v>
      </c>
      <c r="F63" s="139"/>
      <c r="G63" s="34">
        <v>253000</v>
      </c>
      <c r="H63" s="42">
        <f t="shared" si="38"/>
        <v>236500</v>
      </c>
      <c r="I63" s="138">
        <v>220000</v>
      </c>
      <c r="J63" s="139"/>
      <c r="K63" s="115">
        <v>253000</v>
      </c>
      <c r="L63" s="116">
        <v>253000</v>
      </c>
      <c r="M63" s="114">
        <f t="shared" si="39"/>
        <v>236500</v>
      </c>
      <c r="N63" s="114"/>
      <c r="O63" s="137">
        <v>260000</v>
      </c>
      <c r="P63" s="137"/>
      <c r="Q63" s="34">
        <v>253000</v>
      </c>
      <c r="R63" s="45">
        <f t="shared" si="40"/>
        <v>256500</v>
      </c>
      <c r="S63" s="138">
        <v>220000</v>
      </c>
      <c r="T63" s="139"/>
      <c r="U63" s="34">
        <v>253000</v>
      </c>
      <c r="V63" s="45">
        <f t="shared" si="41"/>
        <v>236500</v>
      </c>
      <c r="W63" s="137">
        <v>260000</v>
      </c>
      <c r="X63" s="137"/>
      <c r="Y63" s="35">
        <v>253000</v>
      </c>
      <c r="Z63" s="45">
        <f t="shared" si="42"/>
        <v>256500</v>
      </c>
      <c r="AA63" s="137">
        <v>360000</v>
      </c>
      <c r="AB63" s="137"/>
      <c r="AC63" s="35">
        <v>253000</v>
      </c>
      <c r="AD63" s="45">
        <f t="shared" si="43"/>
        <v>306500</v>
      </c>
      <c r="AE63" s="137">
        <v>180000</v>
      </c>
      <c r="AF63" s="137"/>
      <c r="AG63" s="35">
        <v>207000</v>
      </c>
      <c r="AH63" s="44">
        <f t="shared" si="44"/>
        <v>193500</v>
      </c>
    </row>
    <row r="64" spans="2:34" x14ac:dyDescent="0.35">
      <c r="B64" s="184"/>
      <c r="C64" s="159" t="s">
        <v>141</v>
      </c>
      <c r="D64" s="160"/>
      <c r="E64" s="138">
        <v>350000</v>
      </c>
      <c r="F64" s="139"/>
      <c r="G64" s="34">
        <v>402500</v>
      </c>
      <c r="H64" s="42">
        <f t="shared" si="38"/>
        <v>376250</v>
      </c>
      <c r="I64" s="138">
        <v>350000</v>
      </c>
      <c r="J64" s="139"/>
      <c r="K64" s="115">
        <v>402500</v>
      </c>
      <c r="L64" s="116">
        <v>402500</v>
      </c>
      <c r="M64" s="114">
        <f t="shared" si="39"/>
        <v>376250</v>
      </c>
      <c r="N64" s="114"/>
      <c r="O64" s="137">
        <v>380000</v>
      </c>
      <c r="P64" s="137"/>
      <c r="Q64" s="34">
        <v>402500</v>
      </c>
      <c r="R64" s="45">
        <f t="shared" si="40"/>
        <v>391250</v>
      </c>
      <c r="S64" s="138">
        <v>350000</v>
      </c>
      <c r="T64" s="139"/>
      <c r="U64" s="34">
        <v>402500</v>
      </c>
      <c r="V64" s="45">
        <f t="shared" si="41"/>
        <v>376250</v>
      </c>
      <c r="W64" s="137">
        <v>380000</v>
      </c>
      <c r="X64" s="137"/>
      <c r="Y64" s="35">
        <v>402500</v>
      </c>
      <c r="Z64" s="45">
        <f t="shared" si="42"/>
        <v>391250</v>
      </c>
      <c r="AA64" s="137">
        <v>480000</v>
      </c>
      <c r="AB64" s="137"/>
      <c r="AC64" s="35">
        <v>402500</v>
      </c>
      <c r="AD64" s="45">
        <f t="shared" si="43"/>
        <v>441250</v>
      </c>
      <c r="AE64" s="137" t="s">
        <v>95</v>
      </c>
      <c r="AF64" s="137"/>
      <c r="AG64" s="35" t="s">
        <v>95</v>
      </c>
      <c r="AH64" s="25" t="s">
        <v>95</v>
      </c>
    </row>
    <row r="65" spans="2:34" x14ac:dyDescent="0.35">
      <c r="B65" s="184"/>
      <c r="C65" s="159" t="s">
        <v>142</v>
      </c>
      <c r="D65" s="160"/>
      <c r="E65" s="138" t="s">
        <v>95</v>
      </c>
      <c r="F65" s="139"/>
      <c r="G65" s="8" t="s">
        <v>95</v>
      </c>
      <c r="H65" s="8" t="s">
        <v>95</v>
      </c>
      <c r="I65" s="138" t="s">
        <v>95</v>
      </c>
      <c r="J65" s="139"/>
      <c r="K65" s="113" t="s">
        <v>95</v>
      </c>
      <c r="L65" s="113"/>
      <c r="M65" s="113" t="s">
        <v>95</v>
      </c>
      <c r="N65" s="113"/>
      <c r="O65" s="138" t="s">
        <v>95</v>
      </c>
      <c r="P65" s="139"/>
      <c r="Q65" s="26" t="s">
        <v>95</v>
      </c>
      <c r="R65" s="35" t="s">
        <v>95</v>
      </c>
      <c r="S65" s="138" t="s">
        <v>95</v>
      </c>
      <c r="T65" s="139"/>
      <c r="U65" s="26" t="s">
        <v>95</v>
      </c>
      <c r="V65" s="35" t="s">
        <v>95</v>
      </c>
      <c r="W65" s="137">
        <v>420000</v>
      </c>
      <c r="X65" s="137"/>
      <c r="Y65" s="26">
        <v>475000</v>
      </c>
      <c r="Z65" s="45">
        <f t="shared" si="42"/>
        <v>447500</v>
      </c>
      <c r="AA65" s="137">
        <v>420000</v>
      </c>
      <c r="AB65" s="137"/>
      <c r="AC65" s="26">
        <v>475000</v>
      </c>
      <c r="AD65" s="45">
        <f t="shared" si="43"/>
        <v>447500</v>
      </c>
      <c r="AE65" s="138" t="s">
        <v>95</v>
      </c>
      <c r="AF65" s="139"/>
      <c r="AG65" s="35" t="s">
        <v>95</v>
      </c>
      <c r="AH65" s="25" t="s">
        <v>95</v>
      </c>
    </row>
    <row r="66" spans="2:34" x14ac:dyDescent="0.35">
      <c r="B66" s="184"/>
      <c r="C66" s="140" t="s">
        <v>98</v>
      </c>
      <c r="D66" s="141"/>
      <c r="E66" s="141"/>
      <c r="F66" s="141"/>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1"/>
      <c r="AE66" s="141"/>
      <c r="AF66" s="142"/>
      <c r="AG66" s="36"/>
      <c r="AH66" s="38"/>
    </row>
    <row r="67" spans="2:34" x14ac:dyDescent="0.35">
      <c r="B67" s="184"/>
      <c r="C67" s="159" t="s">
        <v>143</v>
      </c>
      <c r="D67" s="160"/>
      <c r="E67" s="138">
        <v>600000</v>
      </c>
      <c r="F67" s="139"/>
      <c r="G67" s="34">
        <v>690000</v>
      </c>
      <c r="H67" s="42">
        <f>(E67+G67)/2</f>
        <v>645000</v>
      </c>
      <c r="I67" s="138">
        <v>600000</v>
      </c>
      <c r="J67" s="139"/>
      <c r="K67" s="113">
        <v>690000</v>
      </c>
      <c r="L67" s="113"/>
      <c r="M67" s="114">
        <f>(I67+K67)/2</f>
        <v>645000</v>
      </c>
      <c r="N67" s="114"/>
      <c r="O67" s="138">
        <v>800000</v>
      </c>
      <c r="P67" s="139"/>
      <c r="Q67" s="26">
        <v>690000</v>
      </c>
      <c r="R67" s="43">
        <f>(O67+Q67)/2</f>
        <v>745000</v>
      </c>
      <c r="S67" s="138">
        <v>600000</v>
      </c>
      <c r="T67" s="139"/>
      <c r="U67" s="26">
        <v>690000</v>
      </c>
      <c r="V67" s="43">
        <f>(S67+U67)/2</f>
        <v>645000</v>
      </c>
      <c r="W67" s="138">
        <v>800000</v>
      </c>
      <c r="X67" s="139"/>
      <c r="Y67" s="26">
        <v>794500</v>
      </c>
      <c r="Z67" s="43">
        <f>(W67+Y67)/2</f>
        <v>797250</v>
      </c>
      <c r="AA67" s="138">
        <v>920000</v>
      </c>
      <c r="AB67" s="139"/>
      <c r="AC67" s="26">
        <v>852000</v>
      </c>
      <c r="AD67" s="43">
        <f>(AA67+AC67)/2</f>
        <v>886000</v>
      </c>
      <c r="AE67" s="137">
        <v>600000</v>
      </c>
      <c r="AF67" s="137"/>
      <c r="AG67" s="39">
        <v>690000</v>
      </c>
      <c r="AH67" s="43">
        <f>(AE67+AG67)/2</f>
        <v>645000</v>
      </c>
    </row>
    <row r="68" spans="2:34" x14ac:dyDescent="0.35">
      <c r="B68" s="184"/>
      <c r="C68" s="159" t="s">
        <v>144</v>
      </c>
      <c r="D68" s="160"/>
      <c r="E68" s="138">
        <v>650000</v>
      </c>
      <c r="F68" s="139"/>
      <c r="G68" s="34">
        <v>747500</v>
      </c>
      <c r="H68" s="42">
        <f t="shared" ref="H68:H73" si="45">(E68+G68)/2</f>
        <v>698750</v>
      </c>
      <c r="I68" s="138">
        <v>650000</v>
      </c>
      <c r="J68" s="139"/>
      <c r="K68" s="115">
        <v>747500</v>
      </c>
      <c r="L68" s="116"/>
      <c r="M68" s="114">
        <f>(I68+K68)/2</f>
        <v>698750</v>
      </c>
      <c r="N68" s="114"/>
      <c r="O68" s="138">
        <v>850000</v>
      </c>
      <c r="P68" s="139"/>
      <c r="Q68" s="26">
        <v>747500</v>
      </c>
      <c r="R68" s="43">
        <f t="shared" ref="R68:R76" si="46">(O68+Q68)/2</f>
        <v>798750</v>
      </c>
      <c r="S68" s="138">
        <v>650000</v>
      </c>
      <c r="T68" s="139"/>
      <c r="U68" s="26">
        <v>747500</v>
      </c>
      <c r="V68" s="43">
        <f t="shared" ref="V68:V76" si="47">(S68+U68)/2</f>
        <v>698750</v>
      </c>
      <c r="W68" s="138">
        <v>850000</v>
      </c>
      <c r="X68" s="139"/>
      <c r="Y68" s="26">
        <v>795200</v>
      </c>
      <c r="Z68" s="43">
        <f t="shared" ref="Z68:Z76" si="48">(W68+Y68)/2</f>
        <v>822600</v>
      </c>
      <c r="AA68" s="138">
        <v>900000</v>
      </c>
      <c r="AB68" s="139"/>
      <c r="AC68" s="26">
        <v>862000</v>
      </c>
      <c r="AD68" s="43">
        <f t="shared" ref="AD68:AD76" si="49">(AA68+AC68)/2</f>
        <v>881000</v>
      </c>
      <c r="AE68" s="137">
        <v>600000</v>
      </c>
      <c r="AF68" s="137"/>
      <c r="AG68" s="39">
        <v>690000</v>
      </c>
      <c r="AH68" s="43">
        <f t="shared" ref="AH68:AH70" si="50">(AE68+AG68)/2</f>
        <v>645000</v>
      </c>
    </row>
    <row r="69" spans="2:34" x14ac:dyDescent="0.35">
      <c r="B69" s="184"/>
      <c r="C69" s="159" t="s">
        <v>145</v>
      </c>
      <c r="D69" s="160"/>
      <c r="E69" s="138">
        <v>250000</v>
      </c>
      <c r="F69" s="139"/>
      <c r="G69" s="34">
        <v>287500</v>
      </c>
      <c r="H69" s="42">
        <f t="shared" si="45"/>
        <v>268750</v>
      </c>
      <c r="I69" s="138">
        <v>250000</v>
      </c>
      <c r="J69" s="139"/>
      <c r="K69" s="115">
        <v>287500</v>
      </c>
      <c r="L69" s="116">
        <v>287500</v>
      </c>
      <c r="M69" s="114">
        <f t="shared" ref="M69:M74" si="51">(I69+K69)/2</f>
        <v>268750</v>
      </c>
      <c r="N69" s="114"/>
      <c r="O69" s="138">
        <v>350000</v>
      </c>
      <c r="P69" s="139"/>
      <c r="Q69" s="26">
        <v>287500</v>
      </c>
      <c r="R69" s="43">
        <f t="shared" si="46"/>
        <v>318750</v>
      </c>
      <c r="S69" s="138">
        <v>250000</v>
      </c>
      <c r="T69" s="139"/>
      <c r="U69" s="26">
        <v>287500</v>
      </c>
      <c r="V69" s="43">
        <f t="shared" si="47"/>
        <v>268750</v>
      </c>
      <c r="W69" s="138">
        <v>350000</v>
      </c>
      <c r="X69" s="139"/>
      <c r="Y69" s="26">
        <v>584200</v>
      </c>
      <c r="Z69" s="43">
        <f t="shared" si="48"/>
        <v>467100</v>
      </c>
      <c r="AA69" s="138">
        <v>380000</v>
      </c>
      <c r="AB69" s="139"/>
      <c r="AC69" s="26">
        <v>440000</v>
      </c>
      <c r="AD69" s="43">
        <f t="shared" si="49"/>
        <v>410000</v>
      </c>
      <c r="AE69" s="137">
        <v>400000</v>
      </c>
      <c r="AF69" s="137"/>
      <c r="AG69" s="39">
        <v>460000</v>
      </c>
      <c r="AH69" s="43">
        <f t="shared" si="50"/>
        <v>430000</v>
      </c>
    </row>
    <row r="70" spans="2:34" x14ac:dyDescent="0.35">
      <c r="B70" s="184"/>
      <c r="C70" s="159" t="s">
        <v>146</v>
      </c>
      <c r="D70" s="160"/>
      <c r="E70" s="138">
        <v>250000</v>
      </c>
      <c r="F70" s="139"/>
      <c r="G70" s="34">
        <v>287500</v>
      </c>
      <c r="H70" s="42">
        <f t="shared" si="45"/>
        <v>268750</v>
      </c>
      <c r="I70" s="138">
        <v>250000</v>
      </c>
      <c r="J70" s="139"/>
      <c r="K70" s="115">
        <v>287500</v>
      </c>
      <c r="L70" s="116">
        <v>287500</v>
      </c>
      <c r="M70" s="114">
        <f t="shared" si="51"/>
        <v>268750</v>
      </c>
      <c r="N70" s="114"/>
      <c r="O70" s="138">
        <v>350000</v>
      </c>
      <c r="P70" s="139"/>
      <c r="Q70" s="26">
        <v>287500</v>
      </c>
      <c r="R70" s="43">
        <f t="shared" si="46"/>
        <v>318750</v>
      </c>
      <c r="S70" s="138">
        <v>250000</v>
      </c>
      <c r="T70" s="139"/>
      <c r="U70" s="26">
        <v>287500</v>
      </c>
      <c r="V70" s="43">
        <f t="shared" si="47"/>
        <v>268750</v>
      </c>
      <c r="W70" s="138">
        <v>350000</v>
      </c>
      <c r="X70" s="139"/>
      <c r="Y70" s="26">
        <v>485200</v>
      </c>
      <c r="Z70" s="43">
        <f t="shared" si="48"/>
        <v>417600</v>
      </c>
      <c r="AA70" s="138">
        <v>380000</v>
      </c>
      <c r="AB70" s="139"/>
      <c r="AC70" s="26">
        <v>485000</v>
      </c>
      <c r="AD70" s="43">
        <f t="shared" si="49"/>
        <v>432500</v>
      </c>
      <c r="AE70" s="137">
        <v>400000</v>
      </c>
      <c r="AF70" s="137"/>
      <c r="AG70" s="39">
        <v>460000</v>
      </c>
      <c r="AH70" s="43">
        <f t="shared" si="50"/>
        <v>430000</v>
      </c>
    </row>
    <row r="71" spans="2:34" x14ac:dyDescent="0.35">
      <c r="B71" s="184"/>
      <c r="C71" s="159" t="s">
        <v>147</v>
      </c>
      <c r="D71" s="160"/>
      <c r="E71" s="138">
        <v>320000</v>
      </c>
      <c r="F71" s="139"/>
      <c r="G71" s="34">
        <v>368000</v>
      </c>
      <c r="H71" s="42">
        <f t="shared" si="45"/>
        <v>344000</v>
      </c>
      <c r="I71" s="138">
        <v>320000</v>
      </c>
      <c r="J71" s="139"/>
      <c r="K71" s="115">
        <v>368000</v>
      </c>
      <c r="L71" s="116">
        <v>368000</v>
      </c>
      <c r="M71" s="114">
        <f t="shared" si="51"/>
        <v>344000</v>
      </c>
      <c r="N71" s="114"/>
      <c r="O71" s="138">
        <v>420000</v>
      </c>
      <c r="P71" s="139"/>
      <c r="Q71" s="26">
        <v>368000</v>
      </c>
      <c r="R71" s="43">
        <f t="shared" si="46"/>
        <v>394000</v>
      </c>
      <c r="S71" s="138">
        <v>320000</v>
      </c>
      <c r="T71" s="139"/>
      <c r="U71" s="26">
        <v>368000</v>
      </c>
      <c r="V71" s="43">
        <f t="shared" si="47"/>
        <v>344000</v>
      </c>
      <c r="W71" s="138">
        <v>420000</v>
      </c>
      <c r="X71" s="139"/>
      <c r="Y71" s="26">
        <v>652000</v>
      </c>
      <c r="Z71" s="43">
        <f t="shared" si="48"/>
        <v>536000</v>
      </c>
      <c r="AA71" s="138" t="s">
        <v>95</v>
      </c>
      <c r="AB71" s="139"/>
      <c r="AC71" s="26" t="s">
        <v>95</v>
      </c>
      <c r="AD71" s="26" t="s">
        <v>95</v>
      </c>
      <c r="AE71" s="137" t="s">
        <v>95</v>
      </c>
      <c r="AF71" s="137"/>
      <c r="AG71" s="35" t="s">
        <v>95</v>
      </c>
      <c r="AH71" s="25" t="s">
        <v>95</v>
      </c>
    </row>
    <row r="72" spans="2:34" x14ac:dyDescent="0.35">
      <c r="B72" s="184"/>
      <c r="C72" s="159" t="s">
        <v>148</v>
      </c>
      <c r="D72" s="160"/>
      <c r="E72" s="138">
        <v>320000</v>
      </c>
      <c r="F72" s="139"/>
      <c r="G72" s="34">
        <v>368000</v>
      </c>
      <c r="H72" s="42">
        <f t="shared" si="45"/>
        <v>344000</v>
      </c>
      <c r="I72" s="138">
        <v>320000</v>
      </c>
      <c r="J72" s="139"/>
      <c r="K72" s="115">
        <v>368000</v>
      </c>
      <c r="L72" s="116">
        <v>368000</v>
      </c>
      <c r="M72" s="114">
        <f t="shared" si="51"/>
        <v>344000</v>
      </c>
      <c r="N72" s="114"/>
      <c r="O72" s="138">
        <v>420000</v>
      </c>
      <c r="P72" s="139"/>
      <c r="Q72" s="26">
        <v>368000</v>
      </c>
      <c r="R72" s="43">
        <f t="shared" si="46"/>
        <v>394000</v>
      </c>
      <c r="S72" s="138">
        <v>320000</v>
      </c>
      <c r="T72" s="139"/>
      <c r="U72" s="26">
        <v>368000</v>
      </c>
      <c r="V72" s="43">
        <f t="shared" si="47"/>
        <v>344000</v>
      </c>
      <c r="W72" s="138">
        <v>420000</v>
      </c>
      <c r="X72" s="139"/>
      <c r="Y72" s="26">
        <v>742500</v>
      </c>
      <c r="Z72" s="43">
        <f t="shared" si="48"/>
        <v>581250</v>
      </c>
      <c r="AA72" s="138" t="s">
        <v>95</v>
      </c>
      <c r="AB72" s="139"/>
      <c r="AC72" s="26" t="s">
        <v>95</v>
      </c>
      <c r="AD72" s="26" t="s">
        <v>95</v>
      </c>
      <c r="AE72" s="137" t="s">
        <v>95</v>
      </c>
      <c r="AF72" s="137"/>
      <c r="AG72" s="35" t="s">
        <v>95</v>
      </c>
      <c r="AH72" s="25" t="s">
        <v>95</v>
      </c>
    </row>
    <row r="73" spans="2:34" x14ac:dyDescent="0.35">
      <c r="B73" s="184"/>
      <c r="C73" s="159" t="s">
        <v>149</v>
      </c>
      <c r="D73" s="160"/>
      <c r="E73" s="138">
        <v>450000</v>
      </c>
      <c r="F73" s="139"/>
      <c r="G73" s="34">
        <v>517500</v>
      </c>
      <c r="H73" s="42">
        <f t="shared" si="45"/>
        <v>483750</v>
      </c>
      <c r="I73" s="138">
        <v>450000</v>
      </c>
      <c r="J73" s="139"/>
      <c r="K73" s="115">
        <v>517500</v>
      </c>
      <c r="L73" s="116">
        <v>517500</v>
      </c>
      <c r="M73" s="114">
        <f t="shared" si="51"/>
        <v>483750</v>
      </c>
      <c r="N73" s="114"/>
      <c r="O73" s="138">
        <v>550000</v>
      </c>
      <c r="P73" s="139"/>
      <c r="Q73" s="26">
        <v>517500</v>
      </c>
      <c r="R73" s="43">
        <f t="shared" si="46"/>
        <v>533750</v>
      </c>
      <c r="S73" s="138">
        <v>450000</v>
      </c>
      <c r="T73" s="139"/>
      <c r="U73" s="26">
        <v>517500</v>
      </c>
      <c r="V73" s="43">
        <f t="shared" si="47"/>
        <v>483750</v>
      </c>
      <c r="W73" s="138">
        <v>550000</v>
      </c>
      <c r="X73" s="139"/>
      <c r="Y73" s="26">
        <v>674500</v>
      </c>
      <c r="Z73" s="43">
        <f t="shared" si="48"/>
        <v>612250</v>
      </c>
      <c r="AA73" s="138" t="s">
        <v>95</v>
      </c>
      <c r="AB73" s="139"/>
      <c r="AC73" s="26" t="s">
        <v>95</v>
      </c>
      <c r="AD73" s="26" t="s">
        <v>95</v>
      </c>
      <c r="AE73" s="137" t="s">
        <v>95</v>
      </c>
      <c r="AF73" s="137"/>
      <c r="AG73" s="35" t="s">
        <v>95</v>
      </c>
      <c r="AH73" s="25" t="s">
        <v>95</v>
      </c>
    </row>
    <row r="74" spans="2:34" x14ac:dyDescent="0.35">
      <c r="B74" s="184"/>
      <c r="C74" s="159" t="s">
        <v>150</v>
      </c>
      <c r="D74" s="160"/>
      <c r="E74" s="138">
        <v>600000</v>
      </c>
      <c r="F74" s="139"/>
      <c r="G74" s="34">
        <v>690000</v>
      </c>
      <c r="H74" s="42">
        <f>(E74+G74)/2</f>
        <v>645000</v>
      </c>
      <c r="I74" s="138">
        <v>600000</v>
      </c>
      <c r="J74" s="139"/>
      <c r="K74" s="115">
        <v>690000</v>
      </c>
      <c r="L74" s="116">
        <v>690000</v>
      </c>
      <c r="M74" s="114">
        <f t="shared" si="51"/>
        <v>645000</v>
      </c>
      <c r="N74" s="114"/>
      <c r="O74" s="138">
        <v>700000</v>
      </c>
      <c r="P74" s="139"/>
      <c r="Q74" s="26">
        <v>690000</v>
      </c>
      <c r="R74" s="43">
        <f t="shared" si="46"/>
        <v>695000</v>
      </c>
      <c r="S74" s="138">
        <v>600000</v>
      </c>
      <c r="T74" s="139"/>
      <c r="U74" s="26">
        <v>690000</v>
      </c>
      <c r="V74" s="43">
        <f t="shared" si="47"/>
        <v>645000</v>
      </c>
      <c r="W74" s="138">
        <v>700000</v>
      </c>
      <c r="X74" s="139"/>
      <c r="Y74" s="26">
        <v>784000</v>
      </c>
      <c r="Z74" s="43">
        <f t="shared" si="48"/>
        <v>742000</v>
      </c>
      <c r="AA74" s="138" t="s">
        <v>95</v>
      </c>
      <c r="AB74" s="139"/>
      <c r="AC74" s="26" t="s">
        <v>95</v>
      </c>
      <c r="AD74" s="26" t="s">
        <v>95</v>
      </c>
      <c r="AE74" s="137" t="s">
        <v>95</v>
      </c>
      <c r="AF74" s="137"/>
      <c r="AG74" s="35" t="s">
        <v>95</v>
      </c>
      <c r="AH74" s="25" t="s">
        <v>95</v>
      </c>
    </row>
    <row r="75" spans="2:34" x14ac:dyDescent="0.35">
      <c r="B75" s="184"/>
      <c r="C75" s="159" t="s">
        <v>151</v>
      </c>
      <c r="D75" s="160"/>
      <c r="E75" s="138" t="s">
        <v>95</v>
      </c>
      <c r="F75" s="139"/>
      <c r="G75" s="8" t="s">
        <v>95</v>
      </c>
      <c r="H75" s="8" t="s">
        <v>95</v>
      </c>
      <c r="I75" s="138" t="s">
        <v>95</v>
      </c>
      <c r="J75" s="139"/>
      <c r="K75" s="115" t="s">
        <v>95</v>
      </c>
      <c r="L75" s="116" t="s">
        <v>95</v>
      </c>
      <c r="M75" s="113" t="s">
        <v>95</v>
      </c>
      <c r="N75" s="113"/>
      <c r="O75" s="138" t="s">
        <v>95</v>
      </c>
      <c r="P75" s="139"/>
      <c r="Q75" s="26" t="s">
        <v>95</v>
      </c>
      <c r="R75" s="26" t="s">
        <v>95</v>
      </c>
      <c r="S75" s="138" t="s">
        <v>95</v>
      </c>
      <c r="T75" s="139"/>
      <c r="U75" s="26" t="s">
        <v>95</v>
      </c>
      <c r="V75" s="26" t="s">
        <v>95</v>
      </c>
      <c r="W75" s="138">
        <v>380000</v>
      </c>
      <c r="X75" s="139"/>
      <c r="Y75" s="26">
        <v>475200</v>
      </c>
      <c r="Z75" s="43">
        <f t="shared" si="48"/>
        <v>427600</v>
      </c>
      <c r="AA75" s="138">
        <v>380000</v>
      </c>
      <c r="AB75" s="139"/>
      <c r="AC75" s="26">
        <v>485200</v>
      </c>
      <c r="AD75" s="43">
        <f t="shared" si="49"/>
        <v>432600</v>
      </c>
      <c r="AE75" s="137" t="s">
        <v>95</v>
      </c>
      <c r="AF75" s="137"/>
      <c r="AG75" s="35" t="s">
        <v>95</v>
      </c>
      <c r="AH75" s="25" t="s">
        <v>95</v>
      </c>
    </row>
    <row r="76" spans="2:34" x14ac:dyDescent="0.35">
      <c r="B76" s="185"/>
      <c r="C76" s="159" t="s">
        <v>152</v>
      </c>
      <c r="D76" s="160"/>
      <c r="E76" s="138">
        <v>180000</v>
      </c>
      <c r="F76" s="139"/>
      <c r="G76" s="34">
        <v>207000</v>
      </c>
      <c r="H76" s="42">
        <f>(E76+G76)/2</f>
        <v>193500</v>
      </c>
      <c r="I76" s="138">
        <v>180000</v>
      </c>
      <c r="J76" s="139"/>
      <c r="K76" s="115">
        <v>207000</v>
      </c>
      <c r="L76" s="116">
        <v>207000</v>
      </c>
      <c r="M76" s="114">
        <f>(I76+K76)/2</f>
        <v>193500</v>
      </c>
      <c r="N76" s="114"/>
      <c r="O76" s="138">
        <v>180000</v>
      </c>
      <c r="P76" s="139"/>
      <c r="Q76" s="26">
        <v>244000</v>
      </c>
      <c r="R76" s="43">
        <f t="shared" si="46"/>
        <v>212000</v>
      </c>
      <c r="S76" s="138">
        <v>180000</v>
      </c>
      <c r="T76" s="139"/>
      <c r="U76" s="26">
        <v>244000</v>
      </c>
      <c r="V76" s="43">
        <f t="shared" si="47"/>
        <v>212000</v>
      </c>
      <c r="W76" s="138">
        <v>180000</v>
      </c>
      <c r="X76" s="139"/>
      <c r="Y76" s="26">
        <v>295000</v>
      </c>
      <c r="Z76" s="43">
        <f t="shared" si="48"/>
        <v>237500</v>
      </c>
      <c r="AA76" s="138">
        <v>200000</v>
      </c>
      <c r="AB76" s="139"/>
      <c r="AC76" s="26">
        <v>340000</v>
      </c>
      <c r="AD76" s="43">
        <f t="shared" si="49"/>
        <v>270000</v>
      </c>
      <c r="AE76" s="137">
        <v>120000</v>
      </c>
      <c r="AF76" s="137"/>
      <c r="AG76" s="39">
        <v>138000</v>
      </c>
      <c r="AH76" s="43">
        <f>(AE76+AG76)/2</f>
        <v>129000</v>
      </c>
    </row>
    <row r="77" spans="2:34" x14ac:dyDescent="0.35">
      <c r="B77" s="205" t="s">
        <v>153</v>
      </c>
      <c r="C77" s="191" t="s">
        <v>154</v>
      </c>
      <c r="D77" s="192"/>
      <c r="E77" s="192"/>
      <c r="F77" s="192"/>
      <c r="G77" s="192"/>
      <c r="H77" s="192"/>
      <c r="I77" s="192"/>
      <c r="J77" s="192"/>
      <c r="K77" s="192"/>
      <c r="L77" s="192"/>
      <c r="M77" s="192"/>
      <c r="N77" s="192"/>
      <c r="O77" s="192"/>
      <c r="P77" s="192"/>
      <c r="Q77" s="192"/>
      <c r="R77" s="192"/>
      <c r="S77" s="192"/>
      <c r="T77" s="192"/>
      <c r="U77" s="192"/>
      <c r="V77" s="192"/>
      <c r="W77" s="192"/>
      <c r="X77" s="192"/>
      <c r="Y77" s="192"/>
      <c r="Z77" s="192"/>
      <c r="AA77" s="192"/>
      <c r="AB77" s="192"/>
      <c r="AC77" s="192"/>
      <c r="AD77" s="192"/>
      <c r="AE77" s="192"/>
      <c r="AF77" s="193"/>
      <c r="AG77" s="37"/>
      <c r="AH77" s="40"/>
    </row>
    <row r="78" spans="2:34" x14ac:dyDescent="0.35">
      <c r="B78" s="205"/>
      <c r="C78" s="159" t="s">
        <v>155</v>
      </c>
      <c r="D78" s="160"/>
      <c r="E78" s="123">
        <v>650000</v>
      </c>
      <c r="F78" s="124"/>
      <c r="G78" s="8">
        <v>747500</v>
      </c>
      <c r="H78" s="41">
        <f>(E78+G78)/2</f>
        <v>698750</v>
      </c>
      <c r="I78" s="123">
        <v>650000</v>
      </c>
      <c r="J78" s="124"/>
      <c r="K78" s="113">
        <v>747500</v>
      </c>
      <c r="L78" s="113"/>
      <c r="M78" s="114">
        <f>(I78+K78)/2</f>
        <v>698750</v>
      </c>
      <c r="N78" s="114"/>
      <c r="O78" s="113">
        <v>720000</v>
      </c>
      <c r="P78" s="113"/>
      <c r="Q78" s="26">
        <v>747500</v>
      </c>
      <c r="R78" s="43">
        <f>(O78+Q78)/2</f>
        <v>733750</v>
      </c>
      <c r="S78" s="123">
        <v>650000</v>
      </c>
      <c r="T78" s="124"/>
      <c r="U78" s="26">
        <v>747500</v>
      </c>
      <c r="V78" s="43">
        <f>(S78+U78)/2</f>
        <v>698750</v>
      </c>
      <c r="W78" s="113">
        <v>720000</v>
      </c>
      <c r="X78" s="113"/>
      <c r="Y78" s="26">
        <v>747500</v>
      </c>
      <c r="Z78" s="47">
        <f>(W78+Y78)/2</f>
        <v>733750</v>
      </c>
      <c r="AA78" s="113" t="s">
        <v>95</v>
      </c>
      <c r="AB78" s="113"/>
      <c r="AC78" s="26" t="s">
        <v>95</v>
      </c>
      <c r="AD78" s="26" t="s">
        <v>95</v>
      </c>
      <c r="AE78" s="113" t="s">
        <v>95</v>
      </c>
      <c r="AF78" s="113"/>
      <c r="AG78" s="35" t="s">
        <v>95</v>
      </c>
      <c r="AH78" s="25" t="s">
        <v>95</v>
      </c>
    </row>
    <row r="79" spans="2:34" x14ac:dyDescent="0.35">
      <c r="B79" s="205"/>
      <c r="C79" s="159" t="s">
        <v>156</v>
      </c>
      <c r="D79" s="160"/>
      <c r="E79" s="123">
        <v>350000</v>
      </c>
      <c r="F79" s="124"/>
      <c r="G79" s="8">
        <v>402500</v>
      </c>
      <c r="H79" s="41">
        <f t="shared" ref="H79:H80" si="52">(E79+G79)/2</f>
        <v>376250</v>
      </c>
      <c r="I79" s="123">
        <v>350000</v>
      </c>
      <c r="J79" s="124"/>
      <c r="K79" s="113">
        <v>402500</v>
      </c>
      <c r="L79" s="113"/>
      <c r="M79" s="114">
        <f t="shared" ref="M79:M91" si="53">(I79+K79)/2</f>
        <v>376250</v>
      </c>
      <c r="N79" s="114"/>
      <c r="O79" s="113">
        <v>350000</v>
      </c>
      <c r="P79" s="113"/>
      <c r="Q79" s="26">
        <v>402500</v>
      </c>
      <c r="R79" s="43">
        <f t="shared" ref="R79:R91" si="54">(O79+Q79)/2</f>
        <v>376250</v>
      </c>
      <c r="S79" s="123">
        <v>350000</v>
      </c>
      <c r="T79" s="124"/>
      <c r="U79" s="26">
        <v>402500</v>
      </c>
      <c r="V79" s="43">
        <f t="shared" ref="V79:V91" si="55">(S79+U79)/2</f>
        <v>376250</v>
      </c>
      <c r="W79" s="123">
        <v>350000</v>
      </c>
      <c r="X79" s="124"/>
      <c r="Y79" s="26">
        <v>402500</v>
      </c>
      <c r="Z79" s="47">
        <f t="shared" ref="Z79:Z91" si="56">(W79+Y79)/2</f>
        <v>376250</v>
      </c>
      <c r="AA79" s="113">
        <v>350000</v>
      </c>
      <c r="AB79" s="113"/>
      <c r="AC79" s="26">
        <v>562000</v>
      </c>
      <c r="AD79" s="43">
        <f>(AA79+AC79)/2</f>
        <v>456000</v>
      </c>
      <c r="AE79" s="113" t="s">
        <v>95</v>
      </c>
      <c r="AF79" s="113"/>
      <c r="AG79" s="35" t="s">
        <v>95</v>
      </c>
      <c r="AH79" s="25" t="s">
        <v>95</v>
      </c>
    </row>
    <row r="80" spans="2:34" x14ac:dyDescent="0.35">
      <c r="B80" s="205"/>
      <c r="C80" s="159" t="s">
        <v>157</v>
      </c>
      <c r="D80" s="160"/>
      <c r="E80" s="123">
        <v>350000</v>
      </c>
      <c r="F80" s="124"/>
      <c r="G80" s="8">
        <v>402500</v>
      </c>
      <c r="H80" s="41">
        <f t="shared" si="52"/>
        <v>376250</v>
      </c>
      <c r="I80" s="123">
        <v>350000</v>
      </c>
      <c r="J80" s="124"/>
      <c r="K80" s="113">
        <v>402500</v>
      </c>
      <c r="L80" s="113"/>
      <c r="M80" s="114">
        <f t="shared" si="53"/>
        <v>376250</v>
      </c>
      <c r="N80" s="114"/>
      <c r="O80" s="113">
        <v>350000</v>
      </c>
      <c r="P80" s="113"/>
      <c r="Q80" s="26">
        <v>402500</v>
      </c>
      <c r="R80" s="43">
        <f t="shared" si="54"/>
        <v>376250</v>
      </c>
      <c r="S80" s="123">
        <v>350000</v>
      </c>
      <c r="T80" s="124"/>
      <c r="U80" s="26">
        <v>402500</v>
      </c>
      <c r="V80" s="43">
        <f t="shared" si="55"/>
        <v>376250</v>
      </c>
      <c r="W80" s="123">
        <v>350000</v>
      </c>
      <c r="X80" s="124"/>
      <c r="Y80" s="26">
        <v>402500</v>
      </c>
      <c r="Z80" s="47">
        <f t="shared" si="56"/>
        <v>376250</v>
      </c>
      <c r="AA80" s="113">
        <v>280000</v>
      </c>
      <c r="AB80" s="113"/>
      <c r="AC80" s="26">
        <v>742000</v>
      </c>
      <c r="AD80" s="43">
        <f t="shared" ref="AD80:AD91" si="57">(AA80+AC80)/2</f>
        <v>511000</v>
      </c>
      <c r="AE80" s="113">
        <v>80000</v>
      </c>
      <c r="AF80" s="113"/>
      <c r="AG80" s="39">
        <v>92000</v>
      </c>
      <c r="AH80" s="43">
        <f>(AE80+AG80)/2</f>
        <v>86000</v>
      </c>
    </row>
    <row r="81" spans="2:34" x14ac:dyDescent="0.35">
      <c r="B81" s="205"/>
      <c r="C81" s="159" t="s">
        <v>158</v>
      </c>
      <c r="D81" s="160"/>
      <c r="E81" s="123" t="s">
        <v>95</v>
      </c>
      <c r="F81" s="124"/>
      <c r="G81" s="8" t="s">
        <v>95</v>
      </c>
      <c r="H81" s="8" t="s">
        <v>95</v>
      </c>
      <c r="I81" s="123" t="s">
        <v>95</v>
      </c>
      <c r="J81" s="124"/>
      <c r="K81" s="113" t="s">
        <v>95</v>
      </c>
      <c r="L81" s="113"/>
      <c r="M81" s="113" t="s">
        <v>95</v>
      </c>
      <c r="N81" s="113"/>
      <c r="O81" s="123" t="s">
        <v>95</v>
      </c>
      <c r="P81" s="124"/>
      <c r="Q81" s="26" t="s">
        <v>95</v>
      </c>
      <c r="R81" s="26" t="s">
        <v>95</v>
      </c>
      <c r="S81" s="123" t="s">
        <v>95</v>
      </c>
      <c r="T81" s="124"/>
      <c r="U81" s="26" t="s">
        <v>95</v>
      </c>
      <c r="V81" s="26" t="s">
        <v>95</v>
      </c>
      <c r="W81" s="123" t="s">
        <v>95</v>
      </c>
      <c r="X81" s="124"/>
      <c r="Y81" s="26" t="s">
        <v>95</v>
      </c>
      <c r="Z81" s="47" t="e">
        <f t="shared" si="56"/>
        <v>#VALUE!</v>
      </c>
      <c r="AA81" s="123">
        <v>1400000</v>
      </c>
      <c r="AB81" s="124"/>
      <c r="AC81" s="26">
        <v>1562000</v>
      </c>
      <c r="AD81" s="43">
        <f t="shared" si="57"/>
        <v>1481000</v>
      </c>
      <c r="AE81" s="123" t="s">
        <v>95</v>
      </c>
      <c r="AF81" s="124"/>
      <c r="AG81" s="35" t="s">
        <v>95</v>
      </c>
      <c r="AH81" s="25" t="s">
        <v>95</v>
      </c>
    </row>
    <row r="82" spans="2:34" x14ac:dyDescent="0.35">
      <c r="B82" s="205"/>
      <c r="C82" s="159" t="s">
        <v>159</v>
      </c>
      <c r="D82" s="160"/>
      <c r="E82" s="123">
        <v>150000</v>
      </c>
      <c r="F82" s="124"/>
      <c r="G82" s="8">
        <v>172500</v>
      </c>
      <c r="H82" s="41">
        <f>(E82+G82)/2</f>
        <v>161250</v>
      </c>
      <c r="I82" s="123">
        <v>150000</v>
      </c>
      <c r="J82" s="124"/>
      <c r="K82" s="113">
        <v>172500</v>
      </c>
      <c r="L82" s="113"/>
      <c r="M82" s="114">
        <f t="shared" si="53"/>
        <v>161250</v>
      </c>
      <c r="N82" s="114"/>
      <c r="O82" s="113">
        <v>150000</v>
      </c>
      <c r="P82" s="113"/>
      <c r="Q82" s="26">
        <v>172500</v>
      </c>
      <c r="R82" s="43">
        <f t="shared" si="54"/>
        <v>161250</v>
      </c>
      <c r="S82" s="113">
        <v>150000</v>
      </c>
      <c r="T82" s="113"/>
      <c r="U82" s="26">
        <v>172500</v>
      </c>
      <c r="V82" s="43">
        <f t="shared" si="55"/>
        <v>161250</v>
      </c>
      <c r="W82" s="113">
        <v>150000</v>
      </c>
      <c r="X82" s="113"/>
      <c r="Y82" s="26">
        <v>172500</v>
      </c>
      <c r="Z82" s="47">
        <f t="shared" si="56"/>
        <v>161250</v>
      </c>
      <c r="AA82" s="113">
        <v>180000</v>
      </c>
      <c r="AB82" s="113"/>
      <c r="AC82" s="26">
        <v>220000</v>
      </c>
      <c r="AD82" s="43">
        <f t="shared" si="57"/>
        <v>200000</v>
      </c>
      <c r="AE82" s="113" t="s">
        <v>95</v>
      </c>
      <c r="AF82" s="113"/>
      <c r="AG82" s="35" t="s">
        <v>95</v>
      </c>
      <c r="AH82" s="25" t="s">
        <v>95</v>
      </c>
    </row>
    <row r="83" spans="2:34" ht="28.5" customHeight="1" x14ac:dyDescent="0.35">
      <c r="B83" s="205"/>
      <c r="C83" s="189" t="s">
        <v>160</v>
      </c>
      <c r="D83" s="190"/>
      <c r="E83" s="123">
        <v>1200000</v>
      </c>
      <c r="F83" s="124"/>
      <c r="G83" s="8">
        <v>1380000</v>
      </c>
      <c r="H83" s="41">
        <f t="shared" ref="H83:H91" si="58">(E83+G83)/2</f>
        <v>1290000</v>
      </c>
      <c r="I83" s="123" t="s">
        <v>95</v>
      </c>
      <c r="J83" s="124"/>
      <c r="K83" s="113" t="s">
        <v>95</v>
      </c>
      <c r="L83" s="113"/>
      <c r="M83" s="113" t="s">
        <v>95</v>
      </c>
      <c r="N83" s="113"/>
      <c r="O83" s="113" t="s">
        <v>95</v>
      </c>
      <c r="P83" s="113"/>
      <c r="Q83" s="26" t="s">
        <v>95</v>
      </c>
      <c r="R83" s="26" t="s">
        <v>95</v>
      </c>
      <c r="S83" s="113">
        <v>1200000</v>
      </c>
      <c r="T83" s="113"/>
      <c r="U83" s="26">
        <v>1485200</v>
      </c>
      <c r="V83" s="43">
        <f t="shared" si="55"/>
        <v>1342600</v>
      </c>
      <c r="W83" s="113">
        <v>1200000</v>
      </c>
      <c r="X83" s="113"/>
      <c r="Y83" s="26">
        <v>1485200</v>
      </c>
      <c r="Z83" s="47">
        <f t="shared" si="56"/>
        <v>1342600</v>
      </c>
      <c r="AA83" s="113">
        <v>1200000</v>
      </c>
      <c r="AB83" s="113"/>
      <c r="AC83" s="26">
        <v>1352000</v>
      </c>
      <c r="AD83" s="43">
        <f t="shared" si="57"/>
        <v>1276000</v>
      </c>
      <c r="AE83" s="113" t="s">
        <v>95</v>
      </c>
      <c r="AF83" s="113"/>
      <c r="AG83" s="35" t="s">
        <v>95</v>
      </c>
      <c r="AH83" s="25" t="s">
        <v>95</v>
      </c>
    </row>
    <row r="84" spans="2:34" x14ac:dyDescent="0.35">
      <c r="B84" s="205"/>
      <c r="C84" s="159" t="s">
        <v>161</v>
      </c>
      <c r="D84" s="160"/>
      <c r="E84" s="123">
        <v>850000</v>
      </c>
      <c r="F84" s="124"/>
      <c r="G84" s="8">
        <v>977500</v>
      </c>
      <c r="H84" s="41">
        <f t="shared" si="58"/>
        <v>913750</v>
      </c>
      <c r="I84" s="123">
        <v>850000</v>
      </c>
      <c r="J84" s="124"/>
      <c r="K84" s="113">
        <v>977500</v>
      </c>
      <c r="L84" s="113"/>
      <c r="M84" s="114">
        <f t="shared" si="53"/>
        <v>913750</v>
      </c>
      <c r="N84" s="114"/>
      <c r="O84" s="113">
        <v>1100000</v>
      </c>
      <c r="P84" s="113"/>
      <c r="Q84" s="26">
        <v>977500</v>
      </c>
      <c r="R84" s="43">
        <f t="shared" si="54"/>
        <v>1038750</v>
      </c>
      <c r="S84" s="123">
        <v>850000</v>
      </c>
      <c r="T84" s="124"/>
      <c r="U84" s="26">
        <v>977500</v>
      </c>
      <c r="V84" s="43">
        <f t="shared" si="55"/>
        <v>913750</v>
      </c>
      <c r="W84" s="113">
        <v>1100000</v>
      </c>
      <c r="X84" s="113"/>
      <c r="Y84" s="26">
        <v>977500</v>
      </c>
      <c r="Z84" s="47">
        <f t="shared" si="56"/>
        <v>1038750</v>
      </c>
      <c r="AA84" s="113">
        <v>1200000</v>
      </c>
      <c r="AB84" s="113"/>
      <c r="AC84" s="26">
        <v>1253000</v>
      </c>
      <c r="AD84" s="43">
        <f t="shared" si="57"/>
        <v>1226500</v>
      </c>
      <c r="AE84" s="113" t="s">
        <v>95</v>
      </c>
      <c r="AF84" s="113"/>
      <c r="AG84" s="39" t="s">
        <v>95</v>
      </c>
      <c r="AH84" s="26" t="s">
        <v>95</v>
      </c>
    </row>
    <row r="85" spans="2:34" ht="28.5" customHeight="1" x14ac:dyDescent="0.35">
      <c r="B85" s="205"/>
      <c r="C85" s="189" t="s">
        <v>162</v>
      </c>
      <c r="D85" s="190"/>
      <c r="E85" s="123">
        <v>3500000</v>
      </c>
      <c r="F85" s="124"/>
      <c r="G85" s="8">
        <v>4025000</v>
      </c>
      <c r="H85" s="41">
        <f t="shared" si="58"/>
        <v>3762500</v>
      </c>
      <c r="I85" s="123">
        <v>3500000</v>
      </c>
      <c r="J85" s="124"/>
      <c r="K85" s="113">
        <v>4025000</v>
      </c>
      <c r="L85" s="113"/>
      <c r="M85" s="114">
        <f t="shared" si="53"/>
        <v>3762500</v>
      </c>
      <c r="N85" s="114"/>
      <c r="O85" s="113">
        <v>4500000</v>
      </c>
      <c r="P85" s="113"/>
      <c r="Q85" s="26">
        <v>4200000</v>
      </c>
      <c r="R85" s="43">
        <f t="shared" si="54"/>
        <v>4350000</v>
      </c>
      <c r="S85" s="123">
        <v>3500000</v>
      </c>
      <c r="T85" s="124"/>
      <c r="U85" s="26">
        <v>4200000</v>
      </c>
      <c r="V85" s="43">
        <f t="shared" si="55"/>
        <v>3850000</v>
      </c>
      <c r="W85" s="113">
        <v>4500000</v>
      </c>
      <c r="X85" s="113"/>
      <c r="Y85" s="26">
        <v>4200000</v>
      </c>
      <c r="Z85" s="47">
        <f t="shared" si="56"/>
        <v>4350000</v>
      </c>
      <c r="AA85" s="113" t="s">
        <v>95</v>
      </c>
      <c r="AB85" s="113"/>
      <c r="AC85" s="26" t="s">
        <v>95</v>
      </c>
      <c r="AD85" s="26" t="s">
        <v>95</v>
      </c>
      <c r="AE85" s="113" t="s">
        <v>95</v>
      </c>
      <c r="AF85" s="113"/>
      <c r="AG85" s="35" t="s">
        <v>95</v>
      </c>
      <c r="AH85" s="25" t="s">
        <v>95</v>
      </c>
    </row>
    <row r="86" spans="2:34" ht="17.25" customHeight="1" x14ac:dyDescent="0.35">
      <c r="B86" s="205"/>
      <c r="C86" s="157" t="s">
        <v>163</v>
      </c>
      <c r="D86" s="158"/>
      <c r="E86" s="123">
        <v>850000</v>
      </c>
      <c r="F86" s="124"/>
      <c r="G86" s="8">
        <v>977500</v>
      </c>
      <c r="H86" s="41">
        <f t="shared" si="58"/>
        <v>913750</v>
      </c>
      <c r="I86" s="123">
        <v>850000</v>
      </c>
      <c r="J86" s="124"/>
      <c r="K86" s="113">
        <v>977500</v>
      </c>
      <c r="L86" s="113"/>
      <c r="M86" s="114">
        <f t="shared" si="53"/>
        <v>913750</v>
      </c>
      <c r="N86" s="114"/>
      <c r="O86" s="113">
        <v>850000</v>
      </c>
      <c r="P86" s="113"/>
      <c r="Q86" s="26">
        <v>977500</v>
      </c>
      <c r="R86" s="43">
        <f t="shared" si="54"/>
        <v>913750</v>
      </c>
      <c r="S86" s="123">
        <v>850000</v>
      </c>
      <c r="T86" s="124"/>
      <c r="U86" s="26">
        <v>977500</v>
      </c>
      <c r="V86" s="43">
        <f t="shared" si="55"/>
        <v>913750</v>
      </c>
      <c r="W86" s="113">
        <v>850000</v>
      </c>
      <c r="X86" s="113"/>
      <c r="Y86" s="26">
        <v>977500</v>
      </c>
      <c r="Z86" s="47">
        <f t="shared" si="56"/>
        <v>913750</v>
      </c>
      <c r="AA86" s="113">
        <v>850000</v>
      </c>
      <c r="AB86" s="113"/>
      <c r="AC86" s="26">
        <v>295000</v>
      </c>
      <c r="AD86" s="43">
        <f t="shared" si="57"/>
        <v>572500</v>
      </c>
      <c r="AE86" s="113" t="s">
        <v>95</v>
      </c>
      <c r="AF86" s="113"/>
      <c r="AG86" s="39" t="s">
        <v>95</v>
      </c>
      <c r="AH86" s="26" t="s">
        <v>95</v>
      </c>
    </row>
    <row r="87" spans="2:34" ht="17.25" customHeight="1" x14ac:dyDescent="0.35">
      <c r="B87" s="205"/>
      <c r="C87" s="157" t="s">
        <v>164</v>
      </c>
      <c r="D87" s="158"/>
      <c r="E87" s="123">
        <v>250000</v>
      </c>
      <c r="F87" s="124"/>
      <c r="G87" s="8">
        <v>287500</v>
      </c>
      <c r="H87" s="41">
        <f t="shared" si="58"/>
        <v>268750</v>
      </c>
      <c r="I87" s="123">
        <v>250000</v>
      </c>
      <c r="J87" s="124"/>
      <c r="K87" s="113">
        <v>287500</v>
      </c>
      <c r="L87" s="113"/>
      <c r="M87" s="114">
        <f t="shared" si="53"/>
        <v>268750</v>
      </c>
      <c r="N87" s="114"/>
      <c r="O87" s="113">
        <v>250000</v>
      </c>
      <c r="P87" s="113"/>
      <c r="Q87" s="26">
        <v>287500</v>
      </c>
      <c r="R87" s="43">
        <f t="shared" si="54"/>
        <v>268750</v>
      </c>
      <c r="S87" s="123">
        <v>250000</v>
      </c>
      <c r="T87" s="124"/>
      <c r="U87" s="26">
        <v>287500</v>
      </c>
      <c r="V87" s="43">
        <f t="shared" si="55"/>
        <v>268750</v>
      </c>
      <c r="W87" s="123">
        <v>250000</v>
      </c>
      <c r="X87" s="124"/>
      <c r="Y87" s="26">
        <v>287500</v>
      </c>
      <c r="Z87" s="47">
        <f t="shared" si="56"/>
        <v>268750</v>
      </c>
      <c r="AA87" s="113">
        <v>250000</v>
      </c>
      <c r="AB87" s="113"/>
      <c r="AC87" s="26">
        <v>874520</v>
      </c>
      <c r="AD87" s="43">
        <f t="shared" si="57"/>
        <v>562260</v>
      </c>
      <c r="AE87" s="113" t="s">
        <v>95</v>
      </c>
      <c r="AF87" s="113"/>
      <c r="AG87" s="35" t="s">
        <v>95</v>
      </c>
      <c r="AH87" s="25" t="s">
        <v>95</v>
      </c>
    </row>
    <row r="88" spans="2:34" ht="33" customHeight="1" x14ac:dyDescent="0.35">
      <c r="B88" s="205"/>
      <c r="C88" s="189" t="s">
        <v>165</v>
      </c>
      <c r="D88" s="190"/>
      <c r="E88" s="123">
        <v>160000</v>
      </c>
      <c r="F88" s="124"/>
      <c r="G88" s="8">
        <v>184000</v>
      </c>
      <c r="H88" s="41">
        <f t="shared" si="58"/>
        <v>172000</v>
      </c>
      <c r="I88" s="123">
        <v>160000</v>
      </c>
      <c r="J88" s="124"/>
      <c r="K88" s="113">
        <v>184000</v>
      </c>
      <c r="L88" s="113"/>
      <c r="M88" s="114">
        <f t="shared" si="53"/>
        <v>172000</v>
      </c>
      <c r="N88" s="114"/>
      <c r="O88" s="113">
        <v>260000</v>
      </c>
      <c r="P88" s="113"/>
      <c r="Q88" s="26">
        <v>184000</v>
      </c>
      <c r="R88" s="43">
        <f t="shared" si="54"/>
        <v>222000</v>
      </c>
      <c r="S88" s="123">
        <v>160000</v>
      </c>
      <c r="T88" s="124"/>
      <c r="U88" s="26">
        <v>184000</v>
      </c>
      <c r="V88" s="43">
        <f t="shared" si="55"/>
        <v>172000</v>
      </c>
      <c r="W88" s="123">
        <v>160000</v>
      </c>
      <c r="X88" s="124"/>
      <c r="Y88" s="26">
        <v>184000</v>
      </c>
      <c r="Z88" s="47">
        <f t="shared" si="56"/>
        <v>172000</v>
      </c>
      <c r="AA88" s="113">
        <v>160000</v>
      </c>
      <c r="AB88" s="113"/>
      <c r="AC88" s="26">
        <v>240000</v>
      </c>
      <c r="AD88" s="43">
        <f t="shared" si="57"/>
        <v>200000</v>
      </c>
      <c r="AE88" s="113" t="s">
        <v>95</v>
      </c>
      <c r="AF88" s="113"/>
      <c r="AG88" s="35" t="s">
        <v>95</v>
      </c>
      <c r="AH88" s="25" t="s">
        <v>95</v>
      </c>
    </row>
    <row r="89" spans="2:34" ht="151.5" customHeight="1" x14ac:dyDescent="0.35">
      <c r="B89" s="205"/>
      <c r="C89" s="208" t="s">
        <v>166</v>
      </c>
      <c r="D89" s="209"/>
      <c r="E89" s="123">
        <v>250000</v>
      </c>
      <c r="F89" s="124"/>
      <c r="G89" s="8">
        <v>287500</v>
      </c>
      <c r="H89" s="41">
        <f t="shared" si="58"/>
        <v>268750</v>
      </c>
      <c r="I89" s="123">
        <v>250000</v>
      </c>
      <c r="J89" s="124"/>
      <c r="K89" s="113">
        <v>287500</v>
      </c>
      <c r="L89" s="113"/>
      <c r="M89" s="114">
        <f t="shared" si="53"/>
        <v>268750</v>
      </c>
      <c r="N89" s="114"/>
      <c r="O89" s="113">
        <v>250000</v>
      </c>
      <c r="P89" s="113"/>
      <c r="Q89" s="26">
        <v>287500</v>
      </c>
      <c r="R89" s="43">
        <f t="shared" si="54"/>
        <v>268750</v>
      </c>
      <c r="S89" s="123">
        <v>250000</v>
      </c>
      <c r="T89" s="124"/>
      <c r="U89" s="26">
        <v>287500</v>
      </c>
      <c r="V89" s="43">
        <f t="shared" si="55"/>
        <v>268750</v>
      </c>
      <c r="W89" s="123">
        <v>250000</v>
      </c>
      <c r="X89" s="124"/>
      <c r="Y89" s="26">
        <v>287500</v>
      </c>
      <c r="Z89" s="47">
        <f t="shared" si="56"/>
        <v>268750</v>
      </c>
      <c r="AA89" s="113">
        <v>250000</v>
      </c>
      <c r="AB89" s="113"/>
      <c r="AC89" s="26">
        <v>452000</v>
      </c>
      <c r="AD89" s="43">
        <f t="shared" si="57"/>
        <v>351000</v>
      </c>
      <c r="AE89" s="113">
        <v>250000</v>
      </c>
      <c r="AF89" s="113"/>
      <c r="AG89" s="39">
        <v>287500</v>
      </c>
      <c r="AH89" s="43">
        <f>(AE89+AG89)/2</f>
        <v>268750</v>
      </c>
    </row>
    <row r="90" spans="2:34" ht="33" customHeight="1" x14ac:dyDescent="0.35">
      <c r="B90" s="205"/>
      <c r="C90" s="206" t="s">
        <v>167</v>
      </c>
      <c r="D90" s="207"/>
      <c r="E90" s="123">
        <v>450000</v>
      </c>
      <c r="F90" s="124"/>
      <c r="G90" s="8">
        <v>517500</v>
      </c>
      <c r="H90" s="41">
        <f t="shared" si="58"/>
        <v>483750</v>
      </c>
      <c r="I90" s="123">
        <v>450000</v>
      </c>
      <c r="J90" s="124"/>
      <c r="K90" s="113">
        <v>517500</v>
      </c>
      <c r="L90" s="113"/>
      <c r="M90" s="114">
        <f t="shared" si="53"/>
        <v>483750</v>
      </c>
      <c r="N90" s="114"/>
      <c r="O90" s="123">
        <v>450000</v>
      </c>
      <c r="P90" s="124"/>
      <c r="Q90" s="26">
        <v>517500</v>
      </c>
      <c r="R90" s="43">
        <f t="shared" si="54"/>
        <v>483750</v>
      </c>
      <c r="S90" s="123">
        <v>450000</v>
      </c>
      <c r="T90" s="124"/>
      <c r="U90" s="26">
        <v>517500</v>
      </c>
      <c r="V90" s="43">
        <f t="shared" si="55"/>
        <v>483750</v>
      </c>
      <c r="W90" s="123">
        <v>450000</v>
      </c>
      <c r="X90" s="124"/>
      <c r="Y90" s="26">
        <v>517500</v>
      </c>
      <c r="Z90" s="47">
        <f t="shared" si="56"/>
        <v>483750</v>
      </c>
      <c r="AA90" s="123">
        <v>450000</v>
      </c>
      <c r="AB90" s="124"/>
      <c r="AC90" s="26">
        <v>550000</v>
      </c>
      <c r="AD90" s="43">
        <f t="shared" si="57"/>
        <v>500000</v>
      </c>
      <c r="AE90" s="113" t="s">
        <v>95</v>
      </c>
      <c r="AF90" s="113"/>
      <c r="AG90" s="35" t="s">
        <v>95</v>
      </c>
      <c r="AH90" s="25" t="s">
        <v>95</v>
      </c>
    </row>
    <row r="91" spans="2:34" ht="33" customHeight="1" x14ac:dyDescent="0.35">
      <c r="B91" s="205"/>
      <c r="C91" s="206" t="s">
        <v>168</v>
      </c>
      <c r="D91" s="207"/>
      <c r="E91" s="123">
        <v>450000</v>
      </c>
      <c r="F91" s="124"/>
      <c r="G91" s="8">
        <v>517500</v>
      </c>
      <c r="H91" s="41">
        <f t="shared" si="58"/>
        <v>483750</v>
      </c>
      <c r="I91" s="123">
        <v>450000</v>
      </c>
      <c r="J91" s="124"/>
      <c r="K91" s="113">
        <v>517500</v>
      </c>
      <c r="L91" s="113"/>
      <c r="M91" s="114">
        <f t="shared" si="53"/>
        <v>483750</v>
      </c>
      <c r="N91" s="114"/>
      <c r="O91" s="123">
        <v>450000</v>
      </c>
      <c r="P91" s="124"/>
      <c r="Q91" s="26">
        <v>517500</v>
      </c>
      <c r="R91" s="43">
        <f t="shared" si="54"/>
        <v>483750</v>
      </c>
      <c r="S91" s="123">
        <v>450000</v>
      </c>
      <c r="T91" s="124"/>
      <c r="U91" s="26">
        <v>517500</v>
      </c>
      <c r="V91" s="43">
        <f t="shared" si="55"/>
        <v>483750</v>
      </c>
      <c r="W91" s="123">
        <v>450000</v>
      </c>
      <c r="X91" s="124"/>
      <c r="Y91" s="26">
        <v>517500</v>
      </c>
      <c r="Z91" s="47">
        <f t="shared" si="56"/>
        <v>483750</v>
      </c>
      <c r="AA91" s="123">
        <v>450000</v>
      </c>
      <c r="AB91" s="124"/>
      <c r="AC91" s="47">
        <v>565200</v>
      </c>
      <c r="AD91" s="43">
        <f t="shared" si="57"/>
        <v>507600</v>
      </c>
      <c r="AE91" s="113" t="s">
        <v>95</v>
      </c>
      <c r="AF91" s="113"/>
      <c r="AG91" s="35" t="s">
        <v>95</v>
      </c>
      <c r="AH91" s="25" t="s">
        <v>95</v>
      </c>
    </row>
    <row r="93" spans="2:34" x14ac:dyDescent="0.35">
      <c r="B93" s="18"/>
    </row>
    <row r="94" spans="2:34" x14ac:dyDescent="0.35">
      <c r="B94"/>
    </row>
    <row r="95" spans="2:34" x14ac:dyDescent="0.35">
      <c r="B95" s="18"/>
      <c r="D95" s="18"/>
      <c r="E95" s="18"/>
      <c r="F95" s="18"/>
      <c r="G95" s="18"/>
      <c r="H95" s="18"/>
      <c r="I95" s="18"/>
      <c r="J95" s="18"/>
      <c r="K95" s="18"/>
      <c r="L95" s="18"/>
      <c r="M95" s="18"/>
      <c r="N95" s="18"/>
      <c r="O95" s="18"/>
      <c r="P95" s="18"/>
      <c r="Q95" s="18"/>
      <c r="R95" s="18"/>
      <c r="S95" s="18"/>
      <c r="T95" s="18"/>
      <c r="U95" s="18"/>
      <c r="V95" s="18"/>
      <c r="W95" s="18"/>
      <c r="X95" s="18"/>
      <c r="Y95" s="18"/>
      <c r="Z95" s="18"/>
      <c r="AA95" s="18"/>
      <c r="AC95" s="18"/>
      <c r="AD95" s="18"/>
      <c r="AG95" s="18"/>
      <c r="AH95" s="18"/>
    </row>
    <row r="96" spans="2:34" x14ac:dyDescent="0.35">
      <c r="B96" s="18"/>
      <c r="D96" s="18"/>
      <c r="E96" s="18"/>
      <c r="F96" s="18"/>
      <c r="G96" s="18"/>
      <c r="H96" s="18"/>
      <c r="I96" s="18"/>
      <c r="J96" s="18"/>
      <c r="K96" s="18"/>
      <c r="L96" s="18"/>
      <c r="M96" s="18"/>
      <c r="N96" s="18"/>
      <c r="O96" s="18"/>
      <c r="P96" s="18"/>
      <c r="Q96" s="18"/>
      <c r="R96" s="18"/>
      <c r="S96" s="18"/>
      <c r="T96" s="18"/>
      <c r="U96" s="18"/>
      <c r="V96" s="18"/>
      <c r="W96" s="18"/>
      <c r="X96" s="18"/>
      <c r="Y96" s="18"/>
      <c r="Z96" s="18"/>
      <c r="AA96" s="18"/>
      <c r="AC96" s="18"/>
      <c r="AD96" s="18"/>
      <c r="AG96" s="18"/>
      <c r="AH96" s="18"/>
    </row>
    <row r="97" spans="2:34" x14ac:dyDescent="0.35">
      <c r="B97" s="19"/>
      <c r="D97" s="18"/>
      <c r="E97" s="18"/>
      <c r="F97" s="18"/>
      <c r="G97" s="18"/>
      <c r="H97" s="18"/>
      <c r="I97" s="18"/>
      <c r="J97" s="18"/>
      <c r="K97" s="18"/>
      <c r="L97" s="18"/>
      <c r="M97" s="18"/>
      <c r="N97" s="18"/>
      <c r="O97" s="18"/>
      <c r="P97" s="18"/>
      <c r="Q97" s="18"/>
      <c r="R97" s="18"/>
      <c r="S97" s="18"/>
      <c r="T97" s="18"/>
      <c r="U97" s="18"/>
      <c r="V97" s="18"/>
      <c r="W97" s="18"/>
      <c r="X97" s="18"/>
      <c r="Y97" s="18"/>
      <c r="Z97" s="18"/>
      <c r="AA97" s="18"/>
      <c r="AC97" s="18"/>
      <c r="AD97" s="18"/>
      <c r="AG97" s="18"/>
      <c r="AH97" s="18"/>
    </row>
  </sheetData>
  <mergeCells count="799">
    <mergeCell ref="C91:D91"/>
    <mergeCell ref="E91:F91"/>
    <mergeCell ref="I91:J91"/>
    <mergeCell ref="O91:P91"/>
    <mergeCell ref="S91:T91"/>
    <mergeCell ref="W91:X91"/>
    <mergeCell ref="AA91:AB91"/>
    <mergeCell ref="AE91:AF91"/>
    <mergeCell ref="AE87:AF87"/>
    <mergeCell ref="C88:D88"/>
    <mergeCell ref="E88:F88"/>
    <mergeCell ref="I88:J88"/>
    <mergeCell ref="O88:P88"/>
    <mergeCell ref="S88:T88"/>
    <mergeCell ref="W88:X88"/>
    <mergeCell ref="AA88:AB88"/>
    <mergeCell ref="AE88:AF88"/>
    <mergeCell ref="K88:L88"/>
    <mergeCell ref="M88:N88"/>
    <mergeCell ref="K89:L89"/>
    <mergeCell ref="M89:N89"/>
    <mergeCell ref="K90:L90"/>
    <mergeCell ref="M90:N90"/>
    <mergeCell ref="K91:L91"/>
    <mergeCell ref="B77:B91"/>
    <mergeCell ref="C90:D90"/>
    <mergeCell ref="E90:F90"/>
    <mergeCell ref="I90:J90"/>
    <mergeCell ref="O90:P90"/>
    <mergeCell ref="S90:T90"/>
    <mergeCell ref="W90:X90"/>
    <mergeCell ref="AA90:AB90"/>
    <mergeCell ref="AE90:AF90"/>
    <mergeCell ref="C89:D89"/>
    <mergeCell ref="E89:F89"/>
    <mergeCell ref="I89:J89"/>
    <mergeCell ref="O89:P89"/>
    <mergeCell ref="S89:T89"/>
    <mergeCell ref="W89:X89"/>
    <mergeCell ref="AA89:AB89"/>
    <mergeCell ref="AE89:AF89"/>
    <mergeCell ref="C87:D87"/>
    <mergeCell ref="E87:F87"/>
    <mergeCell ref="I87:J87"/>
    <mergeCell ref="O87:P87"/>
    <mergeCell ref="S87:T87"/>
    <mergeCell ref="W87:X87"/>
    <mergeCell ref="AA87:AB87"/>
    <mergeCell ref="AE4:AH4"/>
    <mergeCell ref="AE5:AH5"/>
    <mergeCell ref="AE6:AH6"/>
    <mergeCell ref="AE7:AH7"/>
    <mergeCell ref="AE8:AH8"/>
    <mergeCell ref="W16:X16"/>
    <mergeCell ref="AA16:AB16"/>
    <mergeCell ref="AE16:AF16"/>
    <mergeCell ref="C11:AF11"/>
    <mergeCell ref="C16:D16"/>
    <mergeCell ref="E16:F16"/>
    <mergeCell ref="I16:J16"/>
    <mergeCell ref="O16:P16"/>
    <mergeCell ref="S16:T16"/>
    <mergeCell ref="O15:P15"/>
    <mergeCell ref="S15:T15"/>
    <mergeCell ref="W15:X15"/>
    <mergeCell ref="C9:D10"/>
    <mergeCell ref="AA12:AB12"/>
    <mergeCell ref="S12:T12"/>
    <mergeCell ref="E13:F13"/>
    <mergeCell ref="I13:J13"/>
    <mergeCell ref="AA13:AB13"/>
    <mergeCell ref="AE9:AF10"/>
    <mergeCell ref="S44:T44"/>
    <mergeCell ref="K38:L38"/>
    <mergeCell ref="M38:N38"/>
    <mergeCell ref="K39:L39"/>
    <mergeCell ref="M39:N39"/>
    <mergeCell ref="K40:L40"/>
    <mergeCell ref="M40:N40"/>
    <mergeCell ref="K41:L41"/>
    <mergeCell ref="M41:N41"/>
    <mergeCell ref="K42:L42"/>
    <mergeCell ref="M42:N42"/>
    <mergeCell ref="K43:L43"/>
    <mergeCell ref="O79:P79"/>
    <mergeCell ref="S79:T79"/>
    <mergeCell ref="E82:F82"/>
    <mergeCell ref="I82:J82"/>
    <mergeCell ref="O82:P82"/>
    <mergeCell ref="S82:T82"/>
    <mergeCell ref="E79:F79"/>
    <mergeCell ref="I79:J79"/>
    <mergeCell ref="S56:T56"/>
    <mergeCell ref="K62:L62"/>
    <mergeCell ref="M62:N62"/>
    <mergeCell ref="K63:L63"/>
    <mergeCell ref="M63:N63"/>
    <mergeCell ref="K64:L64"/>
    <mergeCell ref="M64:N64"/>
    <mergeCell ref="K75:L75"/>
    <mergeCell ref="M75:N75"/>
    <mergeCell ref="K65:L65"/>
    <mergeCell ref="M65:N65"/>
    <mergeCell ref="K67:L67"/>
    <mergeCell ref="M67:N67"/>
    <mergeCell ref="M68:N68"/>
    <mergeCell ref="K69:L69"/>
    <mergeCell ref="M69:N69"/>
    <mergeCell ref="E84:F84"/>
    <mergeCell ref="I84:J84"/>
    <mergeCell ref="O84:P84"/>
    <mergeCell ref="S84:T84"/>
    <mergeCell ref="W84:X84"/>
    <mergeCell ref="AA84:AB84"/>
    <mergeCell ref="E83:F83"/>
    <mergeCell ref="I83:J83"/>
    <mergeCell ref="O83:P83"/>
    <mergeCell ref="S83:T83"/>
    <mergeCell ref="W73:X73"/>
    <mergeCell ref="AA73:AB73"/>
    <mergeCell ref="E74:F74"/>
    <mergeCell ref="I74:J74"/>
    <mergeCell ref="O74:P74"/>
    <mergeCell ref="S74:T74"/>
    <mergeCell ref="W74:X74"/>
    <mergeCell ref="AA74:AB74"/>
    <mergeCell ref="E73:F73"/>
    <mergeCell ref="I73:J73"/>
    <mergeCell ref="O73:P73"/>
    <mergeCell ref="S73:T73"/>
    <mergeCell ref="K73:L73"/>
    <mergeCell ref="M73:N73"/>
    <mergeCell ref="K74:L74"/>
    <mergeCell ref="M74:N74"/>
    <mergeCell ref="W69:X69"/>
    <mergeCell ref="AA69:AB69"/>
    <mergeCell ref="E68:F68"/>
    <mergeCell ref="W71:X71"/>
    <mergeCell ref="AA71:AB71"/>
    <mergeCell ref="E72:F72"/>
    <mergeCell ref="I72:J72"/>
    <mergeCell ref="O72:P72"/>
    <mergeCell ref="S72:T72"/>
    <mergeCell ref="W72:X72"/>
    <mergeCell ref="AA72:AB72"/>
    <mergeCell ref="E71:F71"/>
    <mergeCell ref="I71:J71"/>
    <mergeCell ref="O71:P71"/>
    <mergeCell ref="S71:T71"/>
    <mergeCell ref="W70:X70"/>
    <mergeCell ref="AA70:AB70"/>
    <mergeCell ref="O68:P68"/>
    <mergeCell ref="S68:T68"/>
    <mergeCell ref="W68:X68"/>
    <mergeCell ref="AA68:AB68"/>
    <mergeCell ref="E69:F69"/>
    <mergeCell ref="I69:J69"/>
    <mergeCell ref="K68:L68"/>
    <mergeCell ref="W64:X64"/>
    <mergeCell ref="AA64:AB64"/>
    <mergeCell ref="I63:J63"/>
    <mergeCell ref="O63:P63"/>
    <mergeCell ref="S63:T63"/>
    <mergeCell ref="W63:X63"/>
    <mergeCell ref="AA65:AB65"/>
    <mergeCell ref="E67:F67"/>
    <mergeCell ref="I67:J67"/>
    <mergeCell ref="O67:P67"/>
    <mergeCell ref="S67:T67"/>
    <mergeCell ref="W67:X67"/>
    <mergeCell ref="AA67:AB67"/>
    <mergeCell ref="I65:J65"/>
    <mergeCell ref="O65:P65"/>
    <mergeCell ref="S65:T65"/>
    <mergeCell ref="W65:X65"/>
    <mergeCell ref="E65:F65"/>
    <mergeCell ref="C66:AF66"/>
    <mergeCell ref="C63:D63"/>
    <mergeCell ref="C64:D64"/>
    <mergeCell ref="C65:D65"/>
    <mergeCell ref="AE64:AF64"/>
    <mergeCell ref="AE65:AF65"/>
    <mergeCell ref="W56:X56"/>
    <mergeCell ref="E61:F61"/>
    <mergeCell ref="S60:T60"/>
    <mergeCell ref="W60:X60"/>
    <mergeCell ref="AA60:AB60"/>
    <mergeCell ref="S58:T58"/>
    <mergeCell ref="W58:X58"/>
    <mergeCell ref="AA58:AB58"/>
    <mergeCell ref="AA61:AB61"/>
    <mergeCell ref="S59:T59"/>
    <mergeCell ref="W59:X59"/>
    <mergeCell ref="AA59:AB59"/>
    <mergeCell ref="I61:J61"/>
    <mergeCell ref="O61:P61"/>
    <mergeCell ref="S61:T61"/>
    <mergeCell ref="W61:X61"/>
    <mergeCell ref="O59:P59"/>
    <mergeCell ref="I60:J60"/>
    <mergeCell ref="K60:L60"/>
    <mergeCell ref="M60:N60"/>
    <mergeCell ref="K61:L61"/>
    <mergeCell ref="M61:N61"/>
    <mergeCell ref="W49:X49"/>
    <mergeCell ref="S52:T52"/>
    <mergeCell ref="W52:X52"/>
    <mergeCell ref="I51:J51"/>
    <mergeCell ref="O51:P51"/>
    <mergeCell ref="S51:T51"/>
    <mergeCell ref="W51:X51"/>
    <mergeCell ref="I50:J50"/>
    <mergeCell ref="W48:X48"/>
    <mergeCell ref="K52:L52"/>
    <mergeCell ref="M52:N52"/>
    <mergeCell ref="K49:L49"/>
    <mergeCell ref="M49:N49"/>
    <mergeCell ref="K50:L50"/>
    <mergeCell ref="M50:N50"/>
    <mergeCell ref="K51:L51"/>
    <mergeCell ref="M51:N51"/>
    <mergeCell ref="S49:T49"/>
    <mergeCell ref="AA48:AB48"/>
    <mergeCell ref="I44:J44"/>
    <mergeCell ref="O44:P44"/>
    <mergeCell ref="O45:P45"/>
    <mergeCell ref="S45:T45"/>
    <mergeCell ref="W45:X45"/>
    <mergeCell ref="AA41:AB41"/>
    <mergeCell ref="AA42:AB42"/>
    <mergeCell ref="I41:J41"/>
    <mergeCell ref="I42:J42"/>
    <mergeCell ref="I46:J46"/>
    <mergeCell ref="W46:X46"/>
    <mergeCell ref="C47:AF47"/>
    <mergeCell ref="E46:F46"/>
    <mergeCell ref="W41:X41"/>
    <mergeCell ref="AA46:AB46"/>
    <mergeCell ref="S41:T41"/>
    <mergeCell ref="S42:T42"/>
    <mergeCell ref="S46:T46"/>
    <mergeCell ref="C45:D45"/>
    <mergeCell ref="E45:F45"/>
    <mergeCell ref="C44:D44"/>
    <mergeCell ref="E44:F44"/>
    <mergeCell ref="O46:P46"/>
    <mergeCell ref="I34:J34"/>
    <mergeCell ref="O34:P34"/>
    <mergeCell ref="S34:T34"/>
    <mergeCell ref="W34:X34"/>
    <mergeCell ref="AA34:AB34"/>
    <mergeCell ref="S28:T28"/>
    <mergeCell ref="W28:X28"/>
    <mergeCell ref="AA28:AB28"/>
    <mergeCell ref="S31:T31"/>
    <mergeCell ref="W31:X31"/>
    <mergeCell ref="AA31:AB31"/>
    <mergeCell ref="I31:J31"/>
    <mergeCell ref="O31:P31"/>
    <mergeCell ref="W29:X29"/>
    <mergeCell ref="W30:X30"/>
    <mergeCell ref="AA30:AB30"/>
    <mergeCell ref="S33:T33"/>
    <mergeCell ref="K33:L33"/>
    <mergeCell ref="M33:N33"/>
    <mergeCell ref="K34:L34"/>
    <mergeCell ref="M34:N34"/>
    <mergeCell ref="W44:X44"/>
    <mergeCell ref="O38:P38"/>
    <mergeCell ref="O39:P39"/>
    <mergeCell ref="O40:P40"/>
    <mergeCell ref="O41:P41"/>
    <mergeCell ref="E78:F78"/>
    <mergeCell ref="I78:J78"/>
    <mergeCell ref="O78:P78"/>
    <mergeCell ref="S78:T78"/>
    <mergeCell ref="O62:P62"/>
    <mergeCell ref="E70:F70"/>
    <mergeCell ref="I70:J70"/>
    <mergeCell ref="O70:P70"/>
    <mergeCell ref="S70:T70"/>
    <mergeCell ref="O69:P69"/>
    <mergeCell ref="S69:T69"/>
    <mergeCell ref="I68:J68"/>
    <mergeCell ref="E63:F63"/>
    <mergeCell ref="E64:F64"/>
    <mergeCell ref="I64:J64"/>
    <mergeCell ref="O64:P64"/>
    <mergeCell ref="S64:T64"/>
    <mergeCell ref="S48:T48"/>
    <mergeCell ref="S62:T62"/>
    <mergeCell ref="W85:X85"/>
    <mergeCell ref="AA85:AB85"/>
    <mergeCell ref="W79:X79"/>
    <mergeCell ref="AA79:AB79"/>
    <mergeCell ref="E80:F80"/>
    <mergeCell ref="I80:J80"/>
    <mergeCell ref="O80:P80"/>
    <mergeCell ref="S80:T80"/>
    <mergeCell ref="W80:X80"/>
    <mergeCell ref="AA80:AB80"/>
    <mergeCell ref="W81:X81"/>
    <mergeCell ref="AA81:AB81"/>
    <mergeCell ref="E85:F85"/>
    <mergeCell ref="I85:J85"/>
    <mergeCell ref="O85:P85"/>
    <mergeCell ref="S85:T85"/>
    <mergeCell ref="O81:P81"/>
    <mergeCell ref="S81:T81"/>
    <mergeCell ref="W82:X82"/>
    <mergeCell ref="AA82:AB82"/>
    <mergeCell ref="E81:F81"/>
    <mergeCell ref="I81:J81"/>
    <mergeCell ref="W83:X83"/>
    <mergeCell ref="AA83:AB83"/>
    <mergeCell ref="C70:D70"/>
    <mergeCell ref="C71:D71"/>
    <mergeCell ref="C72:D72"/>
    <mergeCell ref="C67:D67"/>
    <mergeCell ref="C68:D68"/>
    <mergeCell ref="C69:D69"/>
    <mergeCell ref="C82:D82"/>
    <mergeCell ref="C83:D83"/>
    <mergeCell ref="C84:D84"/>
    <mergeCell ref="C77:AF77"/>
    <mergeCell ref="W75:X75"/>
    <mergeCell ref="AA75:AB75"/>
    <mergeCell ref="E76:F76"/>
    <mergeCell ref="I76:J76"/>
    <mergeCell ref="O76:P76"/>
    <mergeCell ref="S76:T76"/>
    <mergeCell ref="W76:X76"/>
    <mergeCell ref="AA76:AB76"/>
    <mergeCell ref="E75:F75"/>
    <mergeCell ref="I75:J75"/>
    <mergeCell ref="O75:P75"/>
    <mergeCell ref="S75:T75"/>
    <mergeCell ref="W78:X78"/>
    <mergeCell ref="AA78:AB78"/>
    <mergeCell ref="C85:D85"/>
    <mergeCell ref="C78:D78"/>
    <mergeCell ref="C79:D79"/>
    <mergeCell ref="C80:D80"/>
    <mergeCell ref="C81:D81"/>
    <mergeCell ref="C73:D73"/>
    <mergeCell ref="C74:D74"/>
    <mergeCell ref="C75:D75"/>
    <mergeCell ref="C76:D76"/>
    <mergeCell ref="W62:X62"/>
    <mergeCell ref="C58:D58"/>
    <mergeCell ref="AA55:AB55"/>
    <mergeCell ref="I54:J54"/>
    <mergeCell ref="O54:P54"/>
    <mergeCell ref="S54:T54"/>
    <mergeCell ref="W54:X54"/>
    <mergeCell ref="E62:F62"/>
    <mergeCell ref="I58:J58"/>
    <mergeCell ref="C59:D59"/>
    <mergeCell ref="C60:D60"/>
    <mergeCell ref="I62:J62"/>
    <mergeCell ref="AA56:AB56"/>
    <mergeCell ref="AA62:AB62"/>
    <mergeCell ref="O60:P60"/>
    <mergeCell ref="E58:F58"/>
    <mergeCell ref="E59:F59"/>
    <mergeCell ref="O58:P58"/>
    <mergeCell ref="C57:AF57"/>
    <mergeCell ref="C61:D61"/>
    <mergeCell ref="C62:D62"/>
    <mergeCell ref="E55:F55"/>
    <mergeCell ref="I55:J55"/>
    <mergeCell ref="AE61:AF61"/>
    <mergeCell ref="B57:B76"/>
    <mergeCell ref="C55:D55"/>
    <mergeCell ref="C56:D56"/>
    <mergeCell ref="S50:T50"/>
    <mergeCell ref="W50:X50"/>
    <mergeCell ref="AA50:AB50"/>
    <mergeCell ref="AA51:AB51"/>
    <mergeCell ref="I52:J52"/>
    <mergeCell ref="O52:P52"/>
    <mergeCell ref="AA52:AB52"/>
    <mergeCell ref="O55:P55"/>
    <mergeCell ref="I59:J59"/>
    <mergeCell ref="E60:F60"/>
    <mergeCell ref="B47:B56"/>
    <mergeCell ref="E48:F48"/>
    <mergeCell ref="E49:F49"/>
    <mergeCell ref="E50:F50"/>
    <mergeCell ref="E51:F51"/>
    <mergeCell ref="E52:F52"/>
    <mergeCell ref="I48:J48"/>
    <mergeCell ref="O48:P48"/>
    <mergeCell ref="O50:P50"/>
    <mergeCell ref="C52:D52"/>
    <mergeCell ref="E54:F54"/>
    <mergeCell ref="C32:D32"/>
    <mergeCell ref="E41:F41"/>
    <mergeCell ref="E42:F42"/>
    <mergeCell ref="C43:D43"/>
    <mergeCell ref="I29:J29"/>
    <mergeCell ref="O29:P29"/>
    <mergeCell ref="E34:F34"/>
    <mergeCell ref="E29:F29"/>
    <mergeCell ref="C33:D33"/>
    <mergeCell ref="E33:F33"/>
    <mergeCell ref="I33:J33"/>
    <mergeCell ref="O33:P33"/>
    <mergeCell ref="O42:P42"/>
    <mergeCell ref="C35:AF35"/>
    <mergeCell ref="C31:D31"/>
    <mergeCell ref="C30:D30"/>
    <mergeCell ref="E30:F30"/>
    <mergeCell ref="C38:D38"/>
    <mergeCell ref="E43:F43"/>
    <mergeCell ref="I43:J43"/>
    <mergeCell ref="O43:P43"/>
    <mergeCell ref="S43:T43"/>
    <mergeCell ref="W43:X43"/>
    <mergeCell ref="AA43:AB43"/>
    <mergeCell ref="E24:F24"/>
    <mergeCell ref="I24:J24"/>
    <mergeCell ref="O24:P24"/>
    <mergeCell ref="I30:J30"/>
    <mergeCell ref="O30:P30"/>
    <mergeCell ref="S30:T30"/>
    <mergeCell ref="S24:T24"/>
    <mergeCell ref="S27:T27"/>
    <mergeCell ref="I27:J27"/>
    <mergeCell ref="K24:L24"/>
    <mergeCell ref="M24:N24"/>
    <mergeCell ref="E32:F32"/>
    <mergeCell ref="I32:J32"/>
    <mergeCell ref="O32:P32"/>
    <mergeCell ref="S32:T32"/>
    <mergeCell ref="E31:F31"/>
    <mergeCell ref="S29:T29"/>
    <mergeCell ref="I26:J26"/>
    <mergeCell ref="O26:P26"/>
    <mergeCell ref="S26:T26"/>
    <mergeCell ref="K26:L26"/>
    <mergeCell ref="M26:N26"/>
    <mergeCell ref="K27:L27"/>
    <mergeCell ref="M27:N27"/>
    <mergeCell ref="K28:L28"/>
    <mergeCell ref="M28:N28"/>
    <mergeCell ref="K29:L29"/>
    <mergeCell ref="M29:N29"/>
    <mergeCell ref="K30:L30"/>
    <mergeCell ref="M30:N30"/>
    <mergeCell ref="K31:L31"/>
    <mergeCell ref="M31:N31"/>
    <mergeCell ref="K32:L32"/>
    <mergeCell ref="M32:N32"/>
    <mergeCell ref="C26:D26"/>
    <mergeCell ref="C27:D27"/>
    <mergeCell ref="I20:J20"/>
    <mergeCell ref="C37:D37"/>
    <mergeCell ref="C25:AF25"/>
    <mergeCell ref="AA20:AB20"/>
    <mergeCell ref="AA18:AB18"/>
    <mergeCell ref="B25:B46"/>
    <mergeCell ref="E26:F26"/>
    <mergeCell ref="E28:F28"/>
    <mergeCell ref="E37:F37"/>
    <mergeCell ref="E38:F38"/>
    <mergeCell ref="C39:D39"/>
    <mergeCell ref="C40:D40"/>
    <mergeCell ref="C41:D41"/>
    <mergeCell ref="C42:D42"/>
    <mergeCell ref="C46:D46"/>
    <mergeCell ref="C29:D29"/>
    <mergeCell ref="C34:D34"/>
    <mergeCell ref="C36:D36"/>
    <mergeCell ref="W24:X24"/>
    <mergeCell ref="AA24:AB24"/>
    <mergeCell ref="I45:J45"/>
    <mergeCell ref="W23:X23"/>
    <mergeCell ref="E23:F23"/>
    <mergeCell ref="I23:J23"/>
    <mergeCell ref="O23:P23"/>
    <mergeCell ref="S23:T23"/>
    <mergeCell ref="O20:P20"/>
    <mergeCell ref="S20:T20"/>
    <mergeCell ref="E21:F21"/>
    <mergeCell ref="I21:J21"/>
    <mergeCell ref="O21:P21"/>
    <mergeCell ref="S21:T21"/>
    <mergeCell ref="S22:T22"/>
    <mergeCell ref="M22:N22"/>
    <mergeCell ref="K23:L23"/>
    <mergeCell ref="M23:N23"/>
    <mergeCell ref="B11:B24"/>
    <mergeCell ref="C12:D12"/>
    <mergeCell ref="C13:D13"/>
    <mergeCell ref="C14:D14"/>
    <mergeCell ref="C18:D18"/>
    <mergeCell ref="C21:D21"/>
    <mergeCell ref="C22:D22"/>
    <mergeCell ref="C23:D23"/>
    <mergeCell ref="C20:D20"/>
    <mergeCell ref="C24:D24"/>
    <mergeCell ref="B4:B10"/>
    <mergeCell ref="C4:D4"/>
    <mergeCell ref="C5:D5"/>
    <mergeCell ref="C6:D6"/>
    <mergeCell ref="E9:F10"/>
    <mergeCell ref="C8:D8"/>
    <mergeCell ref="C7:D7"/>
    <mergeCell ref="W13:X13"/>
    <mergeCell ref="S14:T14"/>
    <mergeCell ref="W14:X14"/>
    <mergeCell ref="W12:X12"/>
    <mergeCell ref="G9:G10"/>
    <mergeCell ref="H9:H10"/>
    <mergeCell ref="E4:H4"/>
    <mergeCell ref="E5:H5"/>
    <mergeCell ref="E6:H6"/>
    <mergeCell ref="E7:H7"/>
    <mergeCell ref="E8:H8"/>
    <mergeCell ref="E12:F12"/>
    <mergeCell ref="I12:J12"/>
    <mergeCell ref="O12:P12"/>
    <mergeCell ref="E14:F14"/>
    <mergeCell ref="I14:J14"/>
    <mergeCell ref="O14:P14"/>
    <mergeCell ref="W22:X22"/>
    <mergeCell ref="AA22:AB22"/>
    <mergeCell ref="I18:J18"/>
    <mergeCell ref="O18:P18"/>
    <mergeCell ref="S18:T18"/>
    <mergeCell ref="W20:X20"/>
    <mergeCell ref="C28:D28"/>
    <mergeCell ref="I28:J28"/>
    <mergeCell ref="O28:P28"/>
    <mergeCell ref="AA26:AB26"/>
    <mergeCell ref="E27:F27"/>
    <mergeCell ref="W26:X26"/>
    <mergeCell ref="W27:X27"/>
    <mergeCell ref="AA27:AB27"/>
    <mergeCell ref="O27:P27"/>
    <mergeCell ref="W18:X18"/>
    <mergeCell ref="E18:F18"/>
    <mergeCell ref="W21:X21"/>
    <mergeCell ref="AA21:AB21"/>
    <mergeCell ref="E22:F22"/>
    <mergeCell ref="I22:J22"/>
    <mergeCell ref="O22:P22"/>
    <mergeCell ref="E20:F20"/>
    <mergeCell ref="K22:L22"/>
    <mergeCell ref="W42:X42"/>
    <mergeCell ref="W32:X32"/>
    <mergeCell ref="AA32:AB32"/>
    <mergeCell ref="W33:X33"/>
    <mergeCell ref="AA33:AB33"/>
    <mergeCell ref="AA39:AB39"/>
    <mergeCell ref="W37:X37"/>
    <mergeCell ref="W40:X40"/>
    <mergeCell ref="AA23:AB23"/>
    <mergeCell ref="AA29:AB29"/>
    <mergeCell ref="C86:D86"/>
    <mergeCell ref="E86:F86"/>
    <mergeCell ref="I86:J86"/>
    <mergeCell ref="O86:P86"/>
    <mergeCell ref="S86:T86"/>
    <mergeCell ref="W86:X86"/>
    <mergeCell ref="AA86:AB86"/>
    <mergeCell ref="AA44:AB44"/>
    <mergeCell ref="AA45:AB45"/>
    <mergeCell ref="AA63:AB63"/>
    <mergeCell ref="AA49:AB49"/>
    <mergeCell ref="C48:D48"/>
    <mergeCell ref="C49:D49"/>
    <mergeCell ref="C50:D50"/>
    <mergeCell ref="C51:D51"/>
    <mergeCell ref="I56:J56"/>
    <mergeCell ref="O56:P56"/>
    <mergeCell ref="AA54:AB54"/>
    <mergeCell ref="W55:X55"/>
    <mergeCell ref="I49:J49"/>
    <mergeCell ref="O49:P49"/>
    <mergeCell ref="S55:T55"/>
    <mergeCell ref="E56:F56"/>
    <mergeCell ref="C54:D54"/>
    <mergeCell ref="E39:F39"/>
    <mergeCell ref="O36:P36"/>
    <mergeCell ref="O37:P37"/>
    <mergeCell ref="AA40:AB40"/>
    <mergeCell ref="E36:F36"/>
    <mergeCell ref="W38:X38"/>
    <mergeCell ref="W39:X39"/>
    <mergeCell ref="AA36:AB36"/>
    <mergeCell ref="W36:X36"/>
    <mergeCell ref="AA37:AB37"/>
    <mergeCell ref="AA38:AB38"/>
    <mergeCell ref="E40:F40"/>
    <mergeCell ref="I36:J36"/>
    <mergeCell ref="I37:J37"/>
    <mergeCell ref="I38:J38"/>
    <mergeCell ref="I39:J39"/>
    <mergeCell ref="I40:J40"/>
    <mergeCell ref="S36:T36"/>
    <mergeCell ref="S37:T37"/>
    <mergeCell ref="S38:T38"/>
    <mergeCell ref="S39:T39"/>
    <mergeCell ref="S40:T40"/>
    <mergeCell ref="K36:L36"/>
    <mergeCell ref="M36:N36"/>
    <mergeCell ref="AE36:AF36"/>
    <mergeCell ref="AE37:AF37"/>
    <mergeCell ref="AE60:AF60"/>
    <mergeCell ref="AE38:AF38"/>
    <mergeCell ref="AE39:AF39"/>
    <mergeCell ref="AE40:AF40"/>
    <mergeCell ref="AE41:AF41"/>
    <mergeCell ref="AE42:AF42"/>
    <mergeCell ref="AE43:AF43"/>
    <mergeCell ref="AE44:AF44"/>
    <mergeCell ref="AE45:AF45"/>
    <mergeCell ref="AE46:AF46"/>
    <mergeCell ref="AE52:AF52"/>
    <mergeCell ref="AE54:AF54"/>
    <mergeCell ref="AE13:AF13"/>
    <mergeCell ref="AE14:AF14"/>
    <mergeCell ref="AE15:AF15"/>
    <mergeCell ref="AE18:AF18"/>
    <mergeCell ref="AE20:AF20"/>
    <mergeCell ref="C19:AF19"/>
    <mergeCell ref="C17:D17"/>
    <mergeCell ref="E17:F17"/>
    <mergeCell ref="I17:J17"/>
    <mergeCell ref="O17:P17"/>
    <mergeCell ref="S17:T17"/>
    <mergeCell ref="W17:X17"/>
    <mergeCell ref="AA17:AB17"/>
    <mergeCell ref="AE17:AF17"/>
    <mergeCell ref="AA15:AB15"/>
    <mergeCell ref="O13:P13"/>
    <mergeCell ref="S13:T13"/>
    <mergeCell ref="K18:L18"/>
    <mergeCell ref="O9:P10"/>
    <mergeCell ref="S9:T10"/>
    <mergeCell ref="W9:X10"/>
    <mergeCell ref="AA9:AB10"/>
    <mergeCell ref="C15:D15"/>
    <mergeCell ref="E15:F15"/>
    <mergeCell ref="AA14:AB14"/>
    <mergeCell ref="AE21:AF21"/>
    <mergeCell ref="K16:L16"/>
    <mergeCell ref="M16:N16"/>
    <mergeCell ref="K17:L17"/>
    <mergeCell ref="M18:N18"/>
    <mergeCell ref="K20:L20"/>
    <mergeCell ref="M20:N20"/>
    <mergeCell ref="K21:L21"/>
    <mergeCell ref="M21:N21"/>
    <mergeCell ref="Q9:Q10"/>
    <mergeCell ref="R9:R10"/>
    <mergeCell ref="V9:V10"/>
    <mergeCell ref="Y9:Y10"/>
    <mergeCell ref="Z9:Z10"/>
    <mergeCell ref="AC9:AC10"/>
    <mergeCell ref="AD9:AD10"/>
    <mergeCell ref="AE12:AF12"/>
    <mergeCell ref="AE22:AF22"/>
    <mergeCell ref="AE23:AF23"/>
    <mergeCell ref="AE24:AF24"/>
    <mergeCell ref="AE26:AF26"/>
    <mergeCell ref="AE27:AF27"/>
    <mergeCell ref="AE28:AF28"/>
    <mergeCell ref="AE29:AF29"/>
    <mergeCell ref="AE73:AF73"/>
    <mergeCell ref="AE30:AF30"/>
    <mergeCell ref="AE31:AF31"/>
    <mergeCell ref="AE32:AF32"/>
    <mergeCell ref="AE33:AF33"/>
    <mergeCell ref="AE34:AF34"/>
    <mergeCell ref="AE48:AF48"/>
    <mergeCell ref="AE49:AF49"/>
    <mergeCell ref="AE50:AF50"/>
    <mergeCell ref="AE51:AF51"/>
    <mergeCell ref="AE55:AF55"/>
    <mergeCell ref="AE56:AF56"/>
    <mergeCell ref="AE58:AF58"/>
    <mergeCell ref="AE59:AF59"/>
    <mergeCell ref="AE62:AF62"/>
    <mergeCell ref="AE63:AF63"/>
    <mergeCell ref="C53:AF53"/>
    <mergeCell ref="AE84:AF84"/>
    <mergeCell ref="AE85:AF85"/>
    <mergeCell ref="AE86:AF86"/>
    <mergeCell ref="AE78:AF78"/>
    <mergeCell ref="AE79:AF79"/>
    <mergeCell ref="AE80:AF80"/>
    <mergeCell ref="AE81:AF81"/>
    <mergeCell ref="AE67:AF67"/>
    <mergeCell ref="AE68:AF68"/>
    <mergeCell ref="AE69:AF69"/>
    <mergeCell ref="AE70:AF70"/>
    <mergeCell ref="AE71:AF71"/>
    <mergeCell ref="AE72:AF72"/>
    <mergeCell ref="AE75:AF75"/>
    <mergeCell ref="AE82:AF82"/>
    <mergeCell ref="AE83:AF83"/>
    <mergeCell ref="AE76:AF76"/>
    <mergeCell ref="AE74:AF74"/>
    <mergeCell ref="I4:N4"/>
    <mergeCell ref="I5:N5"/>
    <mergeCell ref="I6:N6"/>
    <mergeCell ref="I7:N7"/>
    <mergeCell ref="I8:N8"/>
    <mergeCell ref="M17:N17"/>
    <mergeCell ref="I15:J15"/>
    <mergeCell ref="K9:L10"/>
    <mergeCell ref="M9:N10"/>
    <mergeCell ref="K12:L12"/>
    <mergeCell ref="M12:N12"/>
    <mergeCell ref="K13:L13"/>
    <mergeCell ref="M13:N13"/>
    <mergeCell ref="K14:L14"/>
    <mergeCell ref="M14:N14"/>
    <mergeCell ref="K15:L15"/>
    <mergeCell ref="M15:N15"/>
    <mergeCell ref="I9:J10"/>
    <mergeCell ref="K37:L37"/>
    <mergeCell ref="M37:N37"/>
    <mergeCell ref="M56:N56"/>
    <mergeCell ref="K58:L58"/>
    <mergeCell ref="M58:N58"/>
    <mergeCell ref="K59:L59"/>
    <mergeCell ref="M59:N59"/>
    <mergeCell ref="M43:N43"/>
    <mergeCell ref="K44:L44"/>
    <mergeCell ref="M44:N44"/>
    <mergeCell ref="K45:L45"/>
    <mergeCell ref="M45:N45"/>
    <mergeCell ref="K46:L46"/>
    <mergeCell ref="M46:N46"/>
    <mergeCell ref="K48:L48"/>
    <mergeCell ref="M48:N48"/>
    <mergeCell ref="M91:N91"/>
    <mergeCell ref="K82:L82"/>
    <mergeCell ref="M82:N82"/>
    <mergeCell ref="K83:L83"/>
    <mergeCell ref="M83:N83"/>
    <mergeCell ref="K84:L84"/>
    <mergeCell ref="M84:N84"/>
    <mergeCell ref="K85:L85"/>
    <mergeCell ref="M85:N85"/>
    <mergeCell ref="K86:L86"/>
    <mergeCell ref="M86:N86"/>
    <mergeCell ref="U9:U10"/>
    <mergeCell ref="K87:L87"/>
    <mergeCell ref="M87:N87"/>
    <mergeCell ref="K76:L76"/>
    <mergeCell ref="M76:N76"/>
    <mergeCell ref="K78:L78"/>
    <mergeCell ref="M78:N78"/>
    <mergeCell ref="K79:L79"/>
    <mergeCell ref="M79:N79"/>
    <mergeCell ref="K80:L80"/>
    <mergeCell ref="M80:N80"/>
    <mergeCell ref="K81:L81"/>
    <mergeCell ref="M81:N81"/>
    <mergeCell ref="K71:L71"/>
    <mergeCell ref="M71:N71"/>
    <mergeCell ref="K72:L72"/>
    <mergeCell ref="M72:N72"/>
    <mergeCell ref="K70:L70"/>
    <mergeCell ref="M70:N70"/>
    <mergeCell ref="K54:L54"/>
    <mergeCell ref="M54:N54"/>
    <mergeCell ref="K55:L55"/>
    <mergeCell ref="M55:N55"/>
    <mergeCell ref="K56:L56"/>
    <mergeCell ref="AG9:AG10"/>
    <mergeCell ref="AH9:AH10"/>
    <mergeCell ref="B2:AH2"/>
    <mergeCell ref="B3:AH3"/>
    <mergeCell ref="S4:V4"/>
    <mergeCell ref="S5:V5"/>
    <mergeCell ref="S6:V6"/>
    <mergeCell ref="S7:V7"/>
    <mergeCell ref="S8:V8"/>
    <mergeCell ref="W4:Z4"/>
    <mergeCell ref="W5:Z5"/>
    <mergeCell ref="W6:Z6"/>
    <mergeCell ref="W7:Z7"/>
    <mergeCell ref="W8:Z8"/>
    <mergeCell ref="AA4:AD4"/>
    <mergeCell ref="AA5:AD5"/>
    <mergeCell ref="AA6:AD6"/>
    <mergeCell ref="AA7:AD7"/>
    <mergeCell ref="AA8:AD8"/>
    <mergeCell ref="O4:R4"/>
    <mergeCell ref="O5:R5"/>
    <mergeCell ref="O6:R6"/>
    <mergeCell ref="O7:R7"/>
    <mergeCell ref="O8:R8"/>
  </mergeCells>
  <pageMargins left="0.7" right="0.7" top="0.75" bottom="0.75" header="0.3" footer="0.3"/>
  <pageSetup paperSize="281"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Relacion Parque Automotor</vt:lpstr>
      <vt:lpstr>1. Mantenimiento Preventivo</vt:lpstr>
      <vt:lpstr>2. Mantenimiento correctivo</vt:lpstr>
      <vt:lpstr>'1. Mantenimiento Preventivo'!Área_de_impresión</vt:lpstr>
    </vt:vector>
  </TitlesOfParts>
  <Manager/>
  <Company>PERSONAL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A</dc:creator>
  <cp:keywords/>
  <dc:description/>
  <cp:lastModifiedBy>Luis Alejandro Delgado España</cp:lastModifiedBy>
  <cp:revision/>
  <cp:lastPrinted>2026-07-16T21:39:05Z</cp:lastPrinted>
  <dcterms:created xsi:type="dcterms:W3CDTF">2015-01-12T16:02:38Z</dcterms:created>
  <dcterms:modified xsi:type="dcterms:W3CDTF">2026-08-24T23:36:34Z</dcterms:modified>
  <cp:category/>
  <cp:contentStatus/>
</cp:coreProperties>
</file>