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PRO_CONTRATOS\Desktop\CONTRATACION 2026\1. ESTUDIOS DE MERCADO 2026\1. GENERAL\18. Salida funcionarios               E\"/>
    </mc:Choice>
  </mc:AlternateContent>
  <xr:revisionPtr revIDLastSave="0" documentId="13_ncr:1_{10D79798-4BB2-4588-8E10-E3B48A92E5CB}" xr6:coauthVersionLast="47" xr6:coauthVersionMax="47" xr10:uidLastSave="{00000000-0000-0000-0000-000000000000}"/>
  <bookViews>
    <workbookView xWindow="-120" yWindow="-120" windowWidth="29040" windowHeight="15840" xr2:uid="{EAB23ADB-25B1-402F-B8F7-A3E866594A67}"/>
  </bookViews>
  <sheets>
    <sheet name="Hoja 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V12" i="1" l="1"/>
  <c r="F4" i="1"/>
  <c r="F5" i="1"/>
  <c r="F6" i="1"/>
  <c r="F8" i="1"/>
  <c r="F9" i="1"/>
  <c r="F10" i="1"/>
  <c r="F11" i="1"/>
  <c r="Q7" i="1"/>
  <c r="I4" i="1"/>
  <c r="J4" i="1" s="1"/>
  <c r="K4" i="1" s="1"/>
  <c r="I5" i="1"/>
  <c r="J5" i="1" s="1"/>
  <c r="K5" i="1" s="1"/>
  <c r="I6" i="1"/>
  <c r="J6" i="1" s="1"/>
  <c r="K6" i="1" s="1"/>
  <c r="I8" i="1"/>
  <c r="J8" i="1" s="1"/>
  <c r="K8" i="1" s="1"/>
  <c r="I9" i="1"/>
  <c r="J9" i="1" s="1"/>
  <c r="K9" i="1" s="1"/>
  <c r="I10" i="1"/>
  <c r="J10" i="1" s="1"/>
  <c r="K10" i="1" s="1"/>
  <c r="I11" i="1"/>
  <c r="J11" i="1" s="1"/>
  <c r="K11" i="1" s="1"/>
  <c r="N6" i="1"/>
  <c r="O6" i="1" s="1"/>
  <c r="P6" i="1" s="1"/>
  <c r="Q6" i="1"/>
  <c r="R6" i="1"/>
  <c r="S6" i="1"/>
  <c r="T6" i="1"/>
  <c r="N8" i="1"/>
  <c r="O8" i="1" s="1"/>
  <c r="P8" i="1" s="1"/>
  <c r="Q8" i="1"/>
  <c r="R8" i="1"/>
  <c r="S8" i="1"/>
  <c r="T8" i="1"/>
  <c r="N9" i="1"/>
  <c r="O9" i="1" s="1"/>
  <c r="P9" i="1" s="1"/>
  <c r="Q9" i="1"/>
  <c r="R9" i="1"/>
  <c r="S9" i="1"/>
  <c r="T9" i="1"/>
  <c r="N10" i="1"/>
  <c r="O10" i="1" s="1"/>
  <c r="P10" i="1" s="1"/>
  <c r="Q10" i="1"/>
  <c r="R10" i="1"/>
  <c r="S10" i="1"/>
  <c r="T10" i="1"/>
  <c r="N11" i="1"/>
  <c r="O11" i="1" s="1"/>
  <c r="P11" i="1" s="1"/>
  <c r="Q11" i="1"/>
  <c r="R11" i="1"/>
  <c r="S11" i="1"/>
  <c r="T11" i="1"/>
  <c r="N5" i="1"/>
  <c r="O5" i="1" s="1"/>
  <c r="P5" i="1" s="1"/>
  <c r="N4" i="1"/>
  <c r="O4" i="1" s="1"/>
  <c r="P4" i="1" s="1"/>
  <c r="S4" i="1"/>
  <c r="S5" i="1"/>
  <c r="R4" i="1"/>
  <c r="R5" i="1"/>
  <c r="T4" i="1"/>
  <c r="T5" i="1"/>
  <c r="Q4" i="1"/>
  <c r="Q5" i="1"/>
  <c r="U4" i="1" l="1"/>
  <c r="V4" i="1" s="1"/>
  <c r="U10" i="1"/>
  <c r="V10" i="1" s="1"/>
  <c r="U9" i="1"/>
  <c r="V9" i="1" s="1"/>
  <c r="U6" i="1"/>
  <c r="V6" i="1" s="1"/>
  <c r="U5" i="1"/>
  <c r="V5" i="1" s="1"/>
  <c r="U8" i="1"/>
  <c r="V8" i="1" s="1"/>
  <c r="U11" i="1"/>
  <c r="V11" i="1" s="1"/>
  <c r="K12" i="1"/>
  <c r="P12" i="1"/>
  <c r="F12" i="1"/>
</calcChain>
</file>

<file path=xl/sharedStrings.xml><?xml version="1.0" encoding="utf-8"?>
<sst xmlns="http://schemas.openxmlformats.org/spreadsheetml/2006/main" count="49" uniqueCount="32">
  <si>
    <t>Ítem</t>
  </si>
  <si>
    <t>Unidad de medida</t>
  </si>
  <si>
    <t>Can</t>
  </si>
  <si>
    <t>Valor Unitario</t>
  </si>
  <si>
    <t>Valor IVA</t>
  </si>
  <si>
    <t>Descripción</t>
  </si>
  <si>
    <t>Unidad de Medida</t>
  </si>
  <si>
    <t>TOTALES</t>
  </si>
  <si>
    <t>(%) IVA</t>
  </si>
  <si>
    <t>Sub Total (Uni+IVA)</t>
  </si>
  <si>
    <t>Valor Total</t>
  </si>
  <si>
    <t>TOTAL</t>
  </si>
  <si>
    <t>MUNICIPIO DE ANAPOIMA</t>
  </si>
  <si>
    <r>
      <rPr>
        <b/>
        <sz val="8"/>
        <color theme="1"/>
        <rFont val="Calibri"/>
        <family val="2"/>
        <scheme val="minor"/>
      </rPr>
      <t xml:space="preserve">Elaboró: </t>
    </r>
    <r>
      <rPr>
        <sz val="8"/>
        <color theme="1"/>
        <rFont val="Calibri"/>
        <family val="2"/>
        <scheme val="minor"/>
      </rPr>
      <t>Camila Moreno Sánchez - Profesional Universitario - Secretaría de Contratación</t>
    </r>
  </si>
  <si>
    <t>PRESUPUESTO OFICIAL ALCALDÍA DE ANAPOIMA</t>
  </si>
  <si>
    <t>MINIMA 2026</t>
  </si>
  <si>
    <t>Unidad</t>
  </si>
  <si>
    <t xml:space="preserve">TRANSPORTE TERRESTRE
Traslado del inicio en el Municipio de Anapoima hacia Medellin, Antioquia / Puerto Triunfo, Antioquia, Doradal, y desplazamiento a los diferentes destinos donde se programen las actividades; y regreso desde Medellin, Antioquia al Municipio de Anapoima
Buses con capacidad para 40 pasajeros cada uno, que cuenten con:
• Cinturones de seguridad autoajustables.
• Asientos anatómicos amplios.
• Wi-Fi a bordo.
• WC químico.
• Portaequipajes, revistero y portavasos.
• Sistema audiovisual full HD.
• Botiquín de primeros auxilios y botella de oxígeno.
• Exclusivo sistema de purificación del aire.
• Equipos de calefacción y aire acondicionado 
• Sistema de seguimiento por satélite GPS.
• Velocímetro.
• Mayor espacio para el equipaje.
Modelo 2022 y/o posteriores para cubrir la ruta del Municipio de Anapoima Cundinamarca hasta la ciudad de Bogotá y de regreso hasta el Municipio de Anapoima Cundinamarca, y desplazamiento a los diferentes destinos donde se programen las actividades.
Los vehículos requeridos para el cumplimiento del presente contrato, deberán contar con tarjeta de operación vigente, certificado de gases, tarjeta de propiedad, seguro de responsabilidad civil contractual y extra contractual vigente, SOAT vigente, certificación de revisión técnico mecánica aprobada y vigente, y todos los documentos legales necesarios para la libre circulación del vehículo, además de contar con la certificación del protocolo bioseguridad emitida por la entidad competente los cuales deben permanecer bajo la custodia del conductor de manera permanente mientras esté prestando el servicio.
Los vehículos deberán estar a disposición a la hora y fecha indicada.
Correrán por cuenta del CONTRATISTA todos los gastos que demande la prestación del servicio de transporte, como peajes, combustibles, mantenimiento del vehículo, alimentación del conductor, viáticos, salarios y demás gastos inherentes a la prestación del servicio.
La responsabilidad del CONTRATISTA comprende también daños a terceros y al personal transportado.
142 PERSONAS 
</t>
  </si>
  <si>
    <t>ACTIVIDAD PEDAGÓGICA POR PERSONA</t>
  </si>
  <si>
    <t xml:space="preserve">VISITA: GUATAPÉ, Piedra El PEÑOL
Visita PIEDRA EL PEÑOL (Incluye ascenso)
Recorrido en Barco por la Represa de Guatapé
</t>
  </si>
  <si>
    <t xml:space="preserve">ACTIVIDAD DEPORTIVA 
Rafting en el cañón del rio Claro
Descenso de 6 kilómetros por el rio claro en botes de rafting, bodyrafting durante 500 metros, caminata 600 metros por senderos vírgenes en hidrosenderismo y ingreso 800 metros en las profundidades de la Gruta del Cóndor con una expedición de espeleología. 
Te incluye
• Rafting,
• Bodyrafting,
• Hydrosenderismo
• Espeleísmo
• Guías locales certificados.
• Ingreso reserva natural
• Tarjeta de asistencia médica
Préstamo de quipos Equipo de seguridad
</t>
  </si>
  <si>
    <t>Persona</t>
  </si>
  <si>
    <t>Global</t>
  </si>
  <si>
    <t xml:space="preserve">PÓLIZA
Póliza de cubrimiento individual para los funcionarios 142 PERSONAS
El CONTRATISTA se compromete a tomar una póliza de accidente personal para los funcionarios asistentes, la cual deberá hacer llegar a la Secretaría de Contratación el día de la firma del acta de inicio (a más tardar)
</t>
  </si>
  <si>
    <t>Cotización ENLACE DE COLOMBIA SAS</t>
  </si>
  <si>
    <t>Cotización GERENCIA SOCIAL D&amp;L SAS</t>
  </si>
  <si>
    <t>Cotización FUNDACIÓN CONSTRUCCION LOCAL</t>
  </si>
  <si>
    <t>Valor Unitario IMPUESTOS INCLUIDOS</t>
  </si>
  <si>
    <t xml:space="preserve">ALOJAMIENTO
El cual incluya:
Alojamiento 1 noches 2 días en Hotel Campestre Tipo Turista Superior, ubicado en la ciudad de Doradal Antioquia – acomodación múltiple, máximo tres (03) personas por habitación, cada persona debe ser acomodada en cama individual, habitaciones con aire acondicionado, baño privado; acceso y uso de todas las instalaciones del Hotel: Piscina, jacuzzi, juegos, Wifi en zonas comunes, Impuestos hoteleros, Guías permanentes durante toda la excursión, Hotel con RNT
</t>
  </si>
  <si>
    <t xml:space="preserve">ALIMENTACIÓN POR PERSONA 
Servicios de alimentación para cada uno de los asistentes (142 pax) durante los tres días, que incluya:
ITEM DESCRIPCION CANT. X persona X 140 Vr. TTL
1 Desayunos tipo buffet con diferentes opciones de menú 2 284 
2 Almuerzos tipo ejecutivo con varias opciones de menú 3 426 
3 Cenas tipo ejecutivo con varias opciones de menú 2 284 
4 Snacks para la mañana 3 426 
5 Snacks para la tarde 3 426 
6 Hidratación con bebidas isotónicas durante los recorridos 6 840 
7 Bebidas no alcohólicas de la carta del bar dentro del hotel (gaseosas, jugos, agua) 10 1400 
Presentar valor individual para cada ítem  
(Anexar minutas con especificación exacta de los menús ofrecidos y porciones de cada plato – gramaje)
</t>
  </si>
  <si>
    <t xml:space="preserve">HACIENDA NAPOLES – PASAPORTES 
PASAPORTE SAFARI
4 parques temáticos – Uso Ilimitado por 1 día 
AVENTURA JURÁSICA + ZONA ACUÁTICA OCTOPUS.
SANTUARIOS DE FAUNA
MUSEOS
AVENTURA ACUÁTICA
</t>
  </si>
  <si>
    <r>
      <rPr>
        <b/>
        <sz val="8"/>
        <color theme="1"/>
        <rFont val="Calibri"/>
        <family val="2"/>
        <scheme val="minor"/>
      </rPr>
      <t xml:space="preserve">Aprobó: </t>
    </r>
    <r>
      <rPr>
        <sz val="8"/>
        <color theme="1"/>
        <rFont val="Calibri"/>
        <family val="2"/>
        <scheme val="minor"/>
      </rPr>
      <t>Yaned Garzon Chaparro - Secretaria de Despacho  - Secretaría de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</si>
</sst>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quot;$&quot;\ #,##0"/>
    <numFmt numFmtId="166" formatCode="_-&quot;$&quot;\ * #,##0_-;\-&quot;$&quot;\ * #,##0_-;_-&quot;$&quot;\ * &quot;-&quot;??_-;_-@_-"/>
  </numFmts>
  <fonts count="8" x14ac:knownFonts="1">
    <font>
      <sz val="11"/>
      <color theme="1"/>
      <name val="Calibri"/>
      <family val="2"/>
      <scheme val="minor"/>
    </font>
    <font>
      <sz val="11"/>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8"/>
      <color theme="1"/>
      <name val="Calibri"/>
      <family val="2"/>
      <scheme val="minor"/>
    </font>
    <font>
      <b/>
      <sz val="8"/>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EBFFEB"/>
        <bgColor indexed="64"/>
      </patternFill>
    </fill>
    <fill>
      <patternFill patternType="solid">
        <fgColor rgb="FFFFFFC9"/>
        <bgColor indexed="64"/>
      </patternFill>
    </fill>
    <fill>
      <patternFill patternType="solid">
        <fgColor theme="5" tint="0.79998168889431442"/>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auto="1"/>
      </top>
      <bottom style="thin">
        <color auto="1"/>
      </bottom>
      <diagonal/>
    </border>
  </borders>
  <cellStyleXfs count="3">
    <xf numFmtId="0" fontId="0" fillId="0" borderId="0"/>
    <xf numFmtId="9" fontId="1" fillId="0" borderId="0" applyFont="0" applyFill="0" applyBorder="0" applyAlignment="0" applyProtection="0"/>
    <xf numFmtId="164" fontId="1" fillId="0" borderId="0" applyFont="0" applyFill="0" applyBorder="0" applyAlignment="0" applyProtection="0"/>
  </cellStyleXfs>
  <cellXfs count="74">
    <xf numFmtId="0" fontId="0" fillId="0" borderId="0" xfId="0"/>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4" fillId="2" borderId="0" xfId="0" applyFont="1" applyFill="1"/>
    <xf numFmtId="0" fontId="4" fillId="2" borderId="0" xfId="0" applyFont="1" applyFill="1" applyAlignment="1">
      <alignment horizontal="center" wrapText="1"/>
    </xf>
    <xf numFmtId="0" fontId="5" fillId="2" borderId="1" xfId="0" applyFont="1" applyFill="1" applyBorder="1" applyAlignment="1">
      <alignment vertical="center" wrapText="1"/>
    </xf>
    <xf numFmtId="0" fontId="2" fillId="2" borderId="0" xfId="0" applyFont="1" applyFill="1"/>
    <xf numFmtId="0" fontId="4" fillId="2" borderId="0" xfId="0" applyFont="1" applyFill="1" applyAlignment="1">
      <alignment horizontal="center" vertical="center"/>
    </xf>
    <xf numFmtId="166" fontId="4" fillId="2" borderId="0" xfId="2" applyNumberFormat="1" applyFont="1" applyFill="1" applyAlignment="1">
      <alignment horizontal="center" vertical="center"/>
    </xf>
    <xf numFmtId="0" fontId="4" fillId="2" borderId="0" xfId="0" applyFont="1" applyFill="1" applyAlignment="1">
      <alignment vertical="center"/>
    </xf>
    <xf numFmtId="9" fontId="4" fillId="2" borderId="0" xfId="0" applyNumberFormat="1" applyFont="1" applyFill="1" applyAlignment="1">
      <alignment vertical="center"/>
    </xf>
    <xf numFmtId="0" fontId="2" fillId="3" borderId="7"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3" fillId="3" borderId="7" xfId="0" applyFont="1" applyFill="1" applyBorder="1" applyAlignment="1">
      <alignment horizontal="center" vertical="center"/>
    </xf>
    <xf numFmtId="0" fontId="5" fillId="3" borderId="1" xfId="0" applyFont="1" applyFill="1" applyBorder="1" applyAlignment="1">
      <alignment vertical="center" wrapText="1"/>
    </xf>
    <xf numFmtId="0" fontId="5" fillId="3" borderId="1" xfId="0" applyFont="1" applyFill="1" applyBorder="1" applyAlignment="1">
      <alignment horizontal="center" vertical="center"/>
    </xf>
    <xf numFmtId="166" fontId="3" fillId="4" borderId="7" xfId="2" applyNumberFormat="1" applyFont="1" applyFill="1" applyBorder="1" applyAlignment="1">
      <alignment horizontal="center" vertical="center" wrapText="1"/>
    </xf>
    <xf numFmtId="0" fontId="2" fillId="4" borderId="8" xfId="0" applyFont="1" applyFill="1" applyBorder="1" applyAlignment="1">
      <alignment horizontal="center" vertical="center" wrapText="1"/>
    </xf>
    <xf numFmtId="166" fontId="3" fillId="5" borderId="7" xfId="2"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9" fontId="5" fillId="5" borderId="1" xfId="1" applyFont="1" applyFill="1" applyBorder="1" applyAlignment="1">
      <alignment horizontal="center" vertical="center"/>
    </xf>
    <xf numFmtId="165" fontId="4" fillId="4" borderId="7" xfId="2" applyNumberFormat="1" applyFont="1" applyFill="1" applyBorder="1" applyAlignment="1">
      <alignment horizontal="right" vertical="center"/>
    </xf>
    <xf numFmtId="165" fontId="4" fillId="4" borderId="8" xfId="2" applyNumberFormat="1" applyFont="1" applyFill="1" applyBorder="1" applyAlignment="1">
      <alignment horizontal="right" vertical="center"/>
    </xf>
    <xf numFmtId="165" fontId="4" fillId="5" borderId="7" xfId="2" applyNumberFormat="1" applyFont="1" applyFill="1" applyBorder="1" applyAlignment="1">
      <alignment horizontal="right" vertical="center"/>
    </xf>
    <xf numFmtId="165" fontId="4" fillId="5" borderId="1" xfId="2" applyNumberFormat="1" applyFont="1" applyFill="1" applyBorder="1" applyAlignment="1">
      <alignment horizontal="right" vertical="center"/>
    </xf>
    <xf numFmtId="165" fontId="2" fillId="4" borderId="9" xfId="0" applyNumberFormat="1" applyFont="1" applyFill="1" applyBorder="1" applyAlignment="1">
      <alignment horizontal="right" vertical="center"/>
    </xf>
    <xf numFmtId="166" fontId="3" fillId="3" borderId="1" xfId="2" applyNumberFormat="1" applyFont="1" applyFill="1" applyBorder="1" applyAlignment="1">
      <alignment horizontal="center" vertical="center" wrapText="1"/>
    </xf>
    <xf numFmtId="165" fontId="4" fillId="3" borderId="1" xfId="2" applyNumberFormat="1" applyFont="1" applyFill="1" applyBorder="1" applyAlignment="1">
      <alignment horizontal="right" vertical="center"/>
    </xf>
    <xf numFmtId="165" fontId="4" fillId="3" borderId="8" xfId="2" applyNumberFormat="1" applyFont="1" applyFill="1" applyBorder="1" applyAlignment="1">
      <alignment horizontal="right" vertical="center"/>
    </xf>
    <xf numFmtId="165" fontId="2" fillId="3" borderId="9" xfId="2" applyNumberFormat="1" applyFont="1" applyFill="1" applyBorder="1" applyAlignment="1">
      <alignment horizontal="right" vertical="center"/>
    </xf>
    <xf numFmtId="0" fontId="2" fillId="5" borderId="8" xfId="0" applyFont="1" applyFill="1" applyBorder="1" applyAlignment="1">
      <alignment horizontal="center" vertical="center" wrapText="1"/>
    </xf>
    <xf numFmtId="165" fontId="4" fillId="5" borderId="8" xfId="2" applyNumberFormat="1" applyFont="1" applyFill="1" applyBorder="1" applyAlignment="1">
      <alignment horizontal="right" vertical="center"/>
    </xf>
    <xf numFmtId="165" fontId="2" fillId="5" borderId="9" xfId="0" applyNumberFormat="1" applyFont="1" applyFill="1" applyBorder="1" applyAlignment="1">
      <alignment horizontal="right" vertical="center"/>
    </xf>
    <xf numFmtId="166" fontId="3" fillId="6" borderId="7" xfId="2"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2" fillId="6" borderId="8" xfId="0" applyFont="1" applyFill="1" applyBorder="1" applyAlignment="1">
      <alignment horizontal="center" vertical="center" wrapText="1"/>
    </xf>
    <xf numFmtId="165" fontId="4" fillId="6" borderId="7" xfId="2" applyNumberFormat="1" applyFont="1" applyFill="1" applyBorder="1" applyAlignment="1">
      <alignment horizontal="right" vertical="center"/>
    </xf>
    <xf numFmtId="9" fontId="5" fillId="6" borderId="1" xfId="1" applyFont="1" applyFill="1" applyBorder="1" applyAlignment="1">
      <alignment horizontal="center" vertical="center"/>
    </xf>
    <xf numFmtId="165" fontId="4" fillId="6" borderId="1" xfId="2" applyNumberFormat="1" applyFont="1" applyFill="1" applyBorder="1" applyAlignment="1">
      <alignment horizontal="right" vertical="center"/>
    </xf>
    <xf numFmtId="165" fontId="4" fillId="6" borderId="8" xfId="2" applyNumberFormat="1" applyFont="1" applyFill="1" applyBorder="1" applyAlignment="1">
      <alignment horizontal="right" vertical="center"/>
    </xf>
    <xf numFmtId="165" fontId="2" fillId="6" borderId="9" xfId="0" applyNumberFormat="1" applyFont="1" applyFill="1" applyBorder="1" applyAlignment="1">
      <alignment horizontal="right" vertical="center"/>
    </xf>
    <xf numFmtId="164" fontId="4" fillId="0" borderId="1" xfId="2" applyFont="1" applyFill="1" applyBorder="1"/>
    <xf numFmtId="0" fontId="2" fillId="4" borderId="10" xfId="0" applyFont="1" applyFill="1" applyBorder="1" applyAlignment="1">
      <alignment horizontal="right" vertical="center"/>
    </xf>
    <xf numFmtId="0" fontId="6" fillId="2" borderId="0" xfId="0" applyFont="1" applyFill="1" applyAlignment="1">
      <alignment horizontal="right" vertical="center"/>
    </xf>
    <xf numFmtId="0" fontId="2" fillId="5" borderId="4"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165" fontId="2" fillId="3" borderId="10" xfId="0" applyNumberFormat="1" applyFont="1" applyFill="1" applyBorder="1" applyAlignment="1">
      <alignment horizontal="right" vertical="center"/>
    </xf>
    <xf numFmtId="165" fontId="2" fillId="3" borderId="11" xfId="0" applyNumberFormat="1" applyFont="1" applyFill="1" applyBorder="1" applyAlignment="1">
      <alignment horizontal="right" vertical="center"/>
    </xf>
    <xf numFmtId="0" fontId="2" fillId="5" borderId="10" xfId="0" applyFont="1" applyFill="1" applyBorder="1" applyAlignment="1">
      <alignment horizontal="right" vertical="center"/>
    </xf>
    <xf numFmtId="0" fontId="2" fillId="5" borderId="11" xfId="0" applyFont="1" applyFill="1" applyBorder="1" applyAlignment="1">
      <alignment horizontal="right" vertical="center"/>
    </xf>
    <xf numFmtId="0" fontId="2" fillId="4" borderId="4" xfId="0" applyFont="1" applyFill="1" applyBorder="1" applyAlignment="1">
      <alignment horizontal="center" vertical="center"/>
    </xf>
    <xf numFmtId="0" fontId="2" fillId="4" borderId="6" xfId="0" applyFont="1" applyFill="1" applyBorder="1" applyAlignment="1">
      <alignment horizontal="center" vertical="center"/>
    </xf>
    <xf numFmtId="0" fontId="2" fillId="6" borderId="4" xfId="0" applyFont="1" applyFill="1" applyBorder="1" applyAlignment="1">
      <alignment horizontal="center" vertical="center"/>
    </xf>
    <xf numFmtId="0" fontId="2" fillId="6" borderId="5" xfId="0" applyFont="1" applyFill="1" applyBorder="1" applyAlignment="1">
      <alignment horizontal="center" vertical="center"/>
    </xf>
    <xf numFmtId="0" fontId="2" fillId="6" borderId="6" xfId="0" applyFont="1" applyFill="1" applyBorder="1" applyAlignment="1">
      <alignment horizontal="center" vertical="center"/>
    </xf>
    <xf numFmtId="0" fontId="2" fillId="6" borderId="10" xfId="0" applyFont="1" applyFill="1" applyBorder="1" applyAlignment="1">
      <alignment horizontal="right" vertical="center"/>
    </xf>
    <xf numFmtId="0" fontId="2" fillId="6" borderId="11" xfId="0" applyFont="1" applyFill="1" applyBorder="1" applyAlignment="1">
      <alignment horizontal="right" vertical="center"/>
    </xf>
    <xf numFmtId="0" fontId="3" fillId="3" borderId="14" xfId="0" applyFont="1" applyFill="1" applyBorder="1" applyAlignment="1">
      <alignment horizontal="center" vertical="center"/>
    </xf>
    <xf numFmtId="0" fontId="3" fillId="3" borderId="12" xfId="0" applyFont="1" applyFill="1" applyBorder="1" applyAlignment="1">
      <alignment horizontal="center" vertical="center"/>
    </xf>
    <xf numFmtId="0" fontId="3" fillId="3" borderId="13" xfId="0" applyFont="1" applyFill="1" applyBorder="1" applyAlignment="1">
      <alignment horizontal="center" vertical="center"/>
    </xf>
    <xf numFmtId="0" fontId="2" fillId="2" borderId="0" xfId="0" applyFont="1" applyFill="1" applyAlignment="1">
      <alignment horizontal="center" vertical="center"/>
    </xf>
    <xf numFmtId="0" fontId="2" fillId="2" borderId="3" xfId="0" applyFont="1" applyFill="1" applyBorder="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3" xfId="0" applyFont="1" applyFill="1" applyBorder="1" applyAlignment="1">
      <alignment horizontal="center" vertical="center"/>
    </xf>
  </cellXfs>
  <cellStyles count="3">
    <cellStyle name="Moneda" xfId="2" builtinId="4"/>
    <cellStyle name="Normal" xfId="0" builtinId="0"/>
    <cellStyle name="Porcentaje" xfId="1" builtinId="5"/>
  </cellStyles>
  <dxfs count="0"/>
  <tableStyles count="0" defaultTableStyle="TableStyleMedium2" defaultPivotStyle="PivotStyleLight16"/>
  <colors>
    <mruColors>
      <color rgb="FFFFFFC9"/>
      <color rgb="FFEBFFEB"/>
      <color rgb="FFE4F1FC"/>
      <color rgb="FFFFFFB7"/>
      <color rgb="FFE5FFE5"/>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347499</xdr:colOff>
      <xdr:row>0</xdr:row>
      <xdr:rowOff>0</xdr:rowOff>
    </xdr:from>
    <xdr:to>
      <xdr:col>1</xdr:col>
      <xdr:colOff>863163</xdr:colOff>
      <xdr:row>0</xdr:row>
      <xdr:rowOff>605747</xdr:rowOff>
    </xdr:to>
    <xdr:pic>
      <xdr:nvPicPr>
        <xdr:cNvPr id="2" name="Imagen 1">
          <a:extLst>
            <a:ext uri="{FF2B5EF4-FFF2-40B4-BE49-F238E27FC236}">
              <a16:creationId xmlns:a16="http://schemas.microsoft.com/office/drawing/2014/main" id="{56C5E931-5D09-EB59-71D0-20F90D761F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3249" y="0"/>
          <a:ext cx="515664" cy="605747"/>
        </a:xfrm>
        <a:prstGeom prst="rect">
          <a:avLst/>
        </a:prstGeom>
        <a:noFill/>
        <a:ln>
          <a:noFill/>
        </a:ln>
      </xdr:spPr>
    </xdr:pic>
    <xdr:clientData/>
  </xdr:twoCellAnchor>
  <xdr:twoCellAnchor editAs="oneCell">
    <xdr:from>
      <xdr:col>21</xdr:col>
      <xdr:colOff>0</xdr:colOff>
      <xdr:row>0</xdr:row>
      <xdr:rowOff>0</xdr:rowOff>
    </xdr:from>
    <xdr:to>
      <xdr:col>21</xdr:col>
      <xdr:colOff>515664</xdr:colOff>
      <xdr:row>0</xdr:row>
      <xdr:rowOff>605747</xdr:rowOff>
    </xdr:to>
    <xdr:pic>
      <xdr:nvPicPr>
        <xdr:cNvPr id="3" name="Imagen 2">
          <a:extLst>
            <a:ext uri="{FF2B5EF4-FFF2-40B4-BE49-F238E27FC236}">
              <a16:creationId xmlns:a16="http://schemas.microsoft.com/office/drawing/2014/main" id="{6759AAE8-4717-4F14-9020-38AEE527C7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0"/>
          <a:ext cx="515664" cy="60574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5FBF4-C4FD-4BC7-8F7E-D2741413FF89}">
  <dimension ref="A1:V17"/>
  <sheetViews>
    <sheetView tabSelected="1" zoomScaleNormal="100" workbookViewId="0">
      <selection activeCell="E18" sqref="E18"/>
    </sheetView>
  </sheetViews>
  <sheetFormatPr baseColWidth="10" defaultColWidth="11.5703125" defaultRowHeight="12.75" x14ac:dyDescent="0.2"/>
  <cols>
    <col min="1" max="1" width="4.28515625" style="4" customWidth="1"/>
    <col min="2" max="2" width="38.7109375" style="4" customWidth="1"/>
    <col min="3" max="3" width="9.5703125" style="8" customWidth="1"/>
    <col min="4" max="4" width="6.140625" style="8" customWidth="1"/>
    <col min="5" max="5" width="16.28515625" style="9" customWidth="1"/>
    <col min="6" max="6" width="18.7109375" style="8" customWidth="1"/>
    <col min="7" max="7" width="12.28515625" style="8" bestFit="1" customWidth="1"/>
    <col min="8" max="8" width="5.7109375" style="8" customWidth="1"/>
    <col min="9" max="9" width="10.85546875" style="8" customWidth="1"/>
    <col min="10" max="10" width="11" style="8" customWidth="1"/>
    <col min="11" max="11" width="15.7109375" style="8" customWidth="1"/>
    <col min="12" max="12" width="12.28515625" style="10" bestFit="1" customWidth="1"/>
    <col min="13" max="13" width="5.85546875" style="11" customWidth="1"/>
    <col min="14" max="14" width="9.42578125" style="10" customWidth="1"/>
    <col min="15" max="15" width="12.42578125" style="10" customWidth="1"/>
    <col min="16" max="16" width="12.28515625" style="10" customWidth="1"/>
    <col min="17" max="17" width="6.28515625" style="10" customWidth="1"/>
    <col min="18" max="18" width="37.42578125" style="10" customWidth="1"/>
    <col min="19" max="19" width="11.5703125" style="10"/>
    <col min="20" max="20" width="5.5703125" style="4" customWidth="1"/>
    <col min="21" max="21" width="14.140625" style="4" customWidth="1"/>
    <col min="22" max="22" width="15.140625" style="4" customWidth="1"/>
    <col min="23" max="16384" width="11.5703125" style="4"/>
  </cols>
  <sheetData>
    <row r="1" spans="1:22" ht="49.5" customHeight="1" thickBot="1" x14ac:dyDescent="0.25">
      <c r="C1" s="66" t="s">
        <v>12</v>
      </c>
      <c r="D1" s="66"/>
      <c r="E1" s="66"/>
      <c r="F1" s="66"/>
      <c r="G1" s="66"/>
      <c r="H1" s="66"/>
      <c r="I1" s="66"/>
      <c r="J1" s="66"/>
      <c r="K1" s="66"/>
      <c r="L1" s="66"/>
      <c r="M1" s="66"/>
      <c r="N1" s="66"/>
      <c r="O1" s="66"/>
      <c r="P1" s="66"/>
      <c r="Q1" s="66"/>
      <c r="R1" s="66"/>
      <c r="S1" s="66"/>
      <c r="T1" s="66"/>
      <c r="U1" s="66"/>
      <c r="V1" s="10"/>
    </row>
    <row r="2" spans="1:22" ht="26.25" customHeight="1" x14ac:dyDescent="0.2">
      <c r="A2" s="68" t="s">
        <v>0</v>
      </c>
      <c r="B2" s="68" t="s">
        <v>5</v>
      </c>
      <c r="C2" s="69" t="s">
        <v>1</v>
      </c>
      <c r="D2" s="70" t="s">
        <v>2</v>
      </c>
      <c r="E2" s="56" t="s">
        <v>24</v>
      </c>
      <c r="F2" s="57"/>
      <c r="G2" s="58" t="s">
        <v>25</v>
      </c>
      <c r="H2" s="59"/>
      <c r="I2" s="59"/>
      <c r="J2" s="59"/>
      <c r="K2" s="60"/>
      <c r="L2" s="46" t="s">
        <v>26</v>
      </c>
      <c r="M2" s="47"/>
      <c r="N2" s="47"/>
      <c r="O2" s="47"/>
      <c r="P2" s="48"/>
      <c r="Q2" s="49" t="s">
        <v>14</v>
      </c>
      <c r="R2" s="50"/>
      <c r="S2" s="50"/>
      <c r="T2" s="50"/>
      <c r="U2" s="50"/>
      <c r="V2" s="51"/>
    </row>
    <row r="3" spans="1:22" s="5" customFormat="1" ht="38.25" x14ac:dyDescent="0.2">
      <c r="A3" s="68"/>
      <c r="B3" s="68"/>
      <c r="C3" s="69"/>
      <c r="D3" s="70"/>
      <c r="E3" s="18" t="s">
        <v>27</v>
      </c>
      <c r="F3" s="19" t="s">
        <v>10</v>
      </c>
      <c r="G3" s="35" t="s">
        <v>3</v>
      </c>
      <c r="H3" s="36" t="s">
        <v>8</v>
      </c>
      <c r="I3" s="36" t="s">
        <v>4</v>
      </c>
      <c r="J3" s="36" t="s">
        <v>9</v>
      </c>
      <c r="K3" s="37" t="s">
        <v>10</v>
      </c>
      <c r="L3" s="20" t="s">
        <v>3</v>
      </c>
      <c r="M3" s="21" t="s">
        <v>8</v>
      </c>
      <c r="N3" s="21" t="s">
        <v>4</v>
      </c>
      <c r="O3" s="21" t="s">
        <v>9</v>
      </c>
      <c r="P3" s="32" t="s">
        <v>10</v>
      </c>
      <c r="Q3" s="12" t="s">
        <v>0</v>
      </c>
      <c r="R3" s="13" t="s">
        <v>5</v>
      </c>
      <c r="S3" s="13" t="s">
        <v>6</v>
      </c>
      <c r="T3" s="13" t="s">
        <v>2</v>
      </c>
      <c r="U3" s="28" t="s">
        <v>27</v>
      </c>
      <c r="V3" s="14" t="s">
        <v>10</v>
      </c>
    </row>
    <row r="4" spans="1:22" ht="12" customHeight="1" x14ac:dyDescent="0.2">
      <c r="A4" s="1">
        <v>1</v>
      </c>
      <c r="B4" s="6" t="s">
        <v>17</v>
      </c>
      <c r="C4" s="2" t="s">
        <v>16</v>
      </c>
      <c r="D4" s="3">
        <v>4</v>
      </c>
      <c r="E4" s="23">
        <v>14000000</v>
      </c>
      <c r="F4" s="24">
        <f t="shared" ref="F4:F11" si="0">E4*D4</f>
        <v>56000000</v>
      </c>
      <c r="G4" s="38">
        <v>13500000</v>
      </c>
      <c r="H4" s="39">
        <v>0</v>
      </c>
      <c r="I4" s="40">
        <f t="shared" ref="I4:I11" si="1">G4*H4</f>
        <v>0</v>
      </c>
      <c r="J4" s="40">
        <f t="shared" ref="J4:J11" si="2">G4+I4</f>
        <v>13500000</v>
      </c>
      <c r="K4" s="41">
        <f t="shared" ref="K4:K6" si="3">J4*D4</f>
        <v>54000000</v>
      </c>
      <c r="L4" s="25">
        <v>13000000</v>
      </c>
      <c r="M4" s="22">
        <v>0</v>
      </c>
      <c r="N4" s="26">
        <f t="shared" ref="N4:N5" si="4">L4*M4</f>
        <v>0</v>
      </c>
      <c r="O4" s="26">
        <f t="shared" ref="O4:O5" si="5">L4+N4</f>
        <v>13000000</v>
      </c>
      <c r="P4" s="33">
        <f t="shared" ref="P4:P6" si="6">O4*D4</f>
        <v>52000000</v>
      </c>
      <c r="Q4" s="15">
        <f t="shared" ref="Q4:T6" si="7">+A4</f>
        <v>1</v>
      </c>
      <c r="R4" s="16" t="str">
        <f t="shared" si="7"/>
        <v xml:space="preserve">TRANSPORTE TERRESTRE
Traslado del inicio en el Municipio de Anapoima hacia Medellin, Antioquia / Puerto Triunfo, Antioquia, Doradal, y desplazamiento a los diferentes destinos donde se programen las actividades; y regreso desde Medellin, Antioquia al Municipio de Anapoima
Buses con capacidad para 40 pasajeros cada uno, que cuenten con:
• Cinturones de seguridad autoajustables.
• Asientos anatómicos amplios.
• Wi-Fi a bordo.
• WC químico.
• Portaequipajes, revistero y portavasos.
• Sistema audiovisual full HD.
• Botiquín de primeros auxilios y botella de oxígeno.
• Exclusivo sistema de purificación del aire.
• Equipos de calefacción y aire acondicionado 
• Sistema de seguimiento por satélite GPS.
• Velocímetro.
• Mayor espacio para el equipaje.
Modelo 2022 y/o posteriores para cubrir la ruta del Municipio de Anapoima Cundinamarca hasta la ciudad de Bogotá y de regreso hasta el Municipio de Anapoima Cundinamarca, y desplazamiento a los diferentes destinos donde se programen las actividades.
Los vehículos requeridos para el cumplimiento del presente contrato, deberán contar con tarjeta de operación vigente, certificado de gases, tarjeta de propiedad, seguro de responsabilidad civil contractual y extra contractual vigente, SOAT vigente, certificación de revisión técnico mecánica aprobada y vigente, y todos los documentos legales necesarios para la libre circulación del vehículo, además de contar con la certificación del protocolo bioseguridad emitida por la entidad competente los cuales deben permanecer bajo la custodia del conductor de manera permanente mientras esté prestando el servicio.
Los vehículos deberán estar a disposición a la hora y fecha indicada.
Correrán por cuenta del CONTRATISTA todos los gastos que demande la prestación del servicio de transporte, como peajes, combustibles, mantenimiento del vehículo, alimentación del conductor, viáticos, salarios y demás gastos inherentes a la prestación del servicio.
La responsabilidad del CONTRATISTA comprende también daños a terceros y al personal transportado.
142 PERSONAS 
</v>
      </c>
      <c r="S4" s="17" t="str">
        <f t="shared" si="7"/>
        <v>Unidad</v>
      </c>
      <c r="T4" s="17">
        <f t="shared" si="7"/>
        <v>4</v>
      </c>
      <c r="U4" s="29">
        <f t="shared" ref="U4:U11" si="8">AVERAGE(E4,J4,O4)</f>
        <v>13500000</v>
      </c>
      <c r="V4" s="30">
        <f t="shared" ref="V4:V6" si="9">SUM(T4*U4)</f>
        <v>54000000</v>
      </c>
    </row>
    <row r="5" spans="1:22" ht="12" customHeight="1" x14ac:dyDescent="0.2">
      <c r="A5" s="1">
        <v>2</v>
      </c>
      <c r="B5" s="6" t="s">
        <v>28</v>
      </c>
      <c r="C5" s="2" t="s">
        <v>21</v>
      </c>
      <c r="D5" s="3">
        <v>140</v>
      </c>
      <c r="E5" s="23">
        <v>400000</v>
      </c>
      <c r="F5" s="24">
        <f t="shared" si="0"/>
        <v>56000000</v>
      </c>
      <c r="G5" s="38">
        <v>380000</v>
      </c>
      <c r="H5" s="39">
        <v>0.19</v>
      </c>
      <c r="I5" s="40">
        <f t="shared" si="1"/>
        <v>72200</v>
      </c>
      <c r="J5" s="40">
        <f t="shared" si="2"/>
        <v>452200</v>
      </c>
      <c r="K5" s="41">
        <f t="shared" si="3"/>
        <v>63308000</v>
      </c>
      <c r="L5" s="25">
        <v>360000</v>
      </c>
      <c r="M5" s="22">
        <v>0.19</v>
      </c>
      <c r="N5" s="26">
        <f t="shared" si="4"/>
        <v>68400</v>
      </c>
      <c r="O5" s="26">
        <f t="shared" si="5"/>
        <v>428400</v>
      </c>
      <c r="P5" s="33">
        <f t="shared" si="6"/>
        <v>59976000</v>
      </c>
      <c r="Q5" s="15">
        <f t="shared" si="7"/>
        <v>2</v>
      </c>
      <c r="R5" s="16" t="str">
        <f t="shared" si="7"/>
        <v xml:space="preserve">ALOJAMIENTO
El cual incluya:
Alojamiento 1 noches 2 días en Hotel Campestre Tipo Turista Superior, ubicado en la ciudad de Doradal Antioquia – acomodación múltiple, máximo tres (03) personas por habitación, cada persona debe ser acomodada en cama individual, habitaciones con aire acondicionado, baño privado; acceso y uso de todas las instalaciones del Hotel: Piscina, jacuzzi, juegos, Wifi en zonas comunes, Impuestos hoteleros, Guías permanentes durante toda la excursión, Hotel con RNT
</v>
      </c>
      <c r="S5" s="17" t="str">
        <f t="shared" si="7"/>
        <v>Persona</v>
      </c>
      <c r="T5" s="17">
        <f t="shared" si="7"/>
        <v>140</v>
      </c>
      <c r="U5" s="29">
        <f t="shared" si="8"/>
        <v>426866.66666666669</v>
      </c>
      <c r="V5" s="30">
        <f t="shared" si="9"/>
        <v>59761333.333333336</v>
      </c>
    </row>
    <row r="6" spans="1:22" ht="12" customHeight="1" x14ac:dyDescent="0.2">
      <c r="A6" s="1">
        <v>3</v>
      </c>
      <c r="B6" s="6" t="s">
        <v>29</v>
      </c>
      <c r="C6" s="2" t="s">
        <v>21</v>
      </c>
      <c r="D6" s="3">
        <v>140</v>
      </c>
      <c r="E6" s="23">
        <v>551000</v>
      </c>
      <c r="F6" s="24">
        <f t="shared" si="0"/>
        <v>77140000</v>
      </c>
      <c r="G6" s="38">
        <v>600000</v>
      </c>
      <c r="H6" s="39">
        <v>0</v>
      </c>
      <c r="I6" s="40">
        <f t="shared" si="1"/>
        <v>0</v>
      </c>
      <c r="J6" s="40">
        <f t="shared" si="2"/>
        <v>600000</v>
      </c>
      <c r="K6" s="41">
        <f t="shared" si="3"/>
        <v>84000000</v>
      </c>
      <c r="L6" s="25">
        <v>650000</v>
      </c>
      <c r="M6" s="22">
        <v>0</v>
      </c>
      <c r="N6" s="26">
        <f t="shared" ref="N6:N11" si="10">L6*M6</f>
        <v>0</v>
      </c>
      <c r="O6" s="26">
        <f t="shared" ref="O6:O11" si="11">L6+N6</f>
        <v>650000</v>
      </c>
      <c r="P6" s="33">
        <f t="shared" si="6"/>
        <v>91000000</v>
      </c>
      <c r="Q6" s="15">
        <f t="shared" si="7"/>
        <v>3</v>
      </c>
      <c r="R6" s="16" t="str">
        <f t="shared" si="7"/>
        <v xml:space="preserve">ALIMENTACIÓN POR PERSONA 
Servicios de alimentación para cada uno de los asistentes (142 pax) durante los tres días, que incluya:
ITEM DESCRIPCION CANT. X persona X 140 Vr. TTL
1 Desayunos tipo buffet con diferentes opciones de menú 2 284 
2 Almuerzos tipo ejecutivo con varias opciones de menú 3 426 
3 Cenas tipo ejecutivo con varias opciones de menú 2 284 
4 Snacks para la mañana 3 426 
5 Snacks para la tarde 3 426 
6 Hidratación con bebidas isotónicas durante los recorridos 6 840 
7 Bebidas no alcohólicas de la carta del bar dentro del hotel (gaseosas, jugos, agua) 10 1400 
Presentar valor individual para cada ítem  
(Anexar minutas con especificación exacta de los menús ofrecidos y porciones de cada plato – gramaje)
</v>
      </c>
      <c r="S6" s="17" t="str">
        <f t="shared" si="7"/>
        <v>Persona</v>
      </c>
      <c r="T6" s="17">
        <f t="shared" si="7"/>
        <v>140</v>
      </c>
      <c r="U6" s="29">
        <f t="shared" si="8"/>
        <v>600333.33333333337</v>
      </c>
      <c r="V6" s="30">
        <f t="shared" si="9"/>
        <v>84046666.666666672</v>
      </c>
    </row>
    <row r="7" spans="1:22" ht="12" customHeight="1" x14ac:dyDescent="0.2">
      <c r="A7" s="71" t="s">
        <v>18</v>
      </c>
      <c r="B7" s="72"/>
      <c r="C7" s="72"/>
      <c r="D7" s="73"/>
      <c r="E7" s="23"/>
      <c r="F7" s="24"/>
      <c r="G7" s="38"/>
      <c r="H7" s="39"/>
      <c r="I7" s="40"/>
      <c r="J7" s="40"/>
      <c r="K7" s="41"/>
      <c r="L7" s="25"/>
      <c r="M7" s="22"/>
      <c r="N7" s="26"/>
      <c r="O7" s="26"/>
      <c r="P7" s="33"/>
      <c r="Q7" s="63" t="str">
        <f t="shared" ref="Q7:Q11" si="12">+A7</f>
        <v>ACTIVIDAD PEDAGÓGICA POR PERSONA</v>
      </c>
      <c r="R7" s="64"/>
      <c r="S7" s="64"/>
      <c r="T7" s="64"/>
      <c r="U7" s="64"/>
      <c r="V7" s="65"/>
    </row>
    <row r="8" spans="1:22" ht="12" customHeight="1" x14ac:dyDescent="0.2">
      <c r="A8" s="1">
        <v>4</v>
      </c>
      <c r="B8" s="6" t="s">
        <v>30</v>
      </c>
      <c r="C8" s="2" t="s">
        <v>21</v>
      </c>
      <c r="D8" s="3">
        <v>140</v>
      </c>
      <c r="E8" s="23">
        <v>180000</v>
      </c>
      <c r="F8" s="24">
        <f t="shared" si="0"/>
        <v>25200000</v>
      </c>
      <c r="G8" s="38">
        <v>185000</v>
      </c>
      <c r="H8" s="39">
        <v>0</v>
      </c>
      <c r="I8" s="40">
        <f t="shared" si="1"/>
        <v>0</v>
      </c>
      <c r="J8" s="40">
        <f t="shared" si="2"/>
        <v>185000</v>
      </c>
      <c r="K8" s="41">
        <f t="shared" ref="K8:K11" si="13">J8*D8</f>
        <v>25900000</v>
      </c>
      <c r="L8" s="25">
        <v>200000</v>
      </c>
      <c r="M8" s="22">
        <v>0</v>
      </c>
      <c r="N8" s="26">
        <f t="shared" si="10"/>
        <v>0</v>
      </c>
      <c r="O8" s="26">
        <f t="shared" si="11"/>
        <v>200000</v>
      </c>
      <c r="P8" s="33">
        <f t="shared" ref="P8:P11" si="14">O8*D8</f>
        <v>28000000</v>
      </c>
      <c r="Q8" s="15">
        <f t="shared" si="12"/>
        <v>4</v>
      </c>
      <c r="R8" s="16" t="str">
        <f t="shared" ref="R8:T11" si="15">+B8</f>
        <v xml:space="preserve">HACIENDA NAPOLES – PASAPORTES 
PASAPORTE SAFARI
4 parques temáticos – Uso Ilimitado por 1 día 
AVENTURA JURÁSICA + ZONA ACUÁTICA OCTOPUS.
SANTUARIOS DE FAUNA
MUSEOS
AVENTURA ACUÁTICA
</v>
      </c>
      <c r="S8" s="17" t="str">
        <f t="shared" si="15"/>
        <v>Persona</v>
      </c>
      <c r="T8" s="17">
        <f t="shared" si="15"/>
        <v>140</v>
      </c>
      <c r="U8" s="29">
        <f t="shared" si="8"/>
        <v>188333.33333333334</v>
      </c>
      <c r="V8" s="30">
        <f t="shared" ref="V8:V11" si="16">SUM(T8*U8)</f>
        <v>26366666.666666668</v>
      </c>
    </row>
    <row r="9" spans="1:22" ht="12" customHeight="1" x14ac:dyDescent="0.2">
      <c r="A9" s="1">
        <v>5</v>
      </c>
      <c r="B9" s="6" t="s">
        <v>19</v>
      </c>
      <c r="C9" s="2" t="s">
        <v>21</v>
      </c>
      <c r="D9" s="3">
        <v>140</v>
      </c>
      <c r="E9" s="23">
        <v>100000</v>
      </c>
      <c r="F9" s="24">
        <f t="shared" si="0"/>
        <v>14000000</v>
      </c>
      <c r="G9" s="38">
        <v>85000</v>
      </c>
      <c r="H9" s="39">
        <v>0</v>
      </c>
      <c r="I9" s="40">
        <f t="shared" si="1"/>
        <v>0</v>
      </c>
      <c r="J9" s="40">
        <f t="shared" si="2"/>
        <v>85000</v>
      </c>
      <c r="K9" s="41">
        <f t="shared" si="13"/>
        <v>11900000</v>
      </c>
      <c r="L9" s="25">
        <v>80000</v>
      </c>
      <c r="M9" s="22">
        <v>0</v>
      </c>
      <c r="N9" s="26">
        <f t="shared" si="10"/>
        <v>0</v>
      </c>
      <c r="O9" s="26">
        <f t="shared" si="11"/>
        <v>80000</v>
      </c>
      <c r="P9" s="33">
        <f t="shared" si="14"/>
        <v>11200000</v>
      </c>
      <c r="Q9" s="15">
        <f t="shared" si="12"/>
        <v>5</v>
      </c>
      <c r="R9" s="16" t="str">
        <f t="shared" si="15"/>
        <v xml:space="preserve">VISITA: GUATAPÉ, Piedra El PEÑOL
Visita PIEDRA EL PEÑOL (Incluye ascenso)
Recorrido en Barco por la Represa de Guatapé
</v>
      </c>
      <c r="S9" s="17" t="str">
        <f t="shared" si="15"/>
        <v>Persona</v>
      </c>
      <c r="T9" s="17">
        <f t="shared" si="15"/>
        <v>140</v>
      </c>
      <c r="U9" s="29">
        <f t="shared" si="8"/>
        <v>88333.333333333328</v>
      </c>
      <c r="V9" s="30">
        <f t="shared" si="16"/>
        <v>12366666.666666666</v>
      </c>
    </row>
    <row r="10" spans="1:22" ht="12" customHeight="1" x14ac:dyDescent="0.2">
      <c r="A10" s="1">
        <v>6</v>
      </c>
      <c r="B10" s="6" t="s">
        <v>20</v>
      </c>
      <c r="C10" s="2" t="s">
        <v>21</v>
      </c>
      <c r="D10" s="3">
        <v>43</v>
      </c>
      <c r="E10" s="23">
        <v>220000</v>
      </c>
      <c r="F10" s="24">
        <f t="shared" si="0"/>
        <v>9460000</v>
      </c>
      <c r="G10" s="38">
        <v>200000</v>
      </c>
      <c r="H10" s="39">
        <v>0</v>
      </c>
      <c r="I10" s="40">
        <f t="shared" si="1"/>
        <v>0</v>
      </c>
      <c r="J10" s="40">
        <f t="shared" si="2"/>
        <v>200000</v>
      </c>
      <c r="K10" s="41">
        <f t="shared" si="13"/>
        <v>8600000</v>
      </c>
      <c r="L10" s="25">
        <v>250000</v>
      </c>
      <c r="M10" s="22">
        <v>0</v>
      </c>
      <c r="N10" s="26">
        <f t="shared" si="10"/>
        <v>0</v>
      </c>
      <c r="O10" s="26">
        <f t="shared" si="11"/>
        <v>250000</v>
      </c>
      <c r="P10" s="33">
        <f t="shared" si="14"/>
        <v>10750000</v>
      </c>
      <c r="Q10" s="15">
        <f t="shared" si="12"/>
        <v>6</v>
      </c>
      <c r="R10" s="16" t="str">
        <f t="shared" si="15"/>
        <v xml:space="preserve">ACTIVIDAD DEPORTIVA 
Rafting en el cañón del rio Claro
Descenso de 6 kilómetros por el rio claro en botes de rafting, bodyrafting durante 500 metros, caminata 600 metros por senderos vírgenes en hidrosenderismo y ingreso 800 metros en las profundidades de la Gruta del Cóndor con una expedición de espeleología. 
Te incluye
• Rafting,
• Bodyrafting,
• Hydrosenderismo
• Espeleísmo
• Guías locales certificados.
• Ingreso reserva natural
• Tarjeta de asistencia médica
Préstamo de quipos Equipo de seguridad
</v>
      </c>
      <c r="S10" s="17" t="str">
        <f t="shared" si="15"/>
        <v>Persona</v>
      </c>
      <c r="T10" s="17">
        <f t="shared" si="15"/>
        <v>43</v>
      </c>
      <c r="U10" s="29">
        <f t="shared" si="8"/>
        <v>223333.33333333334</v>
      </c>
      <c r="V10" s="30">
        <f t="shared" si="16"/>
        <v>9603333.333333334</v>
      </c>
    </row>
    <row r="11" spans="1:22" ht="12" customHeight="1" x14ac:dyDescent="0.2">
      <c r="A11" s="1">
        <v>7</v>
      </c>
      <c r="B11" s="6" t="s">
        <v>23</v>
      </c>
      <c r="C11" s="2" t="s">
        <v>22</v>
      </c>
      <c r="D11" s="3">
        <v>1</v>
      </c>
      <c r="E11" s="23">
        <v>3500000</v>
      </c>
      <c r="F11" s="24">
        <f t="shared" si="0"/>
        <v>3500000</v>
      </c>
      <c r="G11" s="38">
        <v>3200000</v>
      </c>
      <c r="H11" s="39">
        <v>0.19</v>
      </c>
      <c r="I11" s="40">
        <f t="shared" si="1"/>
        <v>608000</v>
      </c>
      <c r="J11" s="40">
        <f t="shared" si="2"/>
        <v>3808000</v>
      </c>
      <c r="K11" s="41">
        <f t="shared" si="13"/>
        <v>3808000</v>
      </c>
      <c r="L11" s="25">
        <v>3000000</v>
      </c>
      <c r="M11" s="22">
        <v>0.19</v>
      </c>
      <c r="N11" s="26">
        <f t="shared" si="10"/>
        <v>570000</v>
      </c>
      <c r="O11" s="26">
        <f t="shared" si="11"/>
        <v>3570000</v>
      </c>
      <c r="P11" s="33">
        <f t="shared" si="14"/>
        <v>3570000</v>
      </c>
      <c r="Q11" s="15">
        <f t="shared" si="12"/>
        <v>7</v>
      </c>
      <c r="R11" s="16" t="str">
        <f t="shared" si="15"/>
        <v xml:space="preserve">PÓLIZA
Póliza de cubrimiento individual para los funcionarios 142 PERSONAS
El CONTRATISTA se compromete a tomar una póliza de accidente personal para los funcionarios asistentes, la cual deberá hacer llegar a la Secretaría de Contratación el día de la firma del acta de inicio (a más tardar)
</v>
      </c>
      <c r="S11" s="17" t="str">
        <f t="shared" si="15"/>
        <v>Global</v>
      </c>
      <c r="T11" s="17">
        <f t="shared" si="15"/>
        <v>1</v>
      </c>
      <c r="U11" s="29">
        <f t="shared" si="8"/>
        <v>3626000</v>
      </c>
      <c r="V11" s="30">
        <f t="shared" si="16"/>
        <v>3626000</v>
      </c>
    </row>
    <row r="12" spans="1:22" s="7" customFormat="1" ht="15.75" customHeight="1" thickBot="1" x14ac:dyDescent="0.25">
      <c r="A12" s="67"/>
      <c r="B12" s="67"/>
      <c r="C12" s="67"/>
      <c r="D12" s="67"/>
      <c r="E12" s="44" t="s">
        <v>11</v>
      </c>
      <c r="F12" s="27">
        <f>SUM(F4:F11)</f>
        <v>241300000</v>
      </c>
      <c r="G12" s="61" t="s">
        <v>11</v>
      </c>
      <c r="H12" s="62"/>
      <c r="I12" s="62"/>
      <c r="J12" s="62"/>
      <c r="K12" s="42">
        <f>SUM(K4:K11)</f>
        <v>251516000</v>
      </c>
      <c r="L12" s="54" t="s">
        <v>11</v>
      </c>
      <c r="M12" s="55"/>
      <c r="N12" s="55"/>
      <c r="O12" s="55"/>
      <c r="P12" s="34">
        <f>SUM(P4:P11)</f>
        <v>256496000</v>
      </c>
      <c r="Q12" s="52" t="s">
        <v>7</v>
      </c>
      <c r="R12" s="53"/>
      <c r="S12" s="53"/>
      <c r="T12" s="53"/>
      <c r="U12" s="53"/>
      <c r="V12" s="31">
        <f>SUM(V4:V11)</f>
        <v>249770666.66666666</v>
      </c>
    </row>
    <row r="14" spans="1:22" x14ac:dyDescent="0.2">
      <c r="U14" s="4" t="s">
        <v>15</v>
      </c>
      <c r="V14" s="43">
        <v>49025340</v>
      </c>
    </row>
    <row r="16" spans="1:22" x14ac:dyDescent="0.2">
      <c r="Q16" s="45" t="s">
        <v>13</v>
      </c>
      <c r="R16" s="45"/>
      <c r="S16" s="45"/>
      <c r="T16" s="45"/>
      <c r="U16" s="45"/>
      <c r="V16" s="45"/>
    </row>
    <row r="17" spans="17:22" x14ac:dyDescent="0.2">
      <c r="Q17" s="45" t="s">
        <v>31</v>
      </c>
      <c r="R17" s="45"/>
      <c r="S17" s="45"/>
      <c r="T17" s="45"/>
      <c r="U17" s="45"/>
      <c r="V17" s="45"/>
    </row>
  </sheetData>
  <mergeCells count="17">
    <mergeCell ref="E2:F2"/>
    <mergeCell ref="G2:K2"/>
    <mergeCell ref="G12:J12"/>
    <mergeCell ref="Q7:V7"/>
    <mergeCell ref="C1:U1"/>
    <mergeCell ref="A12:D12"/>
    <mergeCell ref="A2:A3"/>
    <mergeCell ref="B2:B3"/>
    <mergeCell ref="C2:C3"/>
    <mergeCell ref="D2:D3"/>
    <mergeCell ref="A7:D7"/>
    <mergeCell ref="Q17:V17"/>
    <mergeCell ref="L2:P2"/>
    <mergeCell ref="Q2:V2"/>
    <mergeCell ref="Q12:U12"/>
    <mergeCell ref="L12:O12"/>
    <mergeCell ref="Q16:V16"/>
  </mergeCells>
  <pageMargins left="0.7" right="0.7" top="0.75" bottom="0.75" header="0.3" footer="0.3"/>
  <pageSetup paperSize="28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TECNICO CONTRATOS</dc:creator>
  <cp:lastModifiedBy>Anapoima cundinamarca</cp:lastModifiedBy>
  <cp:lastPrinted>2024-06-27T14:35:37Z</cp:lastPrinted>
  <dcterms:created xsi:type="dcterms:W3CDTF">2024-04-30T17:30:21Z</dcterms:created>
  <dcterms:modified xsi:type="dcterms:W3CDTF">2026-06-30T21:02:58Z</dcterms:modified>
</cp:coreProperties>
</file>