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E:\ABKA COL SAS_LICITACIONES\CDAV-2026156-IPME\"/>
    </mc:Choice>
  </mc:AlternateContent>
  <xr:revisionPtr revIDLastSave="0" documentId="13_ncr:1_{DD7BD250-26D7-4B07-A297-1B53458D9454}" xr6:coauthVersionLast="47" xr6:coauthVersionMax="47" xr10:uidLastSave="{00000000-0000-0000-0000-000000000000}"/>
  <bookViews>
    <workbookView xWindow="-108" yWindow="-108" windowWidth="23256" windowHeight="12456" activeTab="1" xr2:uid="{00000000-000D-0000-FFFF-FFFF00000000}"/>
  </bookViews>
  <sheets>
    <sheet name="OFERTA VIGENCIA AÑO 2026 " sheetId="5" r:id="rId1"/>
    <sheet name="OFERTA VIGENCIA AÑO 2027" sheetId="4"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H5" i="5" l="1"/>
  <c r="I5" i="5" s="1"/>
  <c r="I8" i="4"/>
  <c r="I6" i="4"/>
  <c r="I5" i="4"/>
  <c r="F11" i="4"/>
  <c r="I6" i="5"/>
  <c r="I7" i="5"/>
  <c r="I8" i="5"/>
  <c r="I7" i="4"/>
  <c r="G8" i="4"/>
  <c r="H8" i="4" s="1"/>
  <c r="G7" i="4"/>
  <c r="H7" i="4" s="1"/>
  <c r="G6" i="4"/>
  <c r="H6" i="4" s="1"/>
  <c r="G5" i="4"/>
  <c r="H5" i="4" s="1"/>
  <c r="H6" i="5"/>
  <c r="H7" i="5"/>
  <c r="H8" i="5"/>
  <c r="G7" i="5"/>
  <c r="G8" i="5"/>
  <c r="G6" i="5"/>
  <c r="G5" i="5"/>
  <c r="I9" i="4" l="1"/>
  <c r="I10" i="4"/>
  <c r="I9" i="5" l="1"/>
  <c r="I10" i="5" s="1"/>
  <c r="J10" i="4" l="1"/>
  <c r="J10" i="5"/>
  <c r="F11" i="5"/>
</calcChain>
</file>

<file path=xl/sharedStrings.xml><?xml version="1.0" encoding="utf-8"?>
<sst xmlns="http://schemas.openxmlformats.org/spreadsheetml/2006/main" count="86" uniqueCount="46">
  <si>
    <r>
      <rPr>
        <b/>
        <sz val="15"/>
        <color rgb="FF000000"/>
        <rFont val="Calibri"/>
        <family val="2"/>
        <scheme val="minor"/>
      </rPr>
      <t>OBJETO:</t>
    </r>
    <r>
      <rPr>
        <sz val="15"/>
        <color rgb="FF000000"/>
        <rFont val="Calibri"/>
        <family val="2"/>
        <scheme val="minor"/>
      </rPr>
      <t xml:space="preserve"> ALQUILER DE MÁQUINAS FOTOCOPIADORAS, IMPRESORAS Y SCANNER PARA EL CENTRO DE DIAGNÓSTICO AUTOMOTOR DEL VALLE LTDA.</t>
    </r>
  </si>
  <si>
    <t>OFERTA VIGENCIA 2026</t>
  </si>
  <si>
    <t>ITEM</t>
  </si>
  <si>
    <t xml:space="preserve">DESCRIPCION </t>
  </si>
  <si>
    <t>NUMERO DE MESES</t>
  </si>
  <si>
    <t xml:space="preserve">PRECIOS TECHO </t>
  </si>
  <si>
    <t>CANTIDAD DE IMPRESORAS</t>
  </si>
  <si>
    <t>VALOR UNITARIO POR MES</t>
  </si>
  <si>
    <t>VALOR IVA (SI APLICA)</t>
  </si>
  <si>
    <t xml:space="preserve">VALOR UNITARIO INCLUIDO IVA </t>
  </si>
  <si>
    <t>VALOR TOTAL POR 6 MESES</t>
  </si>
  <si>
    <t>Impresoras Láser de mínimo 43 Pag por minuto B&amp;N.
Memoria RAM mínimo 2 GB.
Capacidad de papel requerida: Mínimo 500 hojas.
Mesa o pedestal para cada equipo</t>
  </si>
  <si>
    <t>Impresora multifuncional Láser de mínimo 52 Pag por minuto B&amp;N.
Memoria RAM mínimo 2 GB, sistema de almacenamiento de al menos 128 GB, Procesador mínimo: 1.2 GHZ
Capacidad de papel requerida: dos (2) bandejas de papel, 1 principal de mínimo 500 hojas más Bypass.
Velocidad para escanear: mínimo 40 IPM.
Pantalla como mínimo de 7” (pulgadas). 
Consumo de energía máximo: 1500 W en funcionamiento y menor o igual a 1.1 W en suspensión
Mesa o pedestal para cada equipo</t>
  </si>
  <si>
    <t>Impresora multifuncional Láser de mínimo 50 Pag por minuto COLOR.
Memoria RAM mínimo 2 GB, sistema de almacenamiento de al menos 128 GB. Procesador mínimo: 1 GHZ
Capacidad de papel requerida: dos (2) bandejas de papel, 1 principal de al menos 500 hojas más Bypass.
Velocidad para escanear: mínimo 40 IPM.
Pantalla como mínimo de 9” (pulgadas) 
Consumo de energía máximo: 1,9 KW en funcionamiento y menor o igual a 1.1 W en suspensión
Rendimiento del cartucho de tóner mínimo: 10.000 páginas negro y 8.000 color
Mesa o pedestal para cada equipo</t>
  </si>
  <si>
    <t>TOTAL</t>
  </si>
  <si>
    <t>TOTAL OFERTA ECONOMICA</t>
  </si>
  <si>
    <t>VALOR TOTAL  OFERTA:</t>
  </si>
  <si>
    <t>VALOR TOTAL  (EN LETRAS):</t>
  </si>
  <si>
    <t>RAZON SOCIAL/NOMBRE:</t>
  </si>
  <si>
    <t>NIT/CC:</t>
  </si>
  <si>
    <t>NOMBRE REPRESENTANTE LEGAL:</t>
  </si>
  <si>
    <t>IDENTIFICACION REPRESENTANTE LEGAL:</t>
  </si>
  <si>
    <t>DIRECCIÓN:</t>
  </si>
  <si>
    <t>TELEFONO:</t>
  </si>
  <si>
    <t>CORREO ELECTRÓNICO:</t>
  </si>
  <si>
    <t>NOTAS</t>
  </si>
  <si>
    <r>
      <t>NOTA 1</t>
    </r>
    <r>
      <rPr>
        <sz val="11"/>
        <color theme="1"/>
        <rFont val="Arial"/>
        <family val="2"/>
      </rPr>
      <t>. Si el proponente sobrepasa en su propuesta el valor señalado como presupuesto oficial para el presente proceso de selección</t>
    </r>
    <r>
      <rPr>
        <u/>
        <sz val="11"/>
        <color theme="1"/>
        <rFont val="Arial"/>
        <family val="2"/>
      </rPr>
      <t xml:space="preserve"> incurrirá en causal de rechazo de la oferta</t>
    </r>
    <r>
      <rPr>
        <sz val="11"/>
        <color theme="1"/>
        <rFont val="Arial"/>
        <family val="2"/>
      </rPr>
      <t xml:space="preserve">. </t>
    </r>
    <r>
      <rPr>
        <b/>
        <sz val="11"/>
        <color theme="1"/>
        <rFont val="Arial"/>
        <family val="2"/>
      </rPr>
      <t>($)</t>
    </r>
    <r>
      <rPr>
        <sz val="11"/>
        <color theme="1"/>
        <rFont val="Arial"/>
        <family val="2"/>
      </rPr>
      <t>.</t>
    </r>
    <r>
      <rPr>
        <b/>
        <sz val="11"/>
        <color theme="1"/>
        <rFont val="Arial"/>
        <family val="2"/>
      </rPr>
      <t>123.601.387</t>
    </r>
  </si>
  <si>
    <r>
      <t xml:space="preserve">NOTA 2: </t>
    </r>
    <r>
      <rPr>
        <sz val="11"/>
        <color theme="1"/>
        <rFont val="Arial"/>
        <family val="2"/>
      </rPr>
      <t>El valor de la oferta presentada por los proponentes, en ningún caso podrá superar el presupuesto estimado por vigencia, so pena de rechazo de la oferta.
•	Vigencia 2026 $49.440.555
•	Vigencia 2027 $74.160.832</t>
    </r>
  </si>
  <si>
    <r>
      <t xml:space="preserve">NOTA 3: </t>
    </r>
    <r>
      <rPr>
        <sz val="11"/>
        <color theme="1"/>
        <rFont val="Arial"/>
        <family val="2"/>
      </rPr>
      <t>El proponente deberá presentar su oferta económica teniendo en cuenta la distribución por PRECIOS TECHOS por ítems, detallados en el presente análisis. En caso de superarlo, incurrirá en causal de rechazo de la oferta.</t>
    </r>
  </si>
  <si>
    <r>
      <t>NOTA 4</t>
    </r>
    <r>
      <rPr>
        <sz val="11"/>
        <color theme="1"/>
        <rFont val="Arial"/>
        <family val="2"/>
      </rPr>
      <t>. Para la presentación de la propuesta el oferente deberá asumir y tener en cuenta las deducciones por concepto de impuestos, contribuciones y demás conceptos que se encuentren establecidos por las normas legales vigentes.</t>
    </r>
    <r>
      <rPr>
        <b/>
        <sz val="11"/>
        <color theme="1"/>
        <rFont val="Arial"/>
        <family val="2"/>
      </rPr>
      <t xml:space="preserve">
</t>
    </r>
    <r>
      <rPr>
        <sz val="11"/>
        <color theme="1"/>
        <rFont val="Arial"/>
        <family val="2"/>
      </rPr>
      <t>Por lo tanto, dentro de la propuesta se debe incluir el IVA, cuando a esto haya lugar, sino es discriminado, este se entenderá incorporado al valor total de la propuesta. El valor antes mencionado deberá cubrir todos los gastos directos e indirectos inherentes al cumplimiento satisfactorio del contrato, incluyendo impuestos y demás descuentos de ley.</t>
    </r>
  </si>
  <si>
    <r>
      <t>NOTA 5</t>
    </r>
    <r>
      <rPr>
        <sz val="11"/>
        <color theme="1"/>
        <rFont val="Arial"/>
        <family val="2"/>
      </rPr>
      <t>. Los impuestos a Nivel Nacional (IVA y Retenciones en la Fuente) a cargo del contratista, se aplicarán de acuerdo con la naturaleza del mismo establecida en el RUT: Persona Natural, Persona Jurídica, Régimen Común, Régimen Simplificado, Gran Contribuyente y Autorretenedor.</t>
    </r>
  </si>
  <si>
    <r>
      <t>NOTA 6</t>
    </r>
    <r>
      <rPr>
        <sz val="11"/>
        <color theme="1"/>
        <rFont val="Arial"/>
        <family val="2"/>
      </rPr>
      <t xml:space="preserve">: La oferta económica se debe presentar en formato Excel dispuesto por la entidad. El valor total resultante establecido en el formato de Excel deberá ser el mismo que se consigne en el formulario económico de la plataforma de SECOP II, </t>
    </r>
    <r>
      <rPr>
        <b/>
        <sz val="11"/>
        <color theme="1"/>
        <rFont val="Arial"/>
        <family val="2"/>
      </rPr>
      <t>SO PENA DEL RECHAZO DE SU PROPUESTA.</t>
    </r>
    <r>
      <rPr>
        <sz val="11"/>
        <color theme="1"/>
        <rFont val="Arial"/>
        <family val="2"/>
      </rPr>
      <t>  </t>
    </r>
  </si>
  <si>
    <r>
      <t xml:space="preserve">Nota </t>
    </r>
    <r>
      <rPr>
        <sz val="11"/>
        <color theme="1"/>
        <rFont val="Arial"/>
        <family val="2"/>
      </rPr>
      <t>: La instalación, configuración y puesta en funcionamiento de los equipos contratados, se debe realizar dentro de los dos (02) días siguientes de haberse suscrito el acta de inicio previa aprobación de las pólizas por parte del CDAV Ltda.</t>
    </r>
  </si>
  <si>
    <r>
      <t>NOTA 7:</t>
    </r>
    <r>
      <rPr>
        <sz val="11"/>
        <color theme="1"/>
        <rFont val="Arial"/>
        <family val="2"/>
      </rPr>
      <t xml:space="preserve"> El CDAV Ltda., realiza los siguientes descuentos por concepto de impuestos y contribuciones, los cuales deben ser tenidos en cuenta por el proponente para la preparación de su propuesta:</t>
    </r>
    <r>
      <rPr>
        <b/>
        <sz val="11"/>
        <color theme="1"/>
        <rFont val="Arial"/>
        <family val="2"/>
      </rPr>
      <t xml:space="preserve">
</t>
    </r>
    <r>
      <rPr>
        <sz val="11"/>
        <color theme="1"/>
        <rFont val="Arial"/>
        <family val="2"/>
      </rPr>
      <t xml:space="preserve">
a.	Retención en la fuente: los de Ley
b.	Retención de Ica: los de Ley
c.	Retención de IVA: los de Ley
d.	Estampilla Pro Univalle: 2%
e.	Estampilla Pro-Hospitales: 1%
f.	Estampilla Pro-Desarrollo: 1% en contratos &lt; 2.196 UVT ó 3,5% en contratos &gt;= 2.196 UVT
g.	Estampilla Pro-Cultura: 1% en contratos superiores a &gt;= 4.072 UVT
h.	Estampilla Pro-Universidad del Pacifico: 0.5% del valor a pagar sin incluir IVA
i.	Estampilla para el BIENESTAR DEL ADULTO MAYOR: El valor de Ia emisión de Ia estampilla será del (2%) del valor de todos los contratos y sus adiciones antes de lVA.
j.	Estampilla prodeporte: 2%</t>
    </r>
  </si>
  <si>
    <t>OFERTA VIGENCIA 2027</t>
  </si>
  <si>
    <r>
      <t xml:space="preserve">FORMATO DE PROPUESTA ECONÓMICA 
</t>
    </r>
    <r>
      <rPr>
        <b/>
        <sz val="15"/>
        <rFont val="Calibri"/>
        <family val="2"/>
        <scheme val="minor"/>
      </rPr>
      <t>PROCESO No. CDAV-2026156-IPME</t>
    </r>
  </si>
  <si>
    <t>VALOR TOTAL POR 4 MESES</t>
  </si>
  <si>
    <t>Scanner profesional de escritorio con capacidad de hasta 7.000 hojas por día, Velocidad blanco y negro/escala de grises:
Minimo 60 ppm/120 ipm a 200 o 300 dpi; pantalla gráfica LCD; Tamaño de documento máx./mín.216 mm × 863 mm (8,5 pulg. × 34 pulg.)/52 mm × 52 mm (2 pulg. × 2 pulg.) Modo de documentos largos: 216 mm × 3000 mm (8,5 pulg. × 118 pulg.) Capacidad de alimentación: hasta 80 hojas de papel de 80 g/m² (20 lb) Conectividad USB.</t>
  </si>
  <si>
    <t>ABKA COLOMBIA SAS</t>
  </si>
  <si>
    <t>900110649-6</t>
  </si>
  <si>
    <t>JORGE ENRIQUE PEÑA BETANCUR</t>
  </si>
  <si>
    <t>AVENIDA 6 NORTE #47AN-75</t>
  </si>
  <si>
    <t>6025247002-6023877070-3155759697</t>
  </si>
  <si>
    <t xml:space="preserve">jepena@abkacolombia.com-german.gutierrez@abkacolombia.com </t>
  </si>
  <si>
    <t>SESENTA Y NUEVE MILLONES DOSCIENTOS NOVENTA Y TRES MIL SETECIENTOS PESOS MCTE</t>
  </si>
  <si>
    <t>CUARENTA Y SEIS MILLONES CIENTO NOVENTA Y CINCO MI OCHOCIENTOS PESOS MCTE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</si>
</sst>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_-&quot;$&quot;* #,##0.00_-;\-&quot;$&quot;* #,##0.00_-;_-&quot;$&quot;* &quot;-&quot;??_-;_-@_-"/>
    <numFmt numFmtId="165" formatCode="_-&quot;$&quot;* #,##0_-;\-&quot;$&quot;* #,##0_-;_-&quot;$&quot;* &quot;-&quot;??_-;_-@_-"/>
    <numFmt numFmtId="166" formatCode="&quot;$&quot;#,##0.00"/>
    <numFmt numFmtId="167" formatCode="&quot;$&quot;#,##0"/>
    <numFmt numFmtId="168" formatCode="_-* #,##0_-;\-* #,##0_-;_-* &quot;-&quot;??_-;_-@_-"/>
  </numFmts>
  <fonts count="17" x14ac:knownFonts="1">
    <font>
      <sz val="11"/>
      <color theme="1"/>
      <name val="Calibri"/>
      <family val="2"/>
      <scheme val="minor"/>
    </font>
    <font>
      <sz val="11"/>
      <color theme="1"/>
      <name val="Calibri"/>
      <family val="2"/>
      <scheme val="minor"/>
    </font>
    <font>
      <sz val="11"/>
      <color theme="1"/>
      <name val="Arial"/>
      <family val="2"/>
    </font>
    <font>
      <b/>
      <sz val="11"/>
      <color theme="0"/>
      <name val="Calibri"/>
      <family val="2"/>
      <scheme val="minor"/>
    </font>
    <font>
      <b/>
      <sz val="11"/>
      <color theme="0"/>
      <name val="Arial"/>
      <family val="2"/>
    </font>
    <font>
      <b/>
      <sz val="10"/>
      <color theme="0"/>
      <name val="Arial"/>
      <family val="2"/>
    </font>
    <font>
      <b/>
      <sz val="11"/>
      <name val="Calibri"/>
      <family val="2"/>
      <scheme val="minor"/>
    </font>
    <font>
      <b/>
      <sz val="11"/>
      <color rgb="FF000000"/>
      <name val="Calibri"/>
      <family val="2"/>
      <scheme val="minor"/>
    </font>
    <font>
      <sz val="15"/>
      <color rgb="FF000000"/>
      <name val="Calibri"/>
      <family val="2"/>
      <scheme val="minor"/>
    </font>
    <font>
      <b/>
      <sz val="15"/>
      <color rgb="FF000000"/>
      <name val="Calibri"/>
      <family val="2"/>
      <scheme val="minor"/>
    </font>
    <font>
      <b/>
      <sz val="15"/>
      <name val="Calibri"/>
      <family val="2"/>
      <scheme val="minor"/>
    </font>
    <font>
      <b/>
      <sz val="15"/>
      <color theme="0"/>
      <name val="Arial"/>
      <family val="2"/>
    </font>
    <font>
      <b/>
      <sz val="11"/>
      <color theme="1"/>
      <name val="Arial"/>
      <family val="2"/>
    </font>
    <font>
      <u/>
      <sz val="11"/>
      <color theme="1"/>
      <name val="Arial"/>
      <family val="2"/>
    </font>
    <font>
      <b/>
      <sz val="14"/>
      <color theme="1"/>
      <name val="Calibri"/>
      <family val="2"/>
      <scheme val="minor"/>
    </font>
    <font>
      <b/>
      <sz val="11"/>
      <color theme="1"/>
      <name val="Calibri"/>
      <family val="2"/>
      <scheme val="minor"/>
    </font>
    <font>
      <u/>
      <sz val="11"/>
      <color theme="10"/>
      <name val="Calibri"/>
      <family val="2"/>
      <scheme val="minor"/>
    </font>
  </fonts>
  <fills count="6">
    <fill>
      <patternFill patternType="none"/>
    </fill>
    <fill>
      <patternFill patternType="gray125"/>
    </fill>
    <fill>
      <patternFill patternType="solid">
        <fgColor rgb="FF002060"/>
        <bgColor indexed="64"/>
      </patternFill>
    </fill>
    <fill>
      <patternFill patternType="solid">
        <fgColor theme="4" tint="0.39997558519241921"/>
        <bgColor indexed="64"/>
      </patternFill>
    </fill>
    <fill>
      <patternFill patternType="solid">
        <fgColor theme="4" tint="0.79998168889431442"/>
        <bgColor indexed="64"/>
      </patternFill>
    </fill>
    <fill>
      <patternFill patternType="solid">
        <fgColor rgb="FFFFFF0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4">
    <xf numFmtId="0" fontId="0" fillId="0" borderId="0"/>
    <xf numFmtId="164" fontId="1" fillId="0" borderId="0" applyFont="0" applyFill="0" applyBorder="0" applyAlignment="0" applyProtection="0"/>
    <xf numFmtId="43" fontId="1" fillId="0" borderId="0" applyFont="0" applyFill="0" applyBorder="0" applyAlignment="0" applyProtection="0"/>
    <xf numFmtId="0" fontId="16" fillId="0" borderId="0" applyNumberFormat="0" applyFill="0" applyBorder="0" applyAlignment="0" applyProtection="0"/>
  </cellStyleXfs>
  <cellXfs count="49">
    <xf numFmtId="0" fontId="0" fillId="0" borderId="0" xfId="0"/>
    <xf numFmtId="165" fontId="0" fillId="0" borderId="1" xfId="1" applyNumberFormat="1" applyFont="1" applyBorder="1" applyAlignment="1">
      <alignment vertical="center"/>
    </xf>
    <xf numFmtId="165" fontId="0" fillId="4" borderId="1" xfId="1" applyNumberFormat="1" applyFont="1" applyFill="1" applyBorder="1" applyAlignment="1">
      <alignment vertical="center"/>
    </xf>
    <xf numFmtId="0" fontId="6" fillId="3" borderId="1" xfId="0" applyFont="1" applyFill="1" applyBorder="1" applyAlignment="1">
      <alignment horizontal="center" vertical="center" wrapText="1"/>
    </xf>
    <xf numFmtId="168" fontId="6" fillId="3" borderId="1" xfId="2" applyNumberFormat="1" applyFont="1" applyFill="1" applyBorder="1" applyAlignment="1">
      <alignment vertical="center" wrapText="1"/>
    </xf>
    <xf numFmtId="0" fontId="6" fillId="3" borderId="1" xfId="0" applyFont="1" applyFill="1" applyBorder="1" applyAlignment="1">
      <alignment horizontal="center" vertical="center"/>
    </xf>
    <xf numFmtId="49" fontId="0" fillId="0" borderId="1" xfId="2" applyNumberFormat="1" applyFont="1" applyBorder="1" applyAlignment="1">
      <alignment horizontal="center" vertical="center"/>
    </xf>
    <xf numFmtId="166" fontId="0" fillId="0" borderId="0" xfId="0" applyNumberFormat="1"/>
    <xf numFmtId="0" fontId="0" fillId="0" borderId="0" xfId="0" applyAlignment="1">
      <alignment horizontal="center" vertical="center"/>
    </xf>
    <xf numFmtId="0" fontId="0" fillId="0" borderId="0" xfId="0" applyAlignment="1">
      <alignment vertical="top"/>
    </xf>
    <xf numFmtId="168" fontId="0" fillId="0" borderId="0" xfId="2" applyNumberFormat="1" applyFont="1" applyAlignment="1">
      <alignment vertical="center"/>
    </xf>
    <xf numFmtId="165" fontId="3" fillId="2" borderId="5" xfId="1" applyNumberFormat="1" applyFont="1" applyFill="1" applyBorder="1" applyAlignment="1">
      <alignment vertical="center"/>
    </xf>
    <xf numFmtId="168" fontId="0" fillId="0" borderId="0" xfId="2" applyNumberFormat="1" applyFont="1" applyAlignment="1">
      <alignment horizontal="center" vertical="center"/>
    </xf>
    <xf numFmtId="167" fontId="0" fillId="0" borderId="0" xfId="0" applyNumberFormat="1" applyAlignment="1">
      <alignment horizontal="center" vertical="center"/>
    </xf>
    <xf numFmtId="165" fontId="0" fillId="0" borderId="0" xfId="0" applyNumberFormat="1"/>
    <xf numFmtId="0" fontId="12" fillId="0" borderId="0" xfId="0" applyFont="1" applyAlignment="1">
      <alignment vertical="center" wrapText="1"/>
    </xf>
    <xf numFmtId="0" fontId="2" fillId="0" borderId="1" xfId="0" applyFont="1" applyBorder="1" applyAlignment="1">
      <alignment vertical="top" wrapText="1"/>
    </xf>
    <xf numFmtId="0" fontId="2" fillId="0" borderId="1" xfId="0" applyFont="1" applyBorder="1" applyAlignment="1">
      <alignment horizontal="center" vertical="center" wrapText="1"/>
    </xf>
    <xf numFmtId="0" fontId="6" fillId="5" borderId="1" xfId="0" applyFont="1" applyFill="1" applyBorder="1" applyAlignment="1">
      <alignment horizontal="center" vertical="center" wrapText="1"/>
    </xf>
    <xf numFmtId="168" fontId="0" fillId="0" borderId="0" xfId="2" applyNumberFormat="1" applyFont="1" applyAlignment="1">
      <alignment horizontal="center" vertical="center" wrapText="1"/>
    </xf>
    <xf numFmtId="168" fontId="0" fillId="0" borderId="0" xfId="2" applyNumberFormat="1" applyFont="1" applyAlignment="1">
      <alignment vertical="center" wrapText="1"/>
    </xf>
    <xf numFmtId="165" fontId="14" fillId="5" borderId="1" xfId="1" applyNumberFormat="1" applyFont="1" applyFill="1" applyBorder="1" applyAlignment="1">
      <alignment vertical="center"/>
    </xf>
    <xf numFmtId="0" fontId="7" fillId="0" borderId="2" xfId="0" applyFont="1" applyBorder="1" applyAlignment="1">
      <alignment horizontal="right" vertical="center"/>
    </xf>
    <xf numFmtId="0" fontId="7" fillId="0" borderId="3" xfId="0" applyFont="1" applyBorder="1" applyAlignment="1">
      <alignment horizontal="right" vertical="center"/>
    </xf>
    <xf numFmtId="0" fontId="7" fillId="0" borderId="4" xfId="0" applyFont="1" applyBorder="1" applyAlignment="1">
      <alignment horizontal="right" vertical="center"/>
    </xf>
    <xf numFmtId="0" fontId="7" fillId="0" borderId="1" xfId="0" applyFont="1" applyBorder="1" applyAlignment="1">
      <alignment horizontal="center" vertical="center"/>
    </xf>
    <xf numFmtId="0" fontId="9" fillId="0" borderId="2" xfId="0" applyFont="1" applyFill="1" applyBorder="1" applyAlignment="1">
      <alignment horizontal="center" vertical="center" wrapText="1"/>
    </xf>
    <xf numFmtId="0" fontId="9" fillId="0" borderId="3" xfId="0" applyFont="1" applyFill="1" applyBorder="1" applyAlignment="1">
      <alignment horizontal="center" vertical="center" wrapText="1"/>
    </xf>
    <xf numFmtId="0" fontId="9" fillId="0" borderId="4" xfId="0" applyFont="1" applyFill="1" applyBorder="1" applyAlignment="1">
      <alignment horizontal="center" vertical="center" wrapText="1"/>
    </xf>
    <xf numFmtId="0" fontId="8" fillId="0" borderId="2" xfId="0" applyFont="1" applyBorder="1" applyAlignment="1">
      <alignment horizontal="center" vertical="center" wrapText="1"/>
    </xf>
    <xf numFmtId="0" fontId="8" fillId="0" borderId="3" xfId="0" applyFont="1" applyBorder="1" applyAlignment="1">
      <alignment horizontal="center" vertical="center" wrapText="1"/>
    </xf>
    <xf numFmtId="0" fontId="8" fillId="0" borderId="4" xfId="0" applyFont="1" applyBorder="1" applyAlignment="1">
      <alignment horizontal="center" vertical="center" wrapText="1"/>
    </xf>
    <xf numFmtId="0" fontId="11" fillId="2" borderId="3" xfId="0" applyFont="1" applyFill="1" applyBorder="1" applyAlignment="1">
      <alignment horizontal="center" vertical="center"/>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6" fillId="0" borderId="4" xfId="0" applyFont="1" applyBorder="1" applyAlignment="1">
      <alignment horizontal="center" vertical="center"/>
    </xf>
    <xf numFmtId="0" fontId="5" fillId="2" borderId="3" xfId="0" applyFont="1" applyFill="1" applyBorder="1" applyAlignment="1">
      <alignment horizontal="right" vertical="center"/>
    </xf>
    <xf numFmtId="0" fontId="5" fillId="2" borderId="4" xfId="0" applyFont="1" applyFill="1" applyBorder="1" applyAlignment="1">
      <alignment horizontal="right" vertical="center"/>
    </xf>
    <xf numFmtId="0" fontId="12" fillId="0" borderId="1" xfId="0" applyFont="1" applyBorder="1" applyAlignment="1">
      <alignment horizontal="left" vertical="center" wrapText="1"/>
    </xf>
    <xf numFmtId="0" fontId="4" fillId="2" borderId="3" xfId="0" applyFont="1" applyFill="1" applyBorder="1" applyAlignment="1">
      <alignment horizontal="center"/>
    </xf>
    <xf numFmtId="0" fontId="12" fillId="0" borderId="2" xfId="0" applyFont="1" applyBorder="1" applyAlignment="1">
      <alignment horizontal="left" vertical="center" wrapText="1"/>
    </xf>
    <xf numFmtId="0" fontId="12" fillId="0" borderId="3" xfId="0" applyFont="1" applyBorder="1" applyAlignment="1">
      <alignment horizontal="left" vertical="center" wrapText="1"/>
    </xf>
    <xf numFmtId="0" fontId="12" fillId="0" borderId="4" xfId="0" applyFont="1" applyBorder="1" applyAlignment="1">
      <alignment horizontal="left" vertical="center" wrapText="1"/>
    </xf>
    <xf numFmtId="0" fontId="7" fillId="0" borderId="1" xfId="0" applyFont="1" applyBorder="1" applyAlignment="1">
      <alignment horizontal="left" vertical="center"/>
    </xf>
    <xf numFmtId="0" fontId="16" fillId="0" borderId="1" xfId="3" applyBorder="1" applyAlignment="1">
      <alignment horizontal="left" vertical="center"/>
    </xf>
    <xf numFmtId="165" fontId="15" fillId="0" borderId="1" xfId="1" applyNumberFormat="1" applyFont="1" applyBorder="1" applyAlignment="1">
      <alignment vertical="center"/>
    </xf>
    <xf numFmtId="165" fontId="7" fillId="0" borderId="1" xfId="0" applyNumberFormat="1" applyFont="1" applyBorder="1" applyAlignment="1">
      <alignment horizontal="center" vertical="center"/>
    </xf>
    <xf numFmtId="0" fontId="7" fillId="0" borderId="1" xfId="0" applyFont="1" applyBorder="1" applyAlignment="1">
      <alignment horizontal="center" vertical="center" wrapText="1"/>
    </xf>
    <xf numFmtId="165" fontId="15" fillId="0" borderId="0" xfId="1" applyNumberFormat="1" applyFont="1" applyAlignment="1">
      <alignment horizontal="center" vertical="center"/>
    </xf>
  </cellXfs>
  <cellStyles count="4">
    <cellStyle name="Hipervínculo" xfId="3" builtinId="8"/>
    <cellStyle name="Millares" xfId="2" builtinId="3"/>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190500</xdr:colOff>
      <xdr:row>0</xdr:row>
      <xdr:rowOff>0</xdr:rowOff>
    </xdr:from>
    <xdr:to>
      <xdr:col>1</xdr:col>
      <xdr:colOff>698500</xdr:colOff>
      <xdr:row>0</xdr:row>
      <xdr:rowOff>730250</xdr:rowOff>
    </xdr:to>
    <xdr:pic>
      <xdr:nvPicPr>
        <xdr:cNvPr id="2" name="Imagen 1">
          <a:extLst>
            <a:ext uri="{FF2B5EF4-FFF2-40B4-BE49-F238E27FC236}">
              <a16:creationId xmlns:a16="http://schemas.microsoft.com/office/drawing/2014/main" id="{46D15EAA-CC2F-4955-88BF-9934DD5899C3}"/>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90500" y="0"/>
          <a:ext cx="1069975" cy="730250"/>
        </a:xfrm>
        <a:prstGeom prst="rect">
          <a:avLst/>
        </a:prstGeom>
      </xdr:spPr>
    </xdr:pic>
    <xdr:clientData/>
  </xdr:twoCellAnchor>
  <xdr:twoCellAnchor editAs="oneCell">
    <xdr:from>
      <xdr:col>7</xdr:col>
      <xdr:colOff>253999</xdr:colOff>
      <xdr:row>11</xdr:row>
      <xdr:rowOff>313267</xdr:rowOff>
    </xdr:from>
    <xdr:to>
      <xdr:col>8</xdr:col>
      <xdr:colOff>718455</xdr:colOff>
      <xdr:row>18</xdr:row>
      <xdr:rowOff>132493</xdr:rowOff>
    </xdr:to>
    <xdr:pic>
      <xdr:nvPicPr>
        <xdr:cNvPr id="3" name="Imagen 2">
          <a:extLst>
            <a:ext uri="{FF2B5EF4-FFF2-40B4-BE49-F238E27FC236}">
              <a16:creationId xmlns:a16="http://schemas.microsoft.com/office/drawing/2014/main" id="{A1EB543C-2935-426D-A879-412069699FCA}"/>
            </a:ext>
          </a:extLst>
        </xdr:cNvPr>
        <xdr:cNvPicPr>
          <a:picLocks noChangeAspect="1"/>
        </xdr:cNvPicPr>
      </xdr:nvPicPr>
      <xdr:blipFill>
        <a:blip xmlns:r="http://schemas.openxmlformats.org/officeDocument/2006/relationships" r:embed="rId2" cstate="print">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12423139" y="7514167"/>
          <a:ext cx="1660796" cy="132708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190500</xdr:colOff>
      <xdr:row>0</xdr:row>
      <xdr:rowOff>0</xdr:rowOff>
    </xdr:from>
    <xdr:to>
      <xdr:col>1</xdr:col>
      <xdr:colOff>698500</xdr:colOff>
      <xdr:row>1</xdr:row>
      <xdr:rowOff>0</xdr:rowOff>
    </xdr:to>
    <xdr:pic>
      <xdr:nvPicPr>
        <xdr:cNvPr id="2" name="Imagen 1">
          <a:extLst>
            <a:ext uri="{FF2B5EF4-FFF2-40B4-BE49-F238E27FC236}">
              <a16:creationId xmlns:a16="http://schemas.microsoft.com/office/drawing/2014/main" id="{35C3DF7A-0486-464D-95BA-13A7D7A359FB}"/>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90500" y="0"/>
          <a:ext cx="1068917" cy="730250"/>
        </a:xfrm>
        <a:prstGeom prst="rect">
          <a:avLst/>
        </a:prstGeom>
      </xdr:spPr>
    </xdr:pic>
    <xdr:clientData/>
  </xdr:twoCellAnchor>
  <xdr:twoCellAnchor editAs="oneCell">
    <xdr:from>
      <xdr:col>7</xdr:col>
      <xdr:colOff>253999</xdr:colOff>
      <xdr:row>11</xdr:row>
      <xdr:rowOff>313267</xdr:rowOff>
    </xdr:from>
    <xdr:to>
      <xdr:col>8</xdr:col>
      <xdr:colOff>718455</xdr:colOff>
      <xdr:row>18</xdr:row>
      <xdr:rowOff>151916</xdr:rowOff>
    </xdr:to>
    <xdr:pic>
      <xdr:nvPicPr>
        <xdr:cNvPr id="3" name="Imagen 2">
          <a:extLst>
            <a:ext uri="{FF2B5EF4-FFF2-40B4-BE49-F238E27FC236}">
              <a16:creationId xmlns:a16="http://schemas.microsoft.com/office/drawing/2014/main" id="{3900EB79-C36F-4C56-996C-BDDC66C435CC}"/>
            </a:ext>
          </a:extLst>
        </xdr:cNvPr>
        <xdr:cNvPicPr>
          <a:picLocks noChangeAspect="1"/>
        </xdr:cNvPicPr>
      </xdr:nvPicPr>
      <xdr:blipFill>
        <a:blip xmlns:r="http://schemas.openxmlformats.org/officeDocument/2006/relationships" r:embed="rId2" cstate="print">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12423139" y="7514167"/>
          <a:ext cx="1660796" cy="1327089"/>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jepena@abkacolombia.com-german.gutierrez@abkacolombia.com" TargetMode="Externa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mailto:jepena@abkacolombia.com-german.gutierrez@abkacolombia.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3E212B-E08F-4A93-A1CA-0CE0C92D462E}">
  <dimension ref="A1:K29"/>
  <sheetViews>
    <sheetView topLeftCell="A9" zoomScale="80" zoomScaleNormal="80" workbookViewId="0">
      <selection activeCell="H8" sqref="H8"/>
    </sheetView>
  </sheetViews>
  <sheetFormatPr baseColWidth="10" defaultColWidth="9.109375" defaultRowHeight="14.4" x14ac:dyDescent="0.3"/>
  <cols>
    <col min="1" max="1" width="8.44140625" customWidth="1"/>
    <col min="2" max="2" width="96.44140625" customWidth="1"/>
    <col min="3" max="4" width="13.6640625" customWidth="1"/>
    <col min="5" max="5" width="14.44140625" style="8" customWidth="1"/>
    <col min="6" max="6" width="15.88671875" customWidth="1"/>
    <col min="7" max="7" width="14.44140625" style="9" customWidth="1"/>
    <col min="8" max="8" width="17.44140625" style="9" customWidth="1"/>
    <col min="9" max="9" width="18.44140625" customWidth="1"/>
    <col min="10" max="10" width="18" style="8" customWidth="1"/>
    <col min="11" max="11" width="18.6640625" customWidth="1"/>
  </cols>
  <sheetData>
    <row r="1" spans="1:11" ht="63.75" customHeight="1" x14ac:dyDescent="0.3">
      <c r="A1" s="26" t="s">
        <v>35</v>
      </c>
      <c r="B1" s="27"/>
      <c r="C1" s="27"/>
      <c r="D1" s="27"/>
      <c r="E1" s="27"/>
      <c r="F1" s="27"/>
      <c r="G1" s="27"/>
      <c r="H1" s="27"/>
      <c r="I1" s="28"/>
      <c r="J1" s="12"/>
    </row>
    <row r="2" spans="1:11" ht="33" customHeight="1" x14ac:dyDescent="0.3">
      <c r="A2" s="29" t="s">
        <v>0</v>
      </c>
      <c r="B2" s="30"/>
      <c r="C2" s="30"/>
      <c r="D2" s="30"/>
      <c r="E2" s="30"/>
      <c r="F2" s="30"/>
      <c r="G2" s="30"/>
      <c r="H2" s="30"/>
      <c r="I2" s="31"/>
      <c r="J2" s="12"/>
    </row>
    <row r="3" spans="1:11" ht="19.5" customHeight="1" x14ac:dyDescent="0.3">
      <c r="A3" s="32" t="s">
        <v>1</v>
      </c>
      <c r="B3" s="32"/>
      <c r="C3" s="32"/>
      <c r="D3" s="32"/>
      <c r="E3" s="32"/>
      <c r="F3" s="32"/>
      <c r="G3" s="32"/>
      <c r="H3" s="32"/>
      <c r="I3" s="32"/>
      <c r="J3" s="12"/>
    </row>
    <row r="4" spans="1:11" ht="40.5" customHeight="1" x14ac:dyDescent="0.3">
      <c r="A4" s="4" t="s">
        <v>2</v>
      </c>
      <c r="B4" s="5" t="s">
        <v>3</v>
      </c>
      <c r="C4" s="3" t="s">
        <v>4</v>
      </c>
      <c r="D4" s="18" t="s">
        <v>5</v>
      </c>
      <c r="E4" s="3" t="s">
        <v>6</v>
      </c>
      <c r="F4" s="3" t="s">
        <v>7</v>
      </c>
      <c r="G4" s="3" t="s">
        <v>8</v>
      </c>
      <c r="H4" s="3" t="s">
        <v>9</v>
      </c>
      <c r="I4" s="3" t="s">
        <v>36</v>
      </c>
      <c r="J4" s="13"/>
    </row>
    <row r="5" spans="1:11" ht="55.2" x14ac:dyDescent="0.3">
      <c r="A5" s="6">
        <v>1</v>
      </c>
      <c r="B5" s="16" t="s">
        <v>11</v>
      </c>
      <c r="C5" s="17">
        <v>4</v>
      </c>
      <c r="D5" s="21">
        <v>337583</v>
      </c>
      <c r="E5" s="17">
        <v>22</v>
      </c>
      <c r="F5" s="2">
        <v>260000</v>
      </c>
      <c r="G5" s="2">
        <f>F5*19%</f>
        <v>49400</v>
      </c>
      <c r="H5" s="1">
        <f>SUM(F5:G5)</f>
        <v>309400</v>
      </c>
      <c r="I5" s="1">
        <f>C5*E5*H5</f>
        <v>27227200</v>
      </c>
      <c r="J5" s="12"/>
      <c r="K5" s="7"/>
    </row>
    <row r="6" spans="1:11" ht="110.4" x14ac:dyDescent="0.3">
      <c r="A6" s="6">
        <v>2</v>
      </c>
      <c r="B6" s="16" t="s">
        <v>12</v>
      </c>
      <c r="C6" s="17">
        <v>4</v>
      </c>
      <c r="D6" s="21">
        <v>423541</v>
      </c>
      <c r="E6" s="17">
        <v>5</v>
      </c>
      <c r="F6" s="2">
        <v>345000</v>
      </c>
      <c r="G6" s="2">
        <f>F6*19%</f>
        <v>65550</v>
      </c>
      <c r="H6" s="1">
        <f t="shared" ref="H6:H8" si="0">SUM(F6:G6)</f>
        <v>410550</v>
      </c>
      <c r="I6" s="1">
        <f t="shared" ref="I6:I8" si="1">C6*E6*H6</f>
        <v>8211000</v>
      </c>
      <c r="K6" s="14"/>
    </row>
    <row r="7" spans="1:11" ht="82.8" x14ac:dyDescent="0.3">
      <c r="A7" s="6">
        <v>3</v>
      </c>
      <c r="B7" s="16" t="s">
        <v>37</v>
      </c>
      <c r="C7" s="17">
        <v>4</v>
      </c>
      <c r="D7" s="21">
        <v>320011</v>
      </c>
      <c r="E7" s="17">
        <v>1</v>
      </c>
      <c r="F7" s="2">
        <v>260000</v>
      </c>
      <c r="G7" s="2">
        <f>F7*19%</f>
        <v>49400</v>
      </c>
      <c r="H7" s="1">
        <f t="shared" si="0"/>
        <v>309400</v>
      </c>
      <c r="I7" s="1">
        <f t="shared" si="1"/>
        <v>1237600</v>
      </c>
      <c r="K7" s="14"/>
    </row>
    <row r="8" spans="1:11" ht="124.2" x14ac:dyDescent="0.3">
      <c r="A8" s="6">
        <v>4</v>
      </c>
      <c r="B8" s="16" t="s">
        <v>13</v>
      </c>
      <c r="C8" s="17">
        <v>4</v>
      </c>
      <c r="D8" s="21">
        <v>623897</v>
      </c>
      <c r="E8" s="17">
        <v>4</v>
      </c>
      <c r="F8" s="2">
        <v>500000</v>
      </c>
      <c r="G8" s="2">
        <f>F8*19%</f>
        <v>95000</v>
      </c>
      <c r="H8" s="1">
        <f t="shared" si="0"/>
        <v>595000</v>
      </c>
      <c r="I8" s="1">
        <f t="shared" si="1"/>
        <v>9520000</v>
      </c>
      <c r="K8" s="14"/>
    </row>
    <row r="9" spans="1:11" ht="16.5" customHeight="1" x14ac:dyDescent="0.3">
      <c r="A9" s="33" t="s">
        <v>14</v>
      </c>
      <c r="B9" s="34"/>
      <c r="C9" s="34"/>
      <c r="D9" s="34"/>
      <c r="E9" s="34"/>
      <c r="F9" s="34"/>
      <c r="G9" s="34"/>
      <c r="H9" s="35"/>
      <c r="I9" s="1">
        <f>SUM(I5:I8)</f>
        <v>46195800</v>
      </c>
    </row>
    <row r="10" spans="1:11" s="10" customFormat="1" ht="18" customHeight="1" x14ac:dyDescent="0.3">
      <c r="A10" s="36" t="s">
        <v>15</v>
      </c>
      <c r="B10" s="36"/>
      <c r="C10" s="36"/>
      <c r="D10" s="36"/>
      <c r="E10" s="36"/>
      <c r="F10" s="36"/>
      <c r="G10" s="36"/>
      <c r="H10" s="37"/>
      <c r="I10" s="11">
        <f>+I9</f>
        <v>46195800</v>
      </c>
      <c r="J10" s="48">
        <f>I10+'OFERTA VIGENCIA AÑO 2027'!I10</f>
        <v>115489500</v>
      </c>
    </row>
    <row r="11" spans="1:11" s="10" customFormat="1" x14ac:dyDescent="0.3">
      <c r="A11" s="22" t="s">
        <v>16</v>
      </c>
      <c r="B11" s="23"/>
      <c r="C11" s="23"/>
      <c r="D11" s="23"/>
      <c r="E11" s="24"/>
      <c r="F11" s="46">
        <f>I10</f>
        <v>46195800</v>
      </c>
      <c r="G11" s="25"/>
      <c r="H11" s="25"/>
      <c r="I11" s="25"/>
      <c r="J11" s="12"/>
    </row>
    <row r="12" spans="1:11" s="10" customFormat="1" ht="31.8" customHeight="1" x14ac:dyDescent="0.3">
      <c r="A12" s="22" t="s">
        <v>17</v>
      </c>
      <c r="B12" s="23"/>
      <c r="C12" s="23"/>
      <c r="D12" s="23"/>
      <c r="E12" s="24"/>
      <c r="F12" s="47" t="s">
        <v>45</v>
      </c>
      <c r="G12" s="47"/>
      <c r="H12" s="47"/>
      <c r="I12" s="47"/>
      <c r="J12" s="12"/>
    </row>
    <row r="13" spans="1:11" s="10" customFormat="1" x14ac:dyDescent="0.3">
      <c r="A13" s="22" t="s">
        <v>18</v>
      </c>
      <c r="B13" s="23"/>
      <c r="C13" s="23"/>
      <c r="D13" s="23"/>
      <c r="E13" s="24"/>
      <c r="F13" s="43" t="s">
        <v>38</v>
      </c>
      <c r="G13" s="43"/>
      <c r="H13" s="43"/>
      <c r="I13" s="43"/>
      <c r="J13" s="12"/>
    </row>
    <row r="14" spans="1:11" s="10" customFormat="1" x14ac:dyDescent="0.3">
      <c r="A14" s="22" t="s">
        <v>19</v>
      </c>
      <c r="B14" s="23"/>
      <c r="C14" s="23"/>
      <c r="D14" s="23"/>
      <c r="E14" s="24"/>
      <c r="F14" s="43" t="s">
        <v>39</v>
      </c>
      <c r="G14" s="43"/>
      <c r="H14" s="43"/>
      <c r="I14" s="43"/>
      <c r="J14" s="12"/>
    </row>
    <row r="15" spans="1:11" s="10" customFormat="1" x14ac:dyDescent="0.3">
      <c r="A15" s="22" t="s">
        <v>20</v>
      </c>
      <c r="B15" s="23"/>
      <c r="C15" s="23"/>
      <c r="D15" s="23"/>
      <c r="E15" s="24"/>
      <c r="F15" s="43" t="s">
        <v>40</v>
      </c>
      <c r="G15" s="43"/>
      <c r="H15" s="43"/>
      <c r="I15" s="43"/>
      <c r="J15" s="12"/>
    </row>
    <row r="16" spans="1:11" s="10" customFormat="1" x14ac:dyDescent="0.3">
      <c r="A16" s="22" t="s">
        <v>21</v>
      </c>
      <c r="B16" s="23"/>
      <c r="C16" s="23"/>
      <c r="D16" s="23"/>
      <c r="E16" s="24"/>
      <c r="F16" s="43">
        <v>16737892</v>
      </c>
      <c r="G16" s="43"/>
      <c r="H16" s="43"/>
      <c r="I16" s="43"/>
      <c r="J16" s="12"/>
    </row>
    <row r="17" spans="1:10" s="10" customFormat="1" x14ac:dyDescent="0.3">
      <c r="A17" s="22" t="s">
        <v>22</v>
      </c>
      <c r="B17" s="23"/>
      <c r="C17" s="23"/>
      <c r="D17" s="23"/>
      <c r="E17" s="24"/>
      <c r="F17" s="43" t="s">
        <v>41</v>
      </c>
      <c r="G17" s="43"/>
      <c r="H17" s="43"/>
      <c r="I17" s="43"/>
      <c r="J17" s="12"/>
    </row>
    <row r="18" spans="1:10" s="10" customFormat="1" x14ac:dyDescent="0.3">
      <c r="A18" s="22" t="s">
        <v>23</v>
      </c>
      <c r="B18" s="23"/>
      <c r="C18" s="23"/>
      <c r="D18" s="23"/>
      <c r="E18" s="24"/>
      <c r="F18" s="43" t="s">
        <v>42</v>
      </c>
      <c r="G18" s="43"/>
      <c r="H18" s="43"/>
      <c r="I18" s="43"/>
      <c r="J18" s="12"/>
    </row>
    <row r="19" spans="1:10" s="10" customFormat="1" x14ac:dyDescent="0.3">
      <c r="A19" s="22" t="s">
        <v>24</v>
      </c>
      <c r="B19" s="23"/>
      <c r="C19" s="23"/>
      <c r="D19" s="23"/>
      <c r="E19" s="24"/>
      <c r="F19" s="44" t="s">
        <v>43</v>
      </c>
      <c r="G19" s="43"/>
      <c r="H19" s="43"/>
      <c r="I19" s="43"/>
      <c r="J19" s="12"/>
    </row>
    <row r="20" spans="1:10" s="10" customFormat="1" x14ac:dyDescent="0.25">
      <c r="A20" s="39" t="s">
        <v>25</v>
      </c>
      <c r="B20" s="39"/>
      <c r="C20" s="39"/>
      <c r="D20" s="39"/>
      <c r="E20" s="39"/>
      <c r="F20" s="39"/>
      <c r="G20" s="39"/>
      <c r="H20" s="39"/>
      <c r="I20" s="39"/>
      <c r="J20" s="12"/>
    </row>
    <row r="21" spans="1:10" s="10" customFormat="1" ht="32.25" customHeight="1" x14ac:dyDescent="0.3">
      <c r="A21" s="38" t="s">
        <v>26</v>
      </c>
      <c r="B21" s="38"/>
      <c r="C21" s="38"/>
      <c r="D21" s="38"/>
      <c r="E21" s="38"/>
      <c r="F21" s="38"/>
      <c r="G21" s="38"/>
      <c r="H21" s="38"/>
      <c r="I21" s="38"/>
      <c r="J21" s="12"/>
    </row>
    <row r="22" spans="1:10" s="10" customFormat="1" ht="51" customHeight="1" x14ac:dyDescent="0.3">
      <c r="A22" s="38" t="s">
        <v>27</v>
      </c>
      <c r="B22" s="38"/>
      <c r="C22" s="38"/>
      <c r="D22" s="38"/>
      <c r="E22" s="38"/>
      <c r="F22" s="38"/>
      <c r="G22" s="38"/>
      <c r="H22" s="38"/>
      <c r="I22" s="38"/>
      <c r="J22" s="12"/>
    </row>
    <row r="23" spans="1:10" s="10" customFormat="1" ht="40.5" customHeight="1" x14ac:dyDescent="0.3">
      <c r="A23" s="40" t="s">
        <v>28</v>
      </c>
      <c r="B23" s="41"/>
      <c r="C23" s="41"/>
      <c r="D23" s="41"/>
      <c r="E23" s="41"/>
      <c r="F23" s="41"/>
      <c r="G23" s="41"/>
      <c r="H23" s="41"/>
      <c r="I23" s="42"/>
      <c r="J23" s="12"/>
    </row>
    <row r="24" spans="1:10" s="20" customFormat="1" ht="84" customHeight="1" x14ac:dyDescent="0.3">
      <c r="A24" s="38" t="s">
        <v>29</v>
      </c>
      <c r="B24" s="38"/>
      <c r="C24" s="38"/>
      <c r="D24" s="38"/>
      <c r="E24" s="38"/>
      <c r="F24" s="38"/>
      <c r="G24" s="38"/>
      <c r="H24" s="38"/>
      <c r="I24" s="38"/>
      <c r="J24" s="19"/>
    </row>
    <row r="25" spans="1:10" s="10" customFormat="1" ht="42.75" customHeight="1" x14ac:dyDescent="0.3">
      <c r="A25" s="38" t="s">
        <v>30</v>
      </c>
      <c r="B25" s="38"/>
      <c r="C25" s="38"/>
      <c r="D25" s="38"/>
      <c r="E25" s="38"/>
      <c r="F25" s="38"/>
      <c r="G25" s="38"/>
      <c r="H25" s="38"/>
      <c r="I25" s="38"/>
      <c r="J25" s="12"/>
    </row>
    <row r="26" spans="1:10" s="10" customFormat="1" ht="34.5" customHeight="1" x14ac:dyDescent="0.3">
      <c r="A26" s="38" t="s">
        <v>31</v>
      </c>
      <c r="B26" s="38"/>
      <c r="C26" s="38"/>
      <c r="D26" s="38"/>
      <c r="E26" s="38"/>
      <c r="F26" s="38"/>
      <c r="G26" s="38"/>
      <c r="H26" s="38"/>
      <c r="I26" s="38"/>
      <c r="J26" s="12"/>
    </row>
    <row r="27" spans="1:10" ht="36.75" customHeight="1" x14ac:dyDescent="0.3">
      <c r="A27" s="38" t="s">
        <v>32</v>
      </c>
      <c r="B27" s="38"/>
      <c r="C27" s="38"/>
      <c r="D27" s="38"/>
      <c r="E27" s="38"/>
      <c r="F27" s="38"/>
      <c r="G27" s="38"/>
      <c r="H27" s="38"/>
      <c r="I27" s="38"/>
    </row>
    <row r="28" spans="1:10" ht="186" customHeight="1" x14ac:dyDescent="0.3">
      <c r="A28" s="38" t="s">
        <v>33</v>
      </c>
      <c r="B28" s="38"/>
      <c r="C28" s="38"/>
      <c r="D28" s="38"/>
      <c r="E28" s="38"/>
      <c r="F28" s="38"/>
      <c r="G28" s="38"/>
      <c r="H28" s="38"/>
      <c r="I28" s="38"/>
    </row>
    <row r="29" spans="1:10" x14ac:dyDescent="0.3">
      <c r="A29" s="15"/>
      <c r="B29" s="15"/>
      <c r="C29" s="15"/>
      <c r="D29" s="15"/>
      <c r="E29" s="15"/>
      <c r="F29" s="15"/>
      <c r="G29" s="15"/>
      <c r="H29" s="15"/>
      <c r="I29" s="15"/>
    </row>
  </sheetData>
  <mergeCells count="32">
    <mergeCell ref="A28:I28"/>
    <mergeCell ref="A22:I22"/>
    <mergeCell ref="A24:I24"/>
    <mergeCell ref="A25:I25"/>
    <mergeCell ref="A26:I26"/>
    <mergeCell ref="A27:I27"/>
    <mergeCell ref="A23:I23"/>
    <mergeCell ref="A21:I21"/>
    <mergeCell ref="A15:E15"/>
    <mergeCell ref="F15:I15"/>
    <mergeCell ref="A16:E16"/>
    <mergeCell ref="F16:I16"/>
    <mergeCell ref="A17:E17"/>
    <mergeCell ref="F17:I17"/>
    <mergeCell ref="A18:E18"/>
    <mergeCell ref="F18:I18"/>
    <mergeCell ref="A19:E19"/>
    <mergeCell ref="F19:I19"/>
    <mergeCell ref="A20:I20"/>
    <mergeCell ref="A12:E12"/>
    <mergeCell ref="F12:I12"/>
    <mergeCell ref="A13:E13"/>
    <mergeCell ref="F13:I13"/>
    <mergeCell ref="A14:E14"/>
    <mergeCell ref="F14:I14"/>
    <mergeCell ref="A11:E11"/>
    <mergeCell ref="F11:I11"/>
    <mergeCell ref="A1:I1"/>
    <mergeCell ref="A2:I2"/>
    <mergeCell ref="A3:I3"/>
    <mergeCell ref="A9:H9"/>
    <mergeCell ref="A10:H10"/>
  </mergeCells>
  <hyperlinks>
    <hyperlink ref="F19" r:id="rId1" xr:uid="{72B3EC01-EF8A-40B0-8614-C0440F4E57D2}"/>
  </hyperlinks>
  <pageMargins left="0.51181102362204722" right="0.31496062992125984" top="0.35433070866141736" bottom="0.35433070866141736" header="0.31496062992125984" footer="0.31496062992125984"/>
  <pageSetup paperSize="5" scale="85" orientation="landscape"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EDDD95-A15F-45EF-90B9-BEC20E8557AD}">
  <dimension ref="A1:K28"/>
  <sheetViews>
    <sheetView tabSelected="1" zoomScale="80" zoomScaleNormal="80" workbookViewId="0">
      <selection activeCell="J10" sqref="J10"/>
    </sheetView>
  </sheetViews>
  <sheetFormatPr baseColWidth="10" defaultColWidth="9.109375" defaultRowHeight="14.4" x14ac:dyDescent="0.3"/>
  <cols>
    <col min="1" max="1" width="8.44140625" customWidth="1"/>
    <col min="2" max="2" width="96.44140625" customWidth="1"/>
    <col min="3" max="4" width="13.6640625" customWidth="1"/>
    <col min="5" max="5" width="14.44140625" style="8" customWidth="1"/>
    <col min="6" max="6" width="16.33203125" customWidth="1"/>
    <col min="7" max="7" width="14.44140625" style="9" customWidth="1"/>
    <col min="8" max="8" width="17.44140625" style="9" customWidth="1"/>
    <col min="9" max="9" width="18.44140625" customWidth="1"/>
    <col min="10" max="10" width="18" style="8" customWidth="1"/>
    <col min="11" max="11" width="18.6640625" customWidth="1"/>
  </cols>
  <sheetData>
    <row r="1" spans="1:11" ht="57.75" customHeight="1" x14ac:dyDescent="0.3">
      <c r="A1" s="26" t="s">
        <v>35</v>
      </c>
      <c r="B1" s="27"/>
      <c r="C1" s="27"/>
      <c r="D1" s="27"/>
      <c r="E1" s="27"/>
      <c r="F1" s="27"/>
      <c r="G1" s="27"/>
      <c r="H1" s="27"/>
      <c r="I1" s="28"/>
      <c r="J1" s="12"/>
    </row>
    <row r="2" spans="1:11" ht="33" customHeight="1" x14ac:dyDescent="0.3">
      <c r="A2" s="29" t="s">
        <v>0</v>
      </c>
      <c r="B2" s="30"/>
      <c r="C2" s="30"/>
      <c r="D2" s="30"/>
      <c r="E2" s="30"/>
      <c r="F2" s="30"/>
      <c r="G2" s="30"/>
      <c r="H2" s="30"/>
      <c r="I2" s="31"/>
      <c r="J2" s="12"/>
    </row>
    <row r="3" spans="1:11" ht="19.5" customHeight="1" x14ac:dyDescent="0.3">
      <c r="A3" s="32" t="s">
        <v>34</v>
      </c>
      <c r="B3" s="32"/>
      <c r="C3" s="32"/>
      <c r="D3" s="32"/>
      <c r="E3" s="32"/>
      <c r="F3" s="32"/>
      <c r="G3" s="32"/>
      <c r="H3" s="32"/>
      <c r="I3" s="32"/>
      <c r="J3" s="12"/>
    </row>
    <row r="4" spans="1:11" ht="36" customHeight="1" x14ac:dyDescent="0.3">
      <c r="A4" s="4" t="s">
        <v>2</v>
      </c>
      <c r="B4" s="5" t="s">
        <v>3</v>
      </c>
      <c r="C4" s="3" t="s">
        <v>4</v>
      </c>
      <c r="D4" s="18" t="s">
        <v>5</v>
      </c>
      <c r="E4" s="3" t="s">
        <v>6</v>
      </c>
      <c r="F4" s="3" t="s">
        <v>7</v>
      </c>
      <c r="G4" s="3" t="s">
        <v>8</v>
      </c>
      <c r="H4" s="3" t="s">
        <v>9</v>
      </c>
      <c r="I4" s="3" t="s">
        <v>10</v>
      </c>
      <c r="J4" s="13"/>
    </row>
    <row r="5" spans="1:11" ht="55.2" x14ac:dyDescent="0.3">
      <c r="A5" s="6">
        <v>1</v>
      </c>
      <c r="B5" s="16" t="s">
        <v>11</v>
      </c>
      <c r="C5" s="17">
        <v>6</v>
      </c>
      <c r="D5" s="21">
        <v>337583</v>
      </c>
      <c r="E5" s="17">
        <v>22</v>
      </c>
      <c r="F5" s="2">
        <v>260000</v>
      </c>
      <c r="G5" s="2">
        <f>F5*19%</f>
        <v>49400</v>
      </c>
      <c r="H5" s="1">
        <f>SUM(F5:G5)</f>
        <v>309400</v>
      </c>
      <c r="I5" s="1">
        <f>C5*E5*H5</f>
        <v>40840800</v>
      </c>
      <c r="J5" s="12"/>
      <c r="K5" s="7"/>
    </row>
    <row r="6" spans="1:11" ht="116.25" customHeight="1" x14ac:dyDescent="0.3">
      <c r="A6" s="6">
        <v>2</v>
      </c>
      <c r="B6" s="16" t="s">
        <v>12</v>
      </c>
      <c r="C6" s="17">
        <v>6</v>
      </c>
      <c r="D6" s="21">
        <v>423541</v>
      </c>
      <c r="E6" s="17">
        <v>5</v>
      </c>
      <c r="F6" s="2">
        <v>345000</v>
      </c>
      <c r="G6" s="2">
        <f>F6*19%</f>
        <v>65550</v>
      </c>
      <c r="H6" s="1">
        <f t="shared" ref="H6:H8" si="0">SUM(F6:G6)</f>
        <v>410550</v>
      </c>
      <c r="I6" s="1">
        <f>C6*E6*H6</f>
        <v>12316500</v>
      </c>
      <c r="K6" s="14"/>
    </row>
    <row r="7" spans="1:11" ht="82.8" x14ac:dyDescent="0.3">
      <c r="A7" s="6">
        <v>3</v>
      </c>
      <c r="B7" s="16" t="s">
        <v>37</v>
      </c>
      <c r="C7" s="17">
        <v>6</v>
      </c>
      <c r="D7" s="21">
        <v>320011</v>
      </c>
      <c r="E7" s="17">
        <v>1</v>
      </c>
      <c r="F7" s="2">
        <v>260000</v>
      </c>
      <c r="G7" s="2">
        <f>F7*19%</f>
        <v>49400</v>
      </c>
      <c r="H7" s="1">
        <f t="shared" si="0"/>
        <v>309400</v>
      </c>
      <c r="I7" s="1">
        <f t="shared" ref="I6:I8" si="1">C7*E7*H7</f>
        <v>1856400</v>
      </c>
      <c r="K7" s="14"/>
    </row>
    <row r="8" spans="1:11" ht="124.2" x14ac:dyDescent="0.3">
      <c r="A8" s="6">
        <v>4</v>
      </c>
      <c r="B8" s="16" t="s">
        <v>13</v>
      </c>
      <c r="C8" s="17">
        <v>6</v>
      </c>
      <c r="D8" s="21">
        <v>623897</v>
      </c>
      <c r="E8" s="17">
        <v>4</v>
      </c>
      <c r="F8" s="2">
        <v>500000</v>
      </c>
      <c r="G8" s="2">
        <f>F8*19%</f>
        <v>95000</v>
      </c>
      <c r="H8" s="1">
        <f t="shared" si="0"/>
        <v>595000</v>
      </c>
      <c r="I8" s="1">
        <f>C8*E8*H8</f>
        <v>14280000</v>
      </c>
      <c r="K8" s="14"/>
    </row>
    <row r="9" spans="1:11" ht="16.5" customHeight="1" x14ac:dyDescent="0.3">
      <c r="A9" s="33" t="s">
        <v>14</v>
      </c>
      <c r="B9" s="34"/>
      <c r="C9" s="34"/>
      <c r="D9" s="34"/>
      <c r="E9" s="34"/>
      <c r="F9" s="34"/>
      <c r="G9" s="34"/>
      <c r="H9" s="35"/>
      <c r="I9" s="45">
        <f>SUM(I5:I8)</f>
        <v>69293700</v>
      </c>
    </row>
    <row r="10" spans="1:11" s="10" customFormat="1" ht="18" customHeight="1" x14ac:dyDescent="0.3">
      <c r="A10" s="36" t="s">
        <v>15</v>
      </c>
      <c r="B10" s="36"/>
      <c r="C10" s="36"/>
      <c r="D10" s="36"/>
      <c r="E10" s="36"/>
      <c r="F10" s="36"/>
      <c r="G10" s="36"/>
      <c r="H10" s="37"/>
      <c r="I10" s="11">
        <f>+I9</f>
        <v>69293700</v>
      </c>
      <c r="J10" s="48">
        <f>I10+'OFERTA VIGENCIA AÑO 2026 '!I10</f>
        <v>115489500</v>
      </c>
    </row>
    <row r="11" spans="1:11" s="10" customFormat="1" x14ac:dyDescent="0.3">
      <c r="A11" s="22" t="s">
        <v>16</v>
      </c>
      <c r="B11" s="23"/>
      <c r="C11" s="23"/>
      <c r="D11" s="23"/>
      <c r="E11" s="24"/>
      <c r="F11" s="46">
        <f>I10</f>
        <v>69293700</v>
      </c>
      <c r="G11" s="25"/>
      <c r="H11" s="25"/>
      <c r="I11" s="25"/>
      <c r="J11" s="12"/>
    </row>
    <row r="12" spans="1:11" s="10" customFormat="1" ht="31.2" customHeight="1" x14ac:dyDescent="0.3">
      <c r="A12" s="22" t="s">
        <v>17</v>
      </c>
      <c r="B12" s="23"/>
      <c r="C12" s="23"/>
      <c r="D12" s="23"/>
      <c r="E12" s="24"/>
      <c r="F12" s="47" t="s">
        <v>44</v>
      </c>
      <c r="G12" s="47"/>
      <c r="H12" s="47"/>
      <c r="I12" s="47"/>
      <c r="J12" s="12"/>
    </row>
    <row r="13" spans="1:11" s="10" customFormat="1" x14ac:dyDescent="0.3">
      <c r="A13" s="22" t="s">
        <v>18</v>
      </c>
      <c r="B13" s="23"/>
      <c r="C13" s="23"/>
      <c r="D13" s="23"/>
      <c r="E13" s="24"/>
      <c r="F13" s="43" t="s">
        <v>38</v>
      </c>
      <c r="G13" s="43"/>
      <c r="H13" s="43"/>
      <c r="I13" s="43"/>
      <c r="J13" s="12"/>
    </row>
    <row r="14" spans="1:11" s="10" customFormat="1" x14ac:dyDescent="0.3">
      <c r="A14" s="22" t="s">
        <v>19</v>
      </c>
      <c r="B14" s="23"/>
      <c r="C14" s="23"/>
      <c r="D14" s="23"/>
      <c r="E14" s="24"/>
      <c r="F14" s="43" t="s">
        <v>39</v>
      </c>
      <c r="G14" s="43"/>
      <c r="H14" s="43"/>
      <c r="I14" s="43"/>
      <c r="J14" s="12"/>
    </row>
    <row r="15" spans="1:11" s="10" customFormat="1" x14ac:dyDescent="0.3">
      <c r="A15" s="22" t="s">
        <v>20</v>
      </c>
      <c r="B15" s="23"/>
      <c r="C15" s="23"/>
      <c r="D15" s="23"/>
      <c r="E15" s="24"/>
      <c r="F15" s="43" t="s">
        <v>40</v>
      </c>
      <c r="G15" s="43"/>
      <c r="H15" s="43"/>
      <c r="I15" s="43"/>
      <c r="J15" s="12"/>
    </row>
    <row r="16" spans="1:11" s="10" customFormat="1" x14ac:dyDescent="0.3">
      <c r="A16" s="22" t="s">
        <v>21</v>
      </c>
      <c r="B16" s="23"/>
      <c r="C16" s="23"/>
      <c r="D16" s="23"/>
      <c r="E16" s="24"/>
      <c r="F16" s="43">
        <v>16737892</v>
      </c>
      <c r="G16" s="43"/>
      <c r="H16" s="43"/>
      <c r="I16" s="43"/>
      <c r="J16" s="12"/>
    </row>
    <row r="17" spans="1:10" s="10" customFormat="1" x14ac:dyDescent="0.3">
      <c r="A17" s="22" t="s">
        <v>22</v>
      </c>
      <c r="B17" s="23"/>
      <c r="C17" s="23"/>
      <c r="D17" s="23"/>
      <c r="E17" s="24"/>
      <c r="F17" s="43" t="s">
        <v>41</v>
      </c>
      <c r="G17" s="43"/>
      <c r="H17" s="43"/>
      <c r="I17" s="43"/>
      <c r="J17" s="12"/>
    </row>
    <row r="18" spans="1:10" s="10" customFormat="1" x14ac:dyDescent="0.3">
      <c r="A18" s="22" t="s">
        <v>23</v>
      </c>
      <c r="B18" s="23"/>
      <c r="C18" s="23"/>
      <c r="D18" s="23"/>
      <c r="E18" s="24"/>
      <c r="F18" s="43" t="s">
        <v>42</v>
      </c>
      <c r="G18" s="43"/>
      <c r="H18" s="43"/>
      <c r="I18" s="43"/>
      <c r="J18" s="12"/>
    </row>
    <row r="19" spans="1:10" s="10" customFormat="1" x14ac:dyDescent="0.3">
      <c r="A19" s="22" t="s">
        <v>24</v>
      </c>
      <c r="B19" s="23"/>
      <c r="C19" s="23"/>
      <c r="D19" s="23"/>
      <c r="E19" s="24"/>
      <c r="F19" s="44" t="s">
        <v>43</v>
      </c>
      <c r="G19" s="43"/>
      <c r="H19" s="43"/>
      <c r="I19" s="43"/>
      <c r="J19" s="12"/>
    </row>
    <row r="20" spans="1:10" s="10" customFormat="1" x14ac:dyDescent="0.25">
      <c r="A20" s="39" t="s">
        <v>25</v>
      </c>
      <c r="B20" s="39"/>
      <c r="C20" s="39"/>
      <c r="D20" s="39"/>
      <c r="E20" s="39"/>
      <c r="F20" s="39"/>
      <c r="G20" s="39"/>
      <c r="H20" s="39"/>
      <c r="I20" s="39"/>
      <c r="J20" s="12"/>
    </row>
    <row r="21" spans="1:10" s="10" customFormat="1" x14ac:dyDescent="0.3">
      <c r="A21" s="38" t="s">
        <v>26</v>
      </c>
      <c r="B21" s="38"/>
      <c r="C21" s="38"/>
      <c r="D21" s="38"/>
      <c r="E21" s="38"/>
      <c r="F21" s="38"/>
      <c r="G21" s="38"/>
      <c r="H21" s="38"/>
      <c r="I21" s="38"/>
      <c r="J21" s="12"/>
    </row>
    <row r="22" spans="1:10" s="10" customFormat="1" ht="51" customHeight="1" x14ac:dyDescent="0.3">
      <c r="A22" s="38" t="s">
        <v>27</v>
      </c>
      <c r="B22" s="38"/>
      <c r="C22" s="38"/>
      <c r="D22" s="38"/>
      <c r="E22" s="38"/>
      <c r="F22" s="38"/>
      <c r="G22" s="38"/>
      <c r="H22" s="38"/>
      <c r="I22" s="38"/>
      <c r="J22" s="12"/>
    </row>
    <row r="23" spans="1:10" s="10" customFormat="1" x14ac:dyDescent="0.3">
      <c r="A23" s="38" t="s">
        <v>28</v>
      </c>
      <c r="B23" s="38"/>
      <c r="C23" s="38"/>
      <c r="D23" s="38"/>
      <c r="E23" s="38"/>
      <c r="F23" s="38"/>
      <c r="G23" s="38"/>
      <c r="H23" s="38"/>
      <c r="I23" s="38"/>
      <c r="J23" s="12"/>
    </row>
    <row r="24" spans="1:10" s="10" customFormat="1" ht="82.5" customHeight="1" x14ac:dyDescent="0.3">
      <c r="A24" s="38" t="s">
        <v>29</v>
      </c>
      <c r="B24" s="38"/>
      <c r="C24" s="38"/>
      <c r="D24" s="38"/>
      <c r="E24" s="38"/>
      <c r="F24" s="38"/>
      <c r="G24" s="38"/>
      <c r="H24" s="38"/>
      <c r="I24" s="38"/>
      <c r="J24" s="12"/>
    </row>
    <row r="25" spans="1:10" s="10" customFormat="1" ht="44.25" customHeight="1" x14ac:dyDescent="0.3">
      <c r="A25" s="38" t="s">
        <v>30</v>
      </c>
      <c r="B25" s="38"/>
      <c r="C25" s="38"/>
      <c r="D25" s="38"/>
      <c r="E25" s="38"/>
      <c r="F25" s="38"/>
      <c r="G25" s="38"/>
      <c r="H25" s="38"/>
      <c r="I25" s="38"/>
      <c r="J25" s="12"/>
    </row>
    <row r="26" spans="1:10" s="10" customFormat="1" ht="43.5" customHeight="1" x14ac:dyDescent="0.3">
      <c r="A26" s="38" t="s">
        <v>31</v>
      </c>
      <c r="B26" s="38"/>
      <c r="C26" s="38"/>
      <c r="D26" s="38"/>
      <c r="E26" s="38"/>
      <c r="F26" s="38"/>
      <c r="G26" s="38"/>
      <c r="H26" s="38"/>
      <c r="I26" s="38"/>
      <c r="J26" s="12"/>
    </row>
    <row r="27" spans="1:10" ht="39" customHeight="1" x14ac:dyDescent="0.3">
      <c r="A27" s="38" t="s">
        <v>32</v>
      </c>
      <c r="B27" s="38"/>
      <c r="C27" s="38"/>
      <c r="D27" s="38"/>
      <c r="E27" s="38"/>
      <c r="F27" s="38"/>
      <c r="G27" s="38"/>
      <c r="H27" s="38"/>
      <c r="I27" s="38"/>
    </row>
    <row r="28" spans="1:10" ht="188.25" customHeight="1" x14ac:dyDescent="0.3">
      <c r="A28" s="38" t="s">
        <v>33</v>
      </c>
      <c r="B28" s="38"/>
      <c r="C28" s="38"/>
      <c r="D28" s="38"/>
      <c r="E28" s="38"/>
      <c r="F28" s="38"/>
      <c r="G28" s="38"/>
      <c r="H28" s="38"/>
      <c r="I28" s="38"/>
    </row>
  </sheetData>
  <mergeCells count="32">
    <mergeCell ref="A21:I21"/>
    <mergeCell ref="A26:I26"/>
    <mergeCell ref="A27:I27"/>
    <mergeCell ref="A28:I28"/>
    <mergeCell ref="A22:I22"/>
    <mergeCell ref="A24:I24"/>
    <mergeCell ref="A25:I25"/>
    <mergeCell ref="A23:I23"/>
    <mergeCell ref="A20:I20"/>
    <mergeCell ref="A16:E16"/>
    <mergeCell ref="F16:I16"/>
    <mergeCell ref="A17:E17"/>
    <mergeCell ref="F17:I17"/>
    <mergeCell ref="A18:E18"/>
    <mergeCell ref="F18:I18"/>
    <mergeCell ref="A14:E14"/>
    <mergeCell ref="F14:I14"/>
    <mergeCell ref="A15:E15"/>
    <mergeCell ref="F15:I15"/>
    <mergeCell ref="A19:E19"/>
    <mergeCell ref="F19:I19"/>
    <mergeCell ref="A12:E12"/>
    <mergeCell ref="F12:I12"/>
    <mergeCell ref="A10:H10"/>
    <mergeCell ref="A13:E13"/>
    <mergeCell ref="F13:I13"/>
    <mergeCell ref="A2:I2"/>
    <mergeCell ref="A1:I1"/>
    <mergeCell ref="A9:H9"/>
    <mergeCell ref="A3:I3"/>
    <mergeCell ref="A11:E11"/>
    <mergeCell ref="F11:I11"/>
  </mergeCells>
  <hyperlinks>
    <hyperlink ref="F19" r:id="rId1" xr:uid="{DE2D9747-D534-448D-B150-7A28FC68AA4C}"/>
  </hyperlinks>
  <pageMargins left="0.51181102362204722" right="0.31496062992125984" top="0.35433070866141736" bottom="0.35433070866141736" header="0.31496062992125984" footer="0.31496062992125984"/>
  <pageSetup paperSize="5" scale="85" orientation="landscape"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OFERTA VIGENCIA AÑO 2026 </vt:lpstr>
      <vt:lpstr>OFERTA VIGENCIA AÑO 2027</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Laura Figueroa Guejia</dc:creator>
  <cp:keywords/>
  <dc:description/>
  <cp:lastModifiedBy>GERMAN GUTIERREZ</cp:lastModifiedBy>
  <cp:revision/>
  <dcterms:created xsi:type="dcterms:W3CDTF">2015-06-05T18:17:20Z</dcterms:created>
  <dcterms:modified xsi:type="dcterms:W3CDTF">2026-08-22T06:04:13Z</dcterms:modified>
  <cp:category/>
  <cp:contentStatus/>
</cp:coreProperties>
</file>