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GOB\Desktop\JURIDICA\FORMATOS PROPUESTA ECONOMICA\"/>
    </mc:Choice>
  </mc:AlternateContent>
  <xr:revisionPtr revIDLastSave="0" documentId="13_ncr:1_{79C28558-BCB5-4394-A8AE-6F2CC77DC4EE}" xr6:coauthVersionLast="47" xr6:coauthVersionMax="47" xr10:uidLastSave="{00000000-0000-0000-0000-000000000000}"/>
  <bookViews>
    <workbookView xWindow="-120" yWindow="-120" windowWidth="20730" windowHeight="11160" xr2:uid="{8632DB50-9DC1-4D1E-BA12-29A08A42D274}"/>
  </bookViews>
  <sheets>
    <sheet name="TABLA PROMEDIO" sheetId="1" r:id="rId1"/>
    <sheet name="Hoja1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7" i="1" l="1"/>
  <c r="J68" i="1" s="1"/>
  <c r="H71" i="1" s="1"/>
  <c r="J66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9" i="1"/>
  <c r="R68" i="1"/>
  <c r="P58" i="1"/>
  <c r="N58" i="1"/>
  <c r="P57" i="1"/>
  <c r="N57" i="1"/>
  <c r="P56" i="1"/>
  <c r="N56" i="1"/>
  <c r="P55" i="1"/>
  <c r="N55" i="1"/>
  <c r="P54" i="1"/>
  <c r="N54" i="1"/>
  <c r="P53" i="1"/>
  <c r="N53" i="1"/>
  <c r="P52" i="1"/>
  <c r="N52" i="1"/>
  <c r="P51" i="1"/>
  <c r="N51" i="1"/>
  <c r="P50" i="1"/>
  <c r="N50" i="1"/>
  <c r="P49" i="1"/>
  <c r="N49" i="1"/>
  <c r="P48" i="1"/>
  <c r="N48" i="1"/>
  <c r="P47" i="1"/>
  <c r="N47" i="1"/>
  <c r="P46" i="1"/>
  <c r="N46" i="1"/>
  <c r="P45" i="1"/>
  <c r="N45" i="1"/>
  <c r="P44" i="1"/>
  <c r="N44" i="1"/>
  <c r="P43" i="1"/>
  <c r="N43" i="1"/>
  <c r="P42" i="1"/>
  <c r="N42" i="1"/>
  <c r="P41" i="1"/>
  <c r="N41" i="1"/>
  <c r="P40" i="1"/>
  <c r="N40" i="1"/>
  <c r="P39" i="1"/>
  <c r="N39" i="1"/>
  <c r="P38" i="1"/>
  <c r="N38" i="1"/>
  <c r="P37" i="1"/>
  <c r="N37" i="1"/>
  <c r="P36" i="1"/>
  <c r="N36" i="1"/>
  <c r="P35" i="1"/>
  <c r="N35" i="1"/>
  <c r="P34" i="1"/>
  <c r="N34" i="1"/>
  <c r="P33" i="1"/>
  <c r="N33" i="1"/>
  <c r="P32" i="1"/>
  <c r="N32" i="1"/>
  <c r="P31" i="1"/>
  <c r="N31" i="1"/>
  <c r="P30" i="1"/>
  <c r="N30" i="1"/>
  <c r="P29" i="1"/>
  <c r="N29" i="1"/>
  <c r="P28" i="1"/>
  <c r="N28" i="1"/>
  <c r="P27" i="1"/>
  <c r="N27" i="1"/>
  <c r="P26" i="1"/>
  <c r="N26" i="1"/>
  <c r="P25" i="1"/>
  <c r="N25" i="1"/>
  <c r="P24" i="1"/>
  <c r="N24" i="1"/>
  <c r="P23" i="1"/>
  <c r="N23" i="1"/>
  <c r="P22" i="1"/>
  <c r="N22" i="1"/>
  <c r="P21" i="1"/>
  <c r="N21" i="1"/>
  <c r="P20" i="1"/>
  <c r="N20" i="1"/>
  <c r="P19" i="1"/>
  <c r="N19" i="1"/>
  <c r="P18" i="1"/>
  <c r="N18" i="1"/>
  <c r="P17" i="1"/>
  <c r="N17" i="1"/>
  <c r="P16" i="1"/>
  <c r="N16" i="1"/>
  <c r="P15" i="1"/>
  <c r="N15" i="1"/>
  <c r="P14" i="1"/>
  <c r="N14" i="1"/>
  <c r="P13" i="1"/>
  <c r="N13" i="1"/>
  <c r="P12" i="1"/>
  <c r="N12" i="1"/>
  <c r="P11" i="1"/>
  <c r="N11" i="1"/>
  <c r="P10" i="1"/>
  <c r="N10" i="1"/>
  <c r="P9" i="1"/>
  <c r="N9" i="1"/>
  <c r="J59" i="1" l="1"/>
  <c r="H70" i="1" s="1"/>
  <c r="N59" i="1"/>
  <c r="P59" i="1"/>
  <c r="L59" i="1"/>
</calcChain>
</file>

<file path=xl/sharedStrings.xml><?xml version="1.0" encoding="utf-8"?>
<sst xmlns="http://schemas.openxmlformats.org/spreadsheetml/2006/main" count="148" uniqueCount="80">
  <si>
    <t>MANTENIMIENTOS PREVENTIVOS</t>
  </si>
  <si>
    <t>ITEM</t>
  </si>
  <si>
    <t xml:space="preserve"> TIPO DE EQUIPO</t>
  </si>
  <si>
    <t>UBICACIÓN</t>
  </si>
  <si>
    <t xml:space="preserve">MARCA </t>
  </si>
  <si>
    <t>NUMERO DE MANTENIMIENTOS REQUERIDOS</t>
  </si>
  <si>
    <t>VALOR UNITARIO CON IVA</t>
  </si>
  <si>
    <t>VALOR TOTAL 2 MANTENIMIENTOS IVA INCLUIDO</t>
  </si>
  <si>
    <t>PAI</t>
  </si>
  <si>
    <t xml:space="preserve">VESTFROST MK 304 </t>
  </si>
  <si>
    <t>VESTFROST TVLS 350</t>
  </si>
  <si>
    <t>VESTFROST MK 304</t>
  </si>
  <si>
    <t xml:space="preserve">HAIER BIOMEDICAL
HDC 260 </t>
  </si>
  <si>
    <t>HAIER BIOMEDICAL 
HDC 260</t>
  </si>
  <si>
    <t>VACUNACIÓN CANINA Y FELINA</t>
  </si>
  <si>
    <t>VESTFROST VLS 404A</t>
  </si>
  <si>
    <t>VESTFROST TVLS  350</t>
  </si>
  <si>
    <t>CONGELADORES</t>
  </si>
  <si>
    <t>INDUFRIAL</t>
  </si>
  <si>
    <t>RECEPCIÓN MUESTRAS AGUAS Y ALIMENTOS</t>
  </si>
  <si>
    <t>ILSHIN BIOBASE</t>
  </si>
  <si>
    <t>REACTIVOS BIOLOGÍA MOLECULAR</t>
  </si>
  <si>
    <t>SUPERNORDICO</t>
  </si>
  <si>
    <t>MUESTRAS VIRTOLOGIA</t>
  </si>
  <si>
    <t>CONGELADORES HORIZONTALES</t>
  </si>
  <si>
    <t>RECEPCIÓN AGUAS Y ALIMENTOS</t>
  </si>
  <si>
    <t xml:space="preserve">ELECTROLUX </t>
  </si>
  <si>
    <t>ÁREA CLINICA</t>
  </si>
  <si>
    <t>ULTRACONGELADORES</t>
  </si>
  <si>
    <t>BIOBASE</t>
  </si>
  <si>
    <t>REACTIVOS DE MICROBIOLOGIA DE AGUAS Y ALIMENTOS</t>
  </si>
  <si>
    <t>REFRIGERADORES</t>
  </si>
  <si>
    <t>RESIDUOS PELIGROSOS</t>
  </si>
  <si>
    <t>REACTIVOS CONTROL DE CALIDAD</t>
  </si>
  <si>
    <t xml:space="preserve"> MABE .</t>
  </si>
  <si>
    <t>COCINETA</t>
  </si>
  <si>
    <t>MICROBIOLOGIA Y MICOBACTERIAS</t>
  </si>
  <si>
    <t>BACKUP RECEPCIÓN ALIMENTOS Y AGUAS</t>
  </si>
  <si>
    <t>REACTIVOS MICROBIOLOGIA AGUAS Y ALIMENTOS</t>
  </si>
  <si>
    <t>LUJAMAN</t>
  </si>
  <si>
    <t>GENERAL ELECTRIC .</t>
  </si>
  <si>
    <t>REACTIVOS FISICOQUÍMICOS AGUAS Y ALIMENTOS</t>
  </si>
  <si>
    <t>REACTIVOS VIROLOGIA</t>
  </si>
  <si>
    <t>BODEGA</t>
  </si>
  <si>
    <t>RECEPCIÓN MUESTRAS BIOLOGÍA MOLECULAR</t>
  </si>
  <si>
    <t>REACTIVOS MICROBIOLOGIA Y MICOBACTERIAS</t>
  </si>
  <si>
    <t>THERMOLAB</t>
  </si>
  <si>
    <t>SAMSUNG</t>
  </si>
  <si>
    <t>ENTOMOLOGÍA</t>
  </si>
  <si>
    <t>LG</t>
  </si>
  <si>
    <t>REFRIGERADORES HORIZONTALES</t>
  </si>
  <si>
    <t>BODEGA INSUMOS DONACIÓN</t>
  </si>
  <si>
    <t>ULTRALAB</t>
  </si>
  <si>
    <t>MANTENIMIENTOS CORRECTIVOS</t>
  </si>
  <si>
    <t>OFERTA ECONOMICA</t>
  </si>
  <si>
    <t>VALOR TOTAL DE LA OFERTA</t>
  </si>
  <si>
    <t>SERIE O No. INVENTARIO</t>
  </si>
  <si>
    <r>
      <rPr>
        <b/>
        <sz val="11"/>
        <rFont val="Arial"/>
        <family val="2"/>
      </rPr>
      <t>REFRIGERADORES</t>
    </r>
    <r>
      <rPr>
        <sz val="11"/>
        <rFont val="Arial"/>
        <family val="2"/>
      </rPr>
      <t xml:space="preserve">
especiales para almacenamiento de vacunas.</t>
    </r>
  </si>
  <si>
    <t>20080363376/8</t>
  </si>
  <si>
    <t>BEOG95EAS00QEMB0099</t>
  </si>
  <si>
    <t>BEOE95EAS00QEMB0100</t>
  </si>
  <si>
    <t>01965407ICH-1168-04</t>
  </si>
  <si>
    <t>15314
E-4007</t>
  </si>
  <si>
    <t>01118</t>
  </si>
  <si>
    <t>P-6135</t>
  </si>
  <si>
    <t>17065
P-4144</t>
  </si>
  <si>
    <t>17053
P-5289</t>
  </si>
  <si>
    <t>REQUERIMIENTO</t>
  </si>
  <si>
    <t xml:space="preserve">VALOR  UNITARIO CON IVA </t>
  </si>
  <si>
    <t xml:space="preserve">VALOR  TOTAL CON IVA </t>
  </si>
  <si>
    <t>REQUIERE MTTO CORRECTIVO
- Se requiere cambio de controlador de temperatura DANFROSS</t>
  </si>
  <si>
    <t>REQUIERE MTTO CORRECTIVO
- Se requiere cambio de empaque de la puerta</t>
  </si>
  <si>
    <t>VALOR  UNITARIO IVA INCLUIDO</t>
  </si>
  <si>
    <t>VALOR  TOTAL IVA INCLUIDO</t>
  </si>
  <si>
    <t xml:space="preserve">VALOR UNITARIO IVA INCLUIDO </t>
  </si>
  <si>
    <t>VALOR TOTAL  MANTENIMIENTOS  CORRECTIVOS</t>
  </si>
  <si>
    <t>VALOR TOTAL  MANTENIMIENTO PREVENTIVO</t>
  </si>
  <si>
    <t>VALOR TOTAL MANTENIMIENTOS PREVENTIVOS</t>
  </si>
  <si>
    <t>VALOR TOTAL MANTENIMIENTOS CORRECTIVOS</t>
  </si>
  <si>
    <t>BOLSA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</si>
</sst>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8">
    <xf numFmtId="0" fontId="0" fillId="0" borderId="0" xfId="0"/>
    <xf numFmtId="0" fontId="10" fillId="2" borderId="4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42" fontId="10" fillId="2" borderId="4" xfId="2" applyFont="1" applyFill="1" applyBorder="1" applyAlignment="1">
      <alignment vertical="center" wrapText="1"/>
    </xf>
    <xf numFmtId="42" fontId="3" fillId="2" borderId="0" xfId="0" applyNumberFormat="1" applyFont="1" applyFill="1" applyAlignment="1">
      <alignment vertical="center" wrapText="1"/>
    </xf>
    <xf numFmtId="42" fontId="4" fillId="2" borderId="0" xfId="2" applyFont="1" applyFill="1" applyBorder="1" applyAlignment="1">
      <alignment vertical="center" wrapText="1"/>
    </xf>
    <xf numFmtId="44" fontId="2" fillId="2" borderId="0" xfId="1" applyFont="1" applyFill="1" applyBorder="1" applyAlignment="1">
      <alignment vertical="center" wrapText="1"/>
    </xf>
    <xf numFmtId="42" fontId="5" fillId="2" borderId="0" xfId="2" applyFont="1" applyFill="1" applyBorder="1" applyAlignment="1">
      <alignment vertical="center" wrapText="1"/>
    </xf>
    <xf numFmtId="6" fontId="3" fillId="2" borderId="0" xfId="0" applyNumberFormat="1" applyFont="1" applyFill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6" fontId="3" fillId="2" borderId="0" xfId="0" applyNumberFormat="1" applyFont="1" applyFill="1" applyAlignment="1">
      <alignment vertical="center" wrapText="1"/>
    </xf>
    <xf numFmtId="44" fontId="0" fillId="0" borderId="4" xfId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18" fillId="2" borderId="6" xfId="0" applyFont="1" applyFill="1" applyBorder="1" applyAlignment="1">
      <alignment horizontal="center" vertical="top" wrapText="1"/>
    </xf>
    <xf numFmtId="165" fontId="0" fillId="0" borderId="6" xfId="1" applyNumberFormat="1" applyFont="1" applyBorder="1" applyAlignment="1">
      <alignment horizontal="center" vertical="top" wrapText="1"/>
    </xf>
    <xf numFmtId="44" fontId="0" fillId="0" borderId="6" xfId="1" applyFont="1" applyBorder="1" applyAlignment="1">
      <alignment horizontal="left" vertical="top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4" fontId="7" fillId="3" borderId="4" xfId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4" fontId="6" fillId="3" borderId="4" xfId="0" applyNumberFormat="1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44" fontId="6" fillId="0" borderId="4" xfId="1" applyFont="1" applyBorder="1" applyAlignment="1">
      <alignment horizontal="center" vertical="center" wrapText="1"/>
    </xf>
    <xf numFmtId="44" fontId="6" fillId="3" borderId="4" xfId="1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894D-3F10-45D0-8FC3-2692AA4644EE}">
  <dimension ref="A4:U77"/>
  <sheetViews>
    <sheetView tabSelected="1" zoomScale="85" zoomScaleNormal="85" workbookViewId="0">
      <selection activeCell="L6" sqref="L6"/>
    </sheetView>
  </sheetViews>
  <sheetFormatPr baseColWidth="10" defaultColWidth="11.5703125" defaultRowHeight="15" x14ac:dyDescent="0.25"/>
  <cols>
    <col min="1" max="1" width="7.85546875" style="4" customWidth="1"/>
    <col min="2" max="2" width="11.5703125" style="4"/>
    <col min="3" max="3" width="20.5703125" style="4" customWidth="1"/>
    <col min="4" max="4" width="15.7109375" style="4" customWidth="1"/>
    <col min="5" max="5" width="18.85546875" style="4" customWidth="1"/>
    <col min="6" max="6" width="16.7109375" style="4" customWidth="1"/>
    <col min="7" max="7" width="25" style="4" customWidth="1"/>
    <col min="8" max="8" width="16.85546875" style="4" customWidth="1"/>
    <col min="9" max="9" width="15.42578125" style="4" customWidth="1"/>
    <col min="10" max="10" width="23.42578125" style="4" customWidth="1"/>
    <col min="11" max="11" width="13.5703125" style="6" customWidth="1"/>
    <col min="12" max="12" width="43.42578125" style="6" customWidth="1"/>
    <col min="13" max="14" width="13.5703125" style="6" customWidth="1"/>
    <col min="15" max="15" width="15.7109375" style="6" customWidth="1"/>
    <col min="16" max="16" width="15.28515625" style="6" customWidth="1"/>
    <col min="17" max="17" width="11.85546875" style="6" bestFit="1" customWidth="1"/>
    <col min="18" max="18" width="11.5703125" style="6" bestFit="1"/>
    <col min="19" max="19" width="11.5703125" style="6"/>
    <col min="20" max="21" width="11.5703125" style="5"/>
    <col min="22" max="16384" width="11.5703125" style="4"/>
  </cols>
  <sheetData>
    <row r="4" spans="1:16" ht="24.6" customHeight="1" x14ac:dyDescent="0.25">
      <c r="A4" s="35" t="s">
        <v>54</v>
      </c>
      <c r="B4" s="36"/>
      <c r="C4" s="36"/>
      <c r="D4" s="36"/>
      <c r="E4" s="36"/>
      <c r="F4" s="36"/>
      <c r="G4" s="36"/>
      <c r="H4" s="36"/>
      <c r="I4" s="36"/>
      <c r="J4" s="37"/>
      <c r="K4" s="7"/>
      <c r="L4" s="7"/>
      <c r="M4" s="7"/>
      <c r="N4" s="7"/>
      <c r="O4" s="7"/>
    </row>
    <row r="5" spans="1:16" ht="24" customHeight="1" x14ac:dyDescent="0.25">
      <c r="A5" s="38" t="s">
        <v>0</v>
      </c>
      <c r="B5" s="39"/>
      <c r="C5" s="39"/>
      <c r="D5" s="39"/>
      <c r="E5" s="39"/>
      <c r="F5" s="39"/>
      <c r="G5" s="39"/>
      <c r="H5" s="39"/>
      <c r="I5" s="39"/>
      <c r="J5" s="40"/>
      <c r="K5" s="7"/>
      <c r="L5" s="7"/>
      <c r="M5" s="7"/>
      <c r="N5" s="7"/>
      <c r="O5" s="7"/>
    </row>
    <row r="6" spans="1:16" x14ac:dyDescent="0.25">
      <c r="A6" s="41" t="s">
        <v>1</v>
      </c>
      <c r="B6" s="41" t="s">
        <v>2</v>
      </c>
      <c r="C6" s="41"/>
      <c r="D6" s="41"/>
      <c r="E6" s="41" t="s">
        <v>3</v>
      </c>
      <c r="F6" s="41" t="s">
        <v>4</v>
      </c>
      <c r="G6" s="41" t="s">
        <v>56</v>
      </c>
      <c r="H6" s="41" t="s">
        <v>5</v>
      </c>
      <c r="I6" s="41" t="s">
        <v>72</v>
      </c>
      <c r="J6" s="42" t="s">
        <v>73</v>
      </c>
      <c r="K6" s="8"/>
      <c r="M6" s="25" t="s">
        <v>6</v>
      </c>
      <c r="N6" s="25" t="s">
        <v>7</v>
      </c>
      <c r="O6" s="25" t="s">
        <v>6</v>
      </c>
      <c r="P6" s="25" t="s">
        <v>7</v>
      </c>
    </row>
    <row r="7" spans="1:16" x14ac:dyDescent="0.25">
      <c r="A7" s="41"/>
      <c r="B7" s="41"/>
      <c r="C7" s="41"/>
      <c r="D7" s="41"/>
      <c r="E7" s="41"/>
      <c r="F7" s="41"/>
      <c r="G7" s="41"/>
      <c r="H7" s="41"/>
      <c r="I7" s="41"/>
      <c r="J7" s="42"/>
      <c r="K7" s="8"/>
      <c r="M7" s="25"/>
      <c r="N7" s="25"/>
      <c r="O7" s="25"/>
      <c r="P7" s="25"/>
    </row>
    <row r="8" spans="1:16" ht="39" customHeight="1" x14ac:dyDescent="0.25">
      <c r="A8" s="41"/>
      <c r="B8" s="41"/>
      <c r="C8" s="41"/>
      <c r="D8" s="41"/>
      <c r="E8" s="41"/>
      <c r="F8" s="41"/>
      <c r="G8" s="41"/>
      <c r="H8" s="41"/>
      <c r="I8" s="41"/>
      <c r="J8" s="42"/>
      <c r="K8" s="8"/>
      <c r="M8" s="25"/>
      <c r="N8" s="25"/>
      <c r="O8" s="25"/>
      <c r="P8" s="25"/>
    </row>
    <row r="9" spans="1:16" ht="25.5" x14ac:dyDescent="0.25">
      <c r="A9" s="23">
        <v>1</v>
      </c>
      <c r="B9" s="26" t="s">
        <v>57</v>
      </c>
      <c r="C9" s="26"/>
      <c r="D9" s="26"/>
      <c r="E9" s="1" t="s">
        <v>8</v>
      </c>
      <c r="F9" s="1" t="s">
        <v>9</v>
      </c>
      <c r="G9" s="1">
        <v>20094473140</v>
      </c>
      <c r="H9" s="1">
        <v>2</v>
      </c>
      <c r="I9" s="9">
        <v>0</v>
      </c>
      <c r="J9" s="9">
        <f>I9*H9</f>
        <v>0</v>
      </c>
      <c r="K9" s="10"/>
      <c r="M9" s="11">
        <v>476000</v>
      </c>
      <c r="N9" s="11">
        <f>M9*2</f>
        <v>952000</v>
      </c>
      <c r="O9" s="11">
        <v>535500</v>
      </c>
      <c r="P9" s="11">
        <f>O9*2</f>
        <v>1071000</v>
      </c>
    </row>
    <row r="10" spans="1:16" ht="25.5" x14ac:dyDescent="0.25">
      <c r="A10" s="23"/>
      <c r="B10" s="26"/>
      <c r="C10" s="26"/>
      <c r="D10" s="26"/>
      <c r="E10" s="1" t="s">
        <v>8</v>
      </c>
      <c r="F10" s="1" t="s">
        <v>9</v>
      </c>
      <c r="G10" s="1" t="s">
        <v>58</v>
      </c>
      <c r="H10" s="1">
        <v>2</v>
      </c>
      <c r="I10" s="9">
        <v>0</v>
      </c>
      <c r="J10" s="9">
        <f t="shared" ref="J10:J58" si="0">I10*H10</f>
        <v>0</v>
      </c>
      <c r="K10" s="10"/>
      <c r="M10" s="11">
        <v>476000</v>
      </c>
      <c r="N10" s="11">
        <f t="shared" ref="N10:N58" si="1">M10*2</f>
        <v>952000</v>
      </c>
      <c r="O10" s="11">
        <v>535500</v>
      </c>
      <c r="P10" s="11">
        <f t="shared" ref="P10:P58" si="2">O10*2</f>
        <v>1071000</v>
      </c>
    </row>
    <row r="11" spans="1:16" ht="25.5" x14ac:dyDescent="0.25">
      <c r="A11" s="23"/>
      <c r="B11" s="26"/>
      <c r="C11" s="26"/>
      <c r="D11" s="26"/>
      <c r="E11" s="1" t="s">
        <v>8</v>
      </c>
      <c r="F11" s="1" t="s">
        <v>9</v>
      </c>
      <c r="G11" s="1">
        <v>20094473214</v>
      </c>
      <c r="H11" s="1">
        <v>2</v>
      </c>
      <c r="I11" s="9">
        <v>0</v>
      </c>
      <c r="J11" s="9">
        <f t="shared" si="0"/>
        <v>0</v>
      </c>
      <c r="K11" s="10"/>
      <c r="M11" s="11">
        <v>476000</v>
      </c>
      <c r="N11" s="11">
        <f t="shared" si="1"/>
        <v>952000</v>
      </c>
      <c r="O11" s="11">
        <v>535500</v>
      </c>
      <c r="P11" s="11">
        <f t="shared" si="2"/>
        <v>1071000</v>
      </c>
    </row>
    <row r="12" spans="1:16" ht="25.5" x14ac:dyDescent="0.25">
      <c r="A12" s="23"/>
      <c r="B12" s="26"/>
      <c r="C12" s="26"/>
      <c r="D12" s="26"/>
      <c r="E12" s="1" t="s">
        <v>8</v>
      </c>
      <c r="F12" s="1" t="s">
        <v>9</v>
      </c>
      <c r="G12" s="1">
        <v>20080363382</v>
      </c>
      <c r="H12" s="1">
        <v>2</v>
      </c>
      <c r="I12" s="9">
        <v>0</v>
      </c>
      <c r="J12" s="9">
        <f t="shared" si="0"/>
        <v>0</v>
      </c>
      <c r="K12" s="10"/>
      <c r="M12" s="11">
        <v>476000</v>
      </c>
      <c r="N12" s="11">
        <f t="shared" si="1"/>
        <v>952000</v>
      </c>
      <c r="O12" s="11">
        <v>535500</v>
      </c>
      <c r="P12" s="11">
        <f t="shared" si="2"/>
        <v>1071000</v>
      </c>
    </row>
    <row r="13" spans="1:16" ht="25.5" x14ac:dyDescent="0.25">
      <c r="A13" s="23"/>
      <c r="B13" s="26"/>
      <c r="C13" s="26"/>
      <c r="D13" s="26"/>
      <c r="E13" s="1" t="s">
        <v>8</v>
      </c>
      <c r="F13" s="1" t="s">
        <v>9</v>
      </c>
      <c r="G13" s="1">
        <v>20094473190</v>
      </c>
      <c r="H13" s="1">
        <v>2</v>
      </c>
      <c r="I13" s="9">
        <v>0</v>
      </c>
      <c r="J13" s="9">
        <f t="shared" si="0"/>
        <v>0</v>
      </c>
      <c r="K13" s="10"/>
      <c r="M13" s="11">
        <v>476000</v>
      </c>
      <c r="N13" s="11">
        <f t="shared" si="1"/>
        <v>952000</v>
      </c>
      <c r="O13" s="11">
        <v>535500</v>
      </c>
      <c r="P13" s="11">
        <f t="shared" si="2"/>
        <v>1071000</v>
      </c>
    </row>
    <row r="14" spans="1:16" ht="25.5" x14ac:dyDescent="0.25">
      <c r="A14" s="23"/>
      <c r="B14" s="26"/>
      <c r="C14" s="26"/>
      <c r="D14" s="26"/>
      <c r="E14" s="1" t="s">
        <v>8</v>
      </c>
      <c r="F14" s="1" t="s">
        <v>9</v>
      </c>
      <c r="G14" s="1">
        <v>20090874153</v>
      </c>
      <c r="H14" s="1">
        <v>2</v>
      </c>
      <c r="I14" s="9">
        <v>0</v>
      </c>
      <c r="J14" s="9">
        <f t="shared" si="0"/>
        <v>0</v>
      </c>
      <c r="K14" s="10"/>
      <c r="M14" s="11">
        <v>476000</v>
      </c>
      <c r="N14" s="11">
        <f t="shared" si="1"/>
        <v>952000</v>
      </c>
      <c r="O14" s="11">
        <v>535500</v>
      </c>
      <c r="P14" s="11">
        <f t="shared" si="2"/>
        <v>1071000</v>
      </c>
    </row>
    <row r="15" spans="1:16" ht="25.5" x14ac:dyDescent="0.25">
      <c r="A15" s="23"/>
      <c r="B15" s="26"/>
      <c r="C15" s="26"/>
      <c r="D15" s="26"/>
      <c r="E15" s="1" t="s">
        <v>8</v>
      </c>
      <c r="F15" s="1" t="s">
        <v>9</v>
      </c>
      <c r="G15" s="1">
        <v>20090874175</v>
      </c>
      <c r="H15" s="1">
        <v>2</v>
      </c>
      <c r="I15" s="9">
        <v>0</v>
      </c>
      <c r="J15" s="9">
        <f t="shared" si="0"/>
        <v>0</v>
      </c>
      <c r="K15" s="10"/>
      <c r="M15" s="11">
        <v>476000</v>
      </c>
      <c r="N15" s="11">
        <f t="shared" si="1"/>
        <v>952000</v>
      </c>
      <c r="O15" s="11">
        <v>535500</v>
      </c>
      <c r="P15" s="11">
        <f t="shared" si="2"/>
        <v>1071000</v>
      </c>
    </row>
    <row r="16" spans="1:16" ht="25.5" x14ac:dyDescent="0.25">
      <c r="A16" s="23"/>
      <c r="B16" s="26"/>
      <c r="C16" s="26"/>
      <c r="D16" s="26"/>
      <c r="E16" s="1" t="s">
        <v>8</v>
      </c>
      <c r="F16" s="1" t="s">
        <v>9</v>
      </c>
      <c r="G16" s="1">
        <v>20094674964</v>
      </c>
      <c r="H16" s="1">
        <v>2</v>
      </c>
      <c r="I16" s="9">
        <v>0</v>
      </c>
      <c r="J16" s="9">
        <f t="shared" si="0"/>
        <v>0</v>
      </c>
      <c r="K16" s="10"/>
      <c r="M16" s="11">
        <v>476000</v>
      </c>
      <c r="N16" s="11">
        <f t="shared" si="1"/>
        <v>952000</v>
      </c>
      <c r="O16" s="11">
        <v>535500</v>
      </c>
      <c r="P16" s="11">
        <f t="shared" si="2"/>
        <v>1071000</v>
      </c>
    </row>
    <row r="17" spans="1:16" ht="25.5" x14ac:dyDescent="0.25">
      <c r="A17" s="23"/>
      <c r="B17" s="26"/>
      <c r="C17" s="26"/>
      <c r="D17" s="26"/>
      <c r="E17" s="1" t="s">
        <v>8</v>
      </c>
      <c r="F17" s="1" t="s">
        <v>9</v>
      </c>
      <c r="G17" s="1">
        <v>20150767668</v>
      </c>
      <c r="H17" s="1">
        <v>2</v>
      </c>
      <c r="I17" s="9">
        <v>0</v>
      </c>
      <c r="J17" s="9">
        <f t="shared" si="0"/>
        <v>0</v>
      </c>
      <c r="K17" s="10"/>
      <c r="M17" s="11">
        <v>476000</v>
      </c>
      <c r="N17" s="11">
        <f t="shared" si="1"/>
        <v>952000</v>
      </c>
      <c r="O17" s="11">
        <v>535500</v>
      </c>
      <c r="P17" s="11">
        <f t="shared" si="2"/>
        <v>1071000</v>
      </c>
    </row>
    <row r="18" spans="1:16" ht="25.5" x14ac:dyDescent="0.25">
      <c r="A18" s="23"/>
      <c r="B18" s="26"/>
      <c r="C18" s="26"/>
      <c r="D18" s="26"/>
      <c r="E18" s="1" t="s">
        <v>8</v>
      </c>
      <c r="F18" s="1" t="s">
        <v>10</v>
      </c>
      <c r="G18" s="1">
        <v>20150767708</v>
      </c>
      <c r="H18" s="1">
        <v>2</v>
      </c>
      <c r="I18" s="9">
        <v>0</v>
      </c>
      <c r="J18" s="9">
        <f t="shared" si="0"/>
        <v>0</v>
      </c>
      <c r="K18" s="10"/>
      <c r="M18" s="11">
        <v>476000</v>
      </c>
      <c r="N18" s="11">
        <f t="shared" si="1"/>
        <v>952000</v>
      </c>
      <c r="O18" s="11">
        <v>535500</v>
      </c>
      <c r="P18" s="11">
        <f t="shared" si="2"/>
        <v>1071000</v>
      </c>
    </row>
    <row r="19" spans="1:16" ht="25.5" x14ac:dyDescent="0.25">
      <c r="A19" s="23"/>
      <c r="B19" s="26"/>
      <c r="C19" s="26"/>
      <c r="D19" s="26"/>
      <c r="E19" s="1" t="s">
        <v>8</v>
      </c>
      <c r="F19" s="1" t="s">
        <v>11</v>
      </c>
      <c r="G19" s="1">
        <v>20150767637</v>
      </c>
      <c r="H19" s="1">
        <v>2</v>
      </c>
      <c r="I19" s="9">
        <v>0</v>
      </c>
      <c r="J19" s="9">
        <f t="shared" si="0"/>
        <v>0</v>
      </c>
      <c r="K19" s="10"/>
      <c r="M19" s="11">
        <v>476000</v>
      </c>
      <c r="N19" s="11">
        <f t="shared" si="1"/>
        <v>952000</v>
      </c>
      <c r="O19" s="11">
        <v>535500</v>
      </c>
      <c r="P19" s="11">
        <f t="shared" si="2"/>
        <v>1071000</v>
      </c>
    </row>
    <row r="20" spans="1:16" ht="39.6" customHeight="1" x14ac:dyDescent="0.25">
      <c r="A20" s="23"/>
      <c r="B20" s="26"/>
      <c r="C20" s="26"/>
      <c r="D20" s="26"/>
      <c r="E20" s="1" t="s">
        <v>8</v>
      </c>
      <c r="F20" s="1" t="s">
        <v>12</v>
      </c>
      <c r="G20" s="1" t="s">
        <v>59</v>
      </c>
      <c r="H20" s="1">
        <v>2</v>
      </c>
      <c r="I20" s="9">
        <v>0</v>
      </c>
      <c r="J20" s="9">
        <f t="shared" si="0"/>
        <v>0</v>
      </c>
      <c r="K20" s="10"/>
      <c r="M20" s="11">
        <v>476000</v>
      </c>
      <c r="N20" s="11">
        <f t="shared" si="1"/>
        <v>952000</v>
      </c>
      <c r="O20" s="11">
        <v>535500</v>
      </c>
      <c r="P20" s="11">
        <f t="shared" si="2"/>
        <v>1071000</v>
      </c>
    </row>
    <row r="21" spans="1:16" ht="38.25" x14ac:dyDescent="0.25">
      <c r="A21" s="23"/>
      <c r="B21" s="26"/>
      <c r="C21" s="26"/>
      <c r="D21" s="26"/>
      <c r="E21" s="1" t="s">
        <v>8</v>
      </c>
      <c r="F21" s="1" t="s">
        <v>13</v>
      </c>
      <c r="G21" s="1" t="s">
        <v>60</v>
      </c>
      <c r="H21" s="1">
        <v>2</v>
      </c>
      <c r="I21" s="9">
        <v>0</v>
      </c>
      <c r="J21" s="9">
        <f t="shared" si="0"/>
        <v>0</v>
      </c>
      <c r="K21" s="10"/>
      <c r="M21" s="11">
        <v>476000</v>
      </c>
      <c r="N21" s="11">
        <f t="shared" si="1"/>
        <v>952000</v>
      </c>
      <c r="O21" s="11">
        <v>535500</v>
      </c>
      <c r="P21" s="11">
        <f t="shared" si="2"/>
        <v>1071000</v>
      </c>
    </row>
    <row r="22" spans="1:16" ht="25.5" x14ac:dyDescent="0.25">
      <c r="A22" s="23"/>
      <c r="B22" s="26"/>
      <c r="C22" s="26"/>
      <c r="D22" s="26"/>
      <c r="E22" s="1" t="s">
        <v>8</v>
      </c>
      <c r="F22" s="1" t="s">
        <v>10</v>
      </c>
      <c r="G22" s="1">
        <v>20094473130</v>
      </c>
      <c r="H22" s="1">
        <v>2</v>
      </c>
      <c r="I22" s="9">
        <v>0</v>
      </c>
      <c r="J22" s="9">
        <f t="shared" si="0"/>
        <v>0</v>
      </c>
      <c r="K22" s="10"/>
      <c r="M22" s="11">
        <v>476000</v>
      </c>
      <c r="N22" s="11">
        <f t="shared" si="1"/>
        <v>952000</v>
      </c>
      <c r="O22" s="11">
        <v>535500</v>
      </c>
      <c r="P22" s="11">
        <f t="shared" si="2"/>
        <v>1071000</v>
      </c>
    </row>
    <row r="23" spans="1:16" ht="25.5" x14ac:dyDescent="0.25">
      <c r="A23" s="23"/>
      <c r="B23" s="26"/>
      <c r="C23" s="26"/>
      <c r="D23" s="26"/>
      <c r="E23" s="1" t="s">
        <v>8</v>
      </c>
      <c r="F23" s="1" t="s">
        <v>9</v>
      </c>
      <c r="G23" s="1">
        <v>20090874106</v>
      </c>
      <c r="H23" s="1">
        <v>2</v>
      </c>
      <c r="I23" s="9">
        <v>0</v>
      </c>
      <c r="J23" s="9">
        <f t="shared" si="0"/>
        <v>0</v>
      </c>
      <c r="K23" s="10"/>
      <c r="M23" s="11">
        <v>476000</v>
      </c>
      <c r="N23" s="11">
        <f t="shared" si="1"/>
        <v>952000</v>
      </c>
      <c r="O23" s="11">
        <v>535500</v>
      </c>
      <c r="P23" s="11">
        <f t="shared" si="2"/>
        <v>1071000</v>
      </c>
    </row>
    <row r="24" spans="1:16" ht="25.5" x14ac:dyDescent="0.25">
      <c r="A24" s="23"/>
      <c r="B24" s="26"/>
      <c r="C24" s="26"/>
      <c r="D24" s="26"/>
      <c r="E24" s="1" t="s">
        <v>14</v>
      </c>
      <c r="F24" s="1" t="s">
        <v>15</v>
      </c>
      <c r="G24" s="1">
        <v>20194432641</v>
      </c>
      <c r="H24" s="1">
        <v>2</v>
      </c>
      <c r="I24" s="9">
        <v>0</v>
      </c>
      <c r="J24" s="9">
        <f t="shared" si="0"/>
        <v>0</v>
      </c>
      <c r="K24" s="10"/>
      <c r="M24" s="11">
        <v>476000</v>
      </c>
      <c r="N24" s="11">
        <f t="shared" si="1"/>
        <v>952000</v>
      </c>
      <c r="O24" s="11">
        <v>535500</v>
      </c>
      <c r="P24" s="11">
        <f t="shared" si="2"/>
        <v>1071000</v>
      </c>
    </row>
    <row r="25" spans="1:16" ht="25.5" x14ac:dyDescent="0.25">
      <c r="A25" s="23"/>
      <c r="B25" s="26"/>
      <c r="C25" s="26"/>
      <c r="D25" s="26"/>
      <c r="E25" s="1" t="s">
        <v>14</v>
      </c>
      <c r="F25" s="1" t="s">
        <v>16</v>
      </c>
      <c r="G25" s="1">
        <v>20150766616</v>
      </c>
      <c r="H25" s="1">
        <v>2</v>
      </c>
      <c r="I25" s="9">
        <v>0</v>
      </c>
      <c r="J25" s="9">
        <f t="shared" si="0"/>
        <v>0</v>
      </c>
      <c r="K25" s="10"/>
      <c r="M25" s="11">
        <v>476000</v>
      </c>
      <c r="N25" s="11">
        <f t="shared" si="1"/>
        <v>952000</v>
      </c>
      <c r="O25" s="11">
        <v>535500</v>
      </c>
      <c r="P25" s="11">
        <f t="shared" si="2"/>
        <v>1071000</v>
      </c>
    </row>
    <row r="26" spans="1:16" ht="30" customHeight="1" x14ac:dyDescent="0.25">
      <c r="A26" s="23">
        <v>2</v>
      </c>
      <c r="B26" s="24" t="s">
        <v>17</v>
      </c>
      <c r="C26" s="24"/>
      <c r="D26" s="24"/>
      <c r="E26" s="1" t="s">
        <v>8</v>
      </c>
      <c r="F26" s="1" t="s">
        <v>18</v>
      </c>
      <c r="G26" s="1" t="s">
        <v>61</v>
      </c>
      <c r="H26" s="1">
        <v>2</v>
      </c>
      <c r="I26" s="9">
        <v>0</v>
      </c>
      <c r="J26" s="9">
        <f t="shared" si="0"/>
        <v>0</v>
      </c>
      <c r="K26" s="10"/>
      <c r="M26" s="11">
        <v>476000</v>
      </c>
      <c r="N26" s="11">
        <f t="shared" si="1"/>
        <v>952000</v>
      </c>
      <c r="O26" s="11">
        <v>654500</v>
      </c>
      <c r="P26" s="11">
        <f t="shared" si="2"/>
        <v>1309000</v>
      </c>
    </row>
    <row r="27" spans="1:16" ht="38.25" x14ac:dyDescent="0.25">
      <c r="A27" s="23"/>
      <c r="B27" s="24"/>
      <c r="C27" s="24"/>
      <c r="D27" s="24"/>
      <c r="E27" s="1" t="s">
        <v>19</v>
      </c>
      <c r="F27" s="1" t="s">
        <v>20</v>
      </c>
      <c r="G27" s="1">
        <v>8228</v>
      </c>
      <c r="H27" s="1">
        <v>2</v>
      </c>
      <c r="I27" s="9">
        <v>0</v>
      </c>
      <c r="J27" s="9">
        <f t="shared" si="0"/>
        <v>0</v>
      </c>
      <c r="K27" s="10"/>
      <c r="M27" s="11">
        <v>476000</v>
      </c>
      <c r="N27" s="11">
        <f t="shared" si="1"/>
        <v>952000</v>
      </c>
      <c r="O27" s="11">
        <v>654500</v>
      </c>
      <c r="P27" s="11">
        <f t="shared" si="2"/>
        <v>1309000</v>
      </c>
    </row>
    <row r="28" spans="1:16" ht="38.25" x14ac:dyDescent="0.25">
      <c r="A28" s="23"/>
      <c r="B28" s="24"/>
      <c r="C28" s="24"/>
      <c r="D28" s="24"/>
      <c r="E28" s="1" t="s">
        <v>21</v>
      </c>
      <c r="F28" s="1" t="s">
        <v>22</v>
      </c>
      <c r="G28" s="1">
        <v>15313</v>
      </c>
      <c r="H28" s="1">
        <v>2</v>
      </c>
      <c r="I28" s="9">
        <v>0</v>
      </c>
      <c r="J28" s="9">
        <f t="shared" si="0"/>
        <v>0</v>
      </c>
      <c r="K28" s="10"/>
      <c r="M28" s="11">
        <v>476000</v>
      </c>
      <c r="N28" s="11">
        <f t="shared" si="1"/>
        <v>952000</v>
      </c>
      <c r="O28" s="11">
        <v>654500</v>
      </c>
      <c r="P28" s="11">
        <f t="shared" si="2"/>
        <v>1309000</v>
      </c>
    </row>
    <row r="29" spans="1:16" ht="25.5" x14ac:dyDescent="0.25">
      <c r="A29" s="23"/>
      <c r="B29" s="24"/>
      <c r="C29" s="24"/>
      <c r="D29" s="24"/>
      <c r="E29" s="1" t="s">
        <v>23</v>
      </c>
      <c r="F29" s="1" t="s">
        <v>22</v>
      </c>
      <c r="G29" s="1" t="s">
        <v>62</v>
      </c>
      <c r="H29" s="1">
        <v>2</v>
      </c>
      <c r="I29" s="9">
        <v>0</v>
      </c>
      <c r="J29" s="9">
        <f t="shared" si="0"/>
        <v>0</v>
      </c>
      <c r="K29" s="10"/>
      <c r="M29" s="11">
        <v>476000</v>
      </c>
      <c r="N29" s="11">
        <f t="shared" si="1"/>
        <v>952000</v>
      </c>
      <c r="O29" s="11">
        <v>654500</v>
      </c>
      <c r="P29" s="11">
        <f t="shared" si="2"/>
        <v>1309000</v>
      </c>
    </row>
    <row r="30" spans="1:16" ht="38.25" x14ac:dyDescent="0.25">
      <c r="A30" s="23">
        <v>2</v>
      </c>
      <c r="B30" s="24" t="s">
        <v>24</v>
      </c>
      <c r="C30" s="24"/>
      <c r="D30" s="24"/>
      <c r="E30" s="1" t="s">
        <v>25</v>
      </c>
      <c r="F30" s="22" t="s">
        <v>26</v>
      </c>
      <c r="G30" s="1">
        <v>31407191</v>
      </c>
      <c r="H30" s="1">
        <v>2</v>
      </c>
      <c r="I30" s="9">
        <v>0</v>
      </c>
      <c r="J30" s="9">
        <f t="shared" si="0"/>
        <v>0</v>
      </c>
      <c r="K30" s="10"/>
      <c r="M30" s="11">
        <v>476000</v>
      </c>
      <c r="N30" s="11">
        <f t="shared" si="1"/>
        <v>952000</v>
      </c>
      <c r="O30" s="11">
        <v>654500</v>
      </c>
      <c r="P30" s="11">
        <f t="shared" si="2"/>
        <v>1309000</v>
      </c>
    </row>
    <row r="31" spans="1:16" ht="31.15" customHeight="1" x14ac:dyDescent="0.25">
      <c r="A31" s="23"/>
      <c r="B31" s="24"/>
      <c r="C31" s="24"/>
      <c r="D31" s="24"/>
      <c r="E31" s="1" t="s">
        <v>27</v>
      </c>
      <c r="F31" s="22"/>
      <c r="G31" s="1">
        <v>22501330</v>
      </c>
      <c r="H31" s="1">
        <v>2</v>
      </c>
      <c r="I31" s="9">
        <v>0</v>
      </c>
      <c r="J31" s="9">
        <f t="shared" si="0"/>
        <v>0</v>
      </c>
      <c r="K31" s="10"/>
      <c r="M31" s="11">
        <v>476000</v>
      </c>
      <c r="N31" s="11">
        <f t="shared" si="1"/>
        <v>952000</v>
      </c>
      <c r="O31" s="11">
        <v>654500</v>
      </c>
      <c r="P31" s="11">
        <f>O31*2</f>
        <v>1309000</v>
      </c>
    </row>
    <row r="32" spans="1:16" ht="38.25" x14ac:dyDescent="0.25">
      <c r="A32" s="23">
        <v>3</v>
      </c>
      <c r="B32" s="24" t="s">
        <v>28</v>
      </c>
      <c r="C32" s="24"/>
      <c r="D32" s="24"/>
      <c r="E32" s="1" t="s">
        <v>21</v>
      </c>
      <c r="F32" s="1" t="s">
        <v>20</v>
      </c>
      <c r="G32" s="1">
        <v>8227</v>
      </c>
      <c r="H32" s="1">
        <v>2</v>
      </c>
      <c r="I32" s="9">
        <v>0</v>
      </c>
      <c r="J32" s="9">
        <f t="shared" si="0"/>
        <v>0</v>
      </c>
      <c r="K32" s="10"/>
      <c r="M32" s="11">
        <v>476000</v>
      </c>
      <c r="N32" s="11">
        <f t="shared" si="1"/>
        <v>952000</v>
      </c>
      <c r="O32" s="11">
        <v>952000</v>
      </c>
      <c r="P32" s="11">
        <f t="shared" si="2"/>
        <v>1904000</v>
      </c>
    </row>
    <row r="33" spans="1:16" ht="38.25" x14ac:dyDescent="0.25">
      <c r="A33" s="23"/>
      <c r="B33" s="24"/>
      <c r="C33" s="24"/>
      <c r="D33" s="24"/>
      <c r="E33" s="1" t="s">
        <v>21</v>
      </c>
      <c r="F33" s="1" t="s">
        <v>29</v>
      </c>
      <c r="G33" s="1">
        <v>16117</v>
      </c>
      <c r="H33" s="1">
        <v>2</v>
      </c>
      <c r="I33" s="9">
        <v>0</v>
      </c>
      <c r="J33" s="9">
        <f t="shared" si="0"/>
        <v>0</v>
      </c>
      <c r="K33" s="10"/>
      <c r="M33" s="11">
        <v>476000</v>
      </c>
      <c r="N33" s="11">
        <f t="shared" si="1"/>
        <v>952000</v>
      </c>
      <c r="O33" s="11">
        <v>952000</v>
      </c>
      <c r="P33" s="11">
        <f t="shared" si="2"/>
        <v>1904000</v>
      </c>
    </row>
    <row r="34" spans="1:16" ht="51" x14ac:dyDescent="0.25">
      <c r="A34" s="23"/>
      <c r="B34" s="24"/>
      <c r="C34" s="24"/>
      <c r="D34" s="24"/>
      <c r="E34" s="1" t="s">
        <v>30</v>
      </c>
      <c r="F34" s="1" t="s">
        <v>29</v>
      </c>
      <c r="G34" s="1">
        <v>16119</v>
      </c>
      <c r="H34" s="1">
        <v>2</v>
      </c>
      <c r="I34" s="9">
        <v>0</v>
      </c>
      <c r="J34" s="9">
        <f t="shared" si="0"/>
        <v>0</v>
      </c>
      <c r="K34" s="10"/>
      <c r="M34" s="11">
        <v>476000</v>
      </c>
      <c r="N34" s="11">
        <f t="shared" si="1"/>
        <v>952000</v>
      </c>
      <c r="O34" s="11">
        <v>952000</v>
      </c>
      <c r="P34" s="11">
        <f t="shared" si="2"/>
        <v>1904000</v>
      </c>
    </row>
    <row r="35" spans="1:16" ht="25.5" x14ac:dyDescent="0.25">
      <c r="A35" s="23">
        <v>4</v>
      </c>
      <c r="B35" s="24" t="s">
        <v>31</v>
      </c>
      <c r="C35" s="24"/>
      <c r="D35" s="24"/>
      <c r="E35" s="1" t="s">
        <v>32</v>
      </c>
      <c r="F35" s="1"/>
      <c r="G35" s="1">
        <v>10436</v>
      </c>
      <c r="H35" s="1">
        <v>2</v>
      </c>
      <c r="I35" s="9">
        <v>0</v>
      </c>
      <c r="J35" s="9">
        <f t="shared" si="0"/>
        <v>0</v>
      </c>
      <c r="K35" s="10"/>
      <c r="M35" s="11">
        <v>476000</v>
      </c>
      <c r="N35" s="11">
        <f t="shared" si="1"/>
        <v>952000</v>
      </c>
      <c r="O35" s="11">
        <v>535500</v>
      </c>
      <c r="P35" s="11">
        <f t="shared" si="2"/>
        <v>1071000</v>
      </c>
    </row>
    <row r="36" spans="1:16" ht="38.25" x14ac:dyDescent="0.25">
      <c r="A36" s="23"/>
      <c r="B36" s="24"/>
      <c r="C36" s="24"/>
      <c r="D36" s="24"/>
      <c r="E36" s="1" t="s">
        <v>33</v>
      </c>
      <c r="F36" s="22" t="s">
        <v>34</v>
      </c>
      <c r="G36" s="1">
        <v>10378</v>
      </c>
      <c r="H36" s="1">
        <v>2</v>
      </c>
      <c r="I36" s="9">
        <v>0</v>
      </c>
      <c r="J36" s="9">
        <f t="shared" si="0"/>
        <v>0</v>
      </c>
      <c r="K36" s="10"/>
      <c r="M36" s="11">
        <v>476000</v>
      </c>
      <c r="N36" s="11">
        <f t="shared" si="1"/>
        <v>952000</v>
      </c>
      <c r="O36" s="11">
        <v>535500</v>
      </c>
      <c r="P36" s="11">
        <f t="shared" si="2"/>
        <v>1071000</v>
      </c>
    </row>
    <row r="37" spans="1:16" ht="34.15" customHeight="1" x14ac:dyDescent="0.25">
      <c r="A37" s="23"/>
      <c r="B37" s="24"/>
      <c r="C37" s="24"/>
      <c r="D37" s="24"/>
      <c r="E37" s="1" t="s">
        <v>35</v>
      </c>
      <c r="F37" s="22"/>
      <c r="G37" s="1">
        <v>10411</v>
      </c>
      <c r="H37" s="1">
        <v>2</v>
      </c>
      <c r="I37" s="9">
        <v>0</v>
      </c>
      <c r="J37" s="9">
        <f t="shared" si="0"/>
        <v>0</v>
      </c>
      <c r="K37" s="10"/>
      <c r="M37" s="11">
        <v>476000</v>
      </c>
      <c r="N37" s="11">
        <f t="shared" si="1"/>
        <v>952000</v>
      </c>
      <c r="O37" s="11">
        <v>535500</v>
      </c>
      <c r="P37" s="11">
        <f t="shared" si="2"/>
        <v>1071000</v>
      </c>
    </row>
    <row r="38" spans="1:16" ht="25.5" x14ac:dyDescent="0.25">
      <c r="A38" s="23"/>
      <c r="B38" s="24"/>
      <c r="C38" s="24"/>
      <c r="D38" s="24"/>
      <c r="E38" s="1" t="s">
        <v>36</v>
      </c>
      <c r="F38" s="22"/>
      <c r="G38" s="1">
        <v>10437</v>
      </c>
      <c r="H38" s="1">
        <v>1</v>
      </c>
      <c r="I38" s="9">
        <v>0</v>
      </c>
      <c r="J38" s="9">
        <f t="shared" si="0"/>
        <v>0</v>
      </c>
      <c r="K38" s="10"/>
      <c r="M38" s="11">
        <v>476000</v>
      </c>
      <c r="N38" s="11">
        <f>M38*1</f>
        <v>476000</v>
      </c>
      <c r="O38" s="11">
        <v>535500</v>
      </c>
      <c r="P38" s="11">
        <f>O38*1</f>
        <v>535500</v>
      </c>
    </row>
    <row r="39" spans="1:16" ht="51" x14ac:dyDescent="0.25">
      <c r="A39" s="23"/>
      <c r="B39" s="24"/>
      <c r="C39" s="24"/>
      <c r="D39" s="24"/>
      <c r="E39" s="1" t="s">
        <v>37</v>
      </c>
      <c r="F39" s="22"/>
      <c r="G39" s="1">
        <v>10512</v>
      </c>
      <c r="H39" s="1">
        <v>1</v>
      </c>
      <c r="I39" s="9">
        <v>0</v>
      </c>
      <c r="J39" s="9">
        <f t="shared" si="0"/>
        <v>0</v>
      </c>
      <c r="K39" s="10"/>
      <c r="M39" s="11">
        <v>476000</v>
      </c>
      <c r="N39" s="11">
        <f>M39*1</f>
        <v>476000</v>
      </c>
      <c r="O39" s="11">
        <v>535500</v>
      </c>
      <c r="P39" s="11">
        <f>O39*1</f>
        <v>535500</v>
      </c>
    </row>
    <row r="40" spans="1:16" ht="51" x14ac:dyDescent="0.25">
      <c r="A40" s="23"/>
      <c r="B40" s="24"/>
      <c r="C40" s="24"/>
      <c r="D40" s="24"/>
      <c r="E40" s="1" t="s">
        <v>38</v>
      </c>
      <c r="F40" s="1" t="s">
        <v>39</v>
      </c>
      <c r="G40" s="2" t="s">
        <v>63</v>
      </c>
      <c r="H40" s="1">
        <v>2</v>
      </c>
      <c r="I40" s="9">
        <v>0</v>
      </c>
      <c r="J40" s="9">
        <f t="shared" si="0"/>
        <v>0</v>
      </c>
      <c r="K40" s="10"/>
      <c r="M40" s="11">
        <v>476000</v>
      </c>
      <c r="N40" s="11">
        <f t="shared" si="1"/>
        <v>952000</v>
      </c>
      <c r="O40" s="11">
        <v>535500</v>
      </c>
      <c r="P40" s="11">
        <f t="shared" si="2"/>
        <v>1071000</v>
      </c>
    </row>
    <row r="41" spans="1:16" ht="51" x14ac:dyDescent="0.25">
      <c r="A41" s="23"/>
      <c r="B41" s="24"/>
      <c r="C41" s="24"/>
      <c r="D41" s="24"/>
      <c r="E41" s="1" t="s">
        <v>38</v>
      </c>
      <c r="F41" s="1" t="s">
        <v>40</v>
      </c>
      <c r="G41" s="1">
        <v>10456</v>
      </c>
      <c r="H41" s="1">
        <v>2</v>
      </c>
      <c r="I41" s="9">
        <v>0</v>
      </c>
      <c r="J41" s="9">
        <f t="shared" si="0"/>
        <v>0</v>
      </c>
      <c r="K41" s="10"/>
      <c r="M41" s="11">
        <v>476000</v>
      </c>
      <c r="N41" s="11">
        <f t="shared" si="1"/>
        <v>952000</v>
      </c>
      <c r="O41" s="11">
        <v>535500</v>
      </c>
      <c r="P41" s="11">
        <f t="shared" si="2"/>
        <v>1071000</v>
      </c>
    </row>
    <row r="42" spans="1:16" ht="51" x14ac:dyDescent="0.25">
      <c r="A42" s="23"/>
      <c r="B42" s="24"/>
      <c r="C42" s="24"/>
      <c r="D42" s="24"/>
      <c r="E42" s="1" t="s">
        <v>41</v>
      </c>
      <c r="F42" s="1" t="s">
        <v>22</v>
      </c>
      <c r="G42" s="1">
        <v>8810</v>
      </c>
      <c r="H42" s="1">
        <v>2</v>
      </c>
      <c r="I42" s="9">
        <v>0</v>
      </c>
      <c r="J42" s="9">
        <f t="shared" si="0"/>
        <v>0</v>
      </c>
      <c r="K42" s="10"/>
      <c r="M42" s="11">
        <v>476000</v>
      </c>
      <c r="N42" s="11">
        <f t="shared" si="1"/>
        <v>952000</v>
      </c>
      <c r="O42" s="11">
        <v>535500</v>
      </c>
      <c r="P42" s="11">
        <f t="shared" si="2"/>
        <v>1071000</v>
      </c>
    </row>
    <row r="43" spans="1:16" ht="51" x14ac:dyDescent="0.25">
      <c r="A43" s="23"/>
      <c r="B43" s="24"/>
      <c r="C43" s="24"/>
      <c r="D43" s="24"/>
      <c r="E43" s="1" t="s">
        <v>38</v>
      </c>
      <c r="F43" s="1" t="s">
        <v>22</v>
      </c>
      <c r="G43" s="1">
        <v>7740</v>
      </c>
      <c r="H43" s="1">
        <v>2</v>
      </c>
      <c r="I43" s="9">
        <v>0</v>
      </c>
      <c r="J43" s="9">
        <f t="shared" si="0"/>
        <v>0</v>
      </c>
      <c r="K43" s="10"/>
      <c r="M43" s="11">
        <v>476000</v>
      </c>
      <c r="N43" s="11">
        <f t="shared" si="1"/>
        <v>952000</v>
      </c>
      <c r="O43" s="11">
        <v>535500</v>
      </c>
      <c r="P43" s="11">
        <f t="shared" si="2"/>
        <v>1071000</v>
      </c>
    </row>
    <row r="44" spans="1:16" ht="35.450000000000003" customHeight="1" x14ac:dyDescent="0.25">
      <c r="A44" s="23"/>
      <c r="B44" s="24"/>
      <c r="C44" s="24"/>
      <c r="D44" s="24"/>
      <c r="E44" s="1" t="s">
        <v>42</v>
      </c>
      <c r="F44" s="1" t="s">
        <v>22</v>
      </c>
      <c r="G44" s="1">
        <v>8231</v>
      </c>
      <c r="H44" s="1">
        <v>2</v>
      </c>
      <c r="I44" s="9">
        <v>0</v>
      </c>
      <c r="J44" s="9">
        <f t="shared" si="0"/>
        <v>0</v>
      </c>
      <c r="K44" s="10"/>
      <c r="M44" s="11">
        <v>476000</v>
      </c>
      <c r="N44" s="11">
        <f t="shared" si="1"/>
        <v>952000</v>
      </c>
      <c r="O44" s="11">
        <v>535500</v>
      </c>
      <c r="P44" s="11">
        <f t="shared" si="2"/>
        <v>1071000</v>
      </c>
    </row>
    <row r="45" spans="1:16" ht="35.450000000000003" customHeight="1" x14ac:dyDescent="0.25">
      <c r="A45" s="23"/>
      <c r="B45" s="24"/>
      <c r="C45" s="24"/>
      <c r="D45" s="24"/>
      <c r="E45" s="1" t="s">
        <v>42</v>
      </c>
      <c r="F45" s="1" t="s">
        <v>22</v>
      </c>
      <c r="G45" s="1" t="s">
        <v>64</v>
      </c>
      <c r="H45" s="1">
        <v>2</v>
      </c>
      <c r="I45" s="9">
        <v>0</v>
      </c>
      <c r="J45" s="9">
        <f t="shared" si="0"/>
        <v>0</v>
      </c>
      <c r="K45" s="10"/>
      <c r="M45" s="11">
        <v>476000</v>
      </c>
      <c r="N45" s="11">
        <f t="shared" si="1"/>
        <v>952000</v>
      </c>
      <c r="O45" s="11">
        <v>535500</v>
      </c>
      <c r="P45" s="11">
        <f t="shared" si="2"/>
        <v>1071000</v>
      </c>
    </row>
    <row r="46" spans="1:16" ht="38.25" x14ac:dyDescent="0.25">
      <c r="A46" s="23"/>
      <c r="B46" s="24"/>
      <c r="C46" s="24"/>
      <c r="D46" s="24"/>
      <c r="E46" s="1" t="s">
        <v>19</v>
      </c>
      <c r="F46" s="1" t="s">
        <v>22</v>
      </c>
      <c r="G46" s="1">
        <v>14054</v>
      </c>
      <c r="H46" s="1">
        <v>2</v>
      </c>
      <c r="I46" s="9">
        <v>0</v>
      </c>
      <c r="J46" s="9">
        <f t="shared" si="0"/>
        <v>0</v>
      </c>
      <c r="K46" s="10"/>
      <c r="M46" s="11">
        <v>476000</v>
      </c>
      <c r="N46" s="11">
        <f t="shared" si="1"/>
        <v>952000</v>
      </c>
      <c r="O46" s="11">
        <v>535500</v>
      </c>
      <c r="P46" s="11">
        <f t="shared" si="2"/>
        <v>1071000</v>
      </c>
    </row>
    <row r="47" spans="1:16" ht="51" x14ac:dyDescent="0.25">
      <c r="A47" s="23"/>
      <c r="B47" s="24"/>
      <c r="C47" s="24"/>
      <c r="D47" s="24"/>
      <c r="E47" s="1" t="s">
        <v>38</v>
      </c>
      <c r="F47" s="1" t="s">
        <v>22</v>
      </c>
      <c r="G47" s="1">
        <v>14055</v>
      </c>
      <c r="H47" s="1">
        <v>2</v>
      </c>
      <c r="I47" s="9">
        <v>0</v>
      </c>
      <c r="J47" s="9">
        <f t="shared" si="0"/>
        <v>0</v>
      </c>
      <c r="K47" s="10"/>
      <c r="M47" s="11">
        <v>476000</v>
      </c>
      <c r="N47" s="11">
        <f t="shared" si="1"/>
        <v>952000</v>
      </c>
      <c r="O47" s="11">
        <v>535500</v>
      </c>
      <c r="P47" s="11">
        <f t="shared" si="2"/>
        <v>1071000</v>
      </c>
    </row>
    <row r="48" spans="1:16" ht="38.25" x14ac:dyDescent="0.25">
      <c r="A48" s="23"/>
      <c r="B48" s="24"/>
      <c r="C48" s="24"/>
      <c r="D48" s="24"/>
      <c r="E48" s="1" t="s">
        <v>19</v>
      </c>
      <c r="F48" s="1" t="s">
        <v>22</v>
      </c>
      <c r="G48" s="1">
        <v>14057</v>
      </c>
      <c r="H48" s="1">
        <v>2</v>
      </c>
      <c r="I48" s="9">
        <v>0</v>
      </c>
      <c r="J48" s="9">
        <f t="shared" si="0"/>
        <v>0</v>
      </c>
      <c r="K48" s="10"/>
      <c r="M48" s="11">
        <v>476000</v>
      </c>
      <c r="N48" s="11">
        <f t="shared" si="1"/>
        <v>952000</v>
      </c>
      <c r="O48" s="11">
        <v>535500</v>
      </c>
      <c r="P48" s="11">
        <f t="shared" si="2"/>
        <v>1071000</v>
      </c>
    </row>
    <row r="49" spans="1:16" ht="33" customHeight="1" x14ac:dyDescent="0.25">
      <c r="A49" s="23"/>
      <c r="B49" s="24"/>
      <c r="C49" s="24"/>
      <c r="D49" s="24"/>
      <c r="E49" s="1" t="s">
        <v>43</v>
      </c>
      <c r="F49" s="1" t="s">
        <v>22</v>
      </c>
      <c r="G49" s="1">
        <v>8809</v>
      </c>
      <c r="H49" s="1">
        <v>2</v>
      </c>
      <c r="I49" s="9">
        <v>0</v>
      </c>
      <c r="J49" s="9">
        <f t="shared" si="0"/>
        <v>0</v>
      </c>
      <c r="K49" s="10"/>
      <c r="M49" s="11">
        <v>476000</v>
      </c>
      <c r="N49" s="11">
        <f t="shared" si="1"/>
        <v>952000</v>
      </c>
      <c r="O49" s="11">
        <v>535500</v>
      </c>
      <c r="P49" s="11">
        <f t="shared" si="2"/>
        <v>1071000</v>
      </c>
    </row>
    <row r="50" spans="1:16" ht="51.6" customHeight="1" x14ac:dyDescent="0.25">
      <c r="A50" s="23"/>
      <c r="B50" s="24"/>
      <c r="C50" s="24"/>
      <c r="D50" s="24"/>
      <c r="E50" s="1" t="s">
        <v>19</v>
      </c>
      <c r="F50" s="1" t="s">
        <v>22</v>
      </c>
      <c r="G50" s="1">
        <v>14058</v>
      </c>
      <c r="H50" s="1">
        <v>2</v>
      </c>
      <c r="I50" s="9">
        <v>0</v>
      </c>
      <c r="J50" s="9">
        <f t="shared" si="0"/>
        <v>0</v>
      </c>
      <c r="K50" s="10"/>
      <c r="M50" s="11">
        <v>476000</v>
      </c>
      <c r="N50" s="11">
        <f t="shared" si="1"/>
        <v>952000</v>
      </c>
      <c r="O50" s="11">
        <v>535500</v>
      </c>
      <c r="P50" s="11">
        <f t="shared" si="2"/>
        <v>1071000</v>
      </c>
    </row>
    <row r="51" spans="1:16" ht="59.45" customHeight="1" x14ac:dyDescent="0.25">
      <c r="A51" s="23"/>
      <c r="B51" s="24"/>
      <c r="C51" s="24"/>
      <c r="D51" s="24"/>
      <c r="E51" s="1" t="s">
        <v>44</v>
      </c>
      <c r="F51" s="1" t="s">
        <v>22</v>
      </c>
      <c r="G51" s="1" t="s">
        <v>65</v>
      </c>
      <c r="H51" s="1">
        <v>2</v>
      </c>
      <c r="I51" s="9">
        <v>0</v>
      </c>
      <c r="J51" s="9">
        <f t="shared" si="0"/>
        <v>0</v>
      </c>
      <c r="K51" s="10"/>
      <c r="M51" s="11">
        <v>476000</v>
      </c>
      <c r="N51" s="11">
        <f t="shared" si="1"/>
        <v>952000</v>
      </c>
      <c r="O51" s="11">
        <v>535500</v>
      </c>
      <c r="P51" s="11">
        <f t="shared" si="2"/>
        <v>1071000</v>
      </c>
    </row>
    <row r="52" spans="1:16" ht="56.45" customHeight="1" x14ac:dyDescent="0.25">
      <c r="A52" s="23"/>
      <c r="B52" s="24"/>
      <c r="C52" s="24"/>
      <c r="D52" s="24"/>
      <c r="E52" s="1" t="s">
        <v>45</v>
      </c>
      <c r="F52" s="1" t="s">
        <v>46</v>
      </c>
      <c r="G52" s="1">
        <v>8323</v>
      </c>
      <c r="H52" s="1">
        <v>2</v>
      </c>
      <c r="I52" s="9">
        <v>0</v>
      </c>
      <c r="J52" s="9">
        <f t="shared" si="0"/>
        <v>0</v>
      </c>
      <c r="K52" s="10"/>
      <c r="M52" s="11">
        <v>476000</v>
      </c>
      <c r="N52" s="11">
        <f t="shared" si="1"/>
        <v>952000</v>
      </c>
      <c r="O52" s="11">
        <v>535500</v>
      </c>
      <c r="P52" s="11">
        <f t="shared" si="2"/>
        <v>1071000</v>
      </c>
    </row>
    <row r="53" spans="1:16" ht="34.9" customHeight="1" x14ac:dyDescent="0.25">
      <c r="A53" s="23"/>
      <c r="B53" s="24"/>
      <c r="C53" s="24"/>
      <c r="D53" s="24"/>
      <c r="E53" s="1" t="s">
        <v>42</v>
      </c>
      <c r="F53" s="1" t="s">
        <v>47</v>
      </c>
      <c r="G53" s="1">
        <v>10396</v>
      </c>
      <c r="H53" s="1">
        <v>2</v>
      </c>
      <c r="I53" s="9">
        <v>0</v>
      </c>
      <c r="J53" s="9">
        <f t="shared" si="0"/>
        <v>0</v>
      </c>
      <c r="K53" s="10"/>
      <c r="M53" s="11">
        <v>476000</v>
      </c>
      <c r="N53" s="11">
        <f t="shared" si="1"/>
        <v>952000</v>
      </c>
      <c r="O53" s="11">
        <v>535500</v>
      </c>
      <c r="P53" s="11">
        <f t="shared" si="2"/>
        <v>1071000</v>
      </c>
    </row>
    <row r="54" spans="1:16" ht="47.45" customHeight="1" x14ac:dyDescent="0.25">
      <c r="A54" s="23"/>
      <c r="B54" s="24"/>
      <c r="C54" s="24"/>
      <c r="D54" s="24"/>
      <c r="E54" s="1" t="s">
        <v>19</v>
      </c>
      <c r="F54" s="1" t="s">
        <v>22</v>
      </c>
      <c r="G54" s="1" t="s">
        <v>66</v>
      </c>
      <c r="H54" s="1">
        <v>2</v>
      </c>
      <c r="I54" s="9">
        <v>0</v>
      </c>
      <c r="J54" s="9">
        <f t="shared" si="0"/>
        <v>0</v>
      </c>
      <c r="K54" s="10"/>
      <c r="M54" s="11">
        <v>476000</v>
      </c>
      <c r="N54" s="11">
        <f t="shared" si="1"/>
        <v>952000</v>
      </c>
      <c r="O54" s="11">
        <v>535500</v>
      </c>
      <c r="P54" s="11">
        <f t="shared" si="2"/>
        <v>1071000</v>
      </c>
    </row>
    <row r="55" spans="1:16" x14ac:dyDescent="0.25">
      <c r="A55" s="23"/>
      <c r="B55" s="24"/>
      <c r="C55" s="24"/>
      <c r="D55" s="24"/>
      <c r="E55" s="1" t="s">
        <v>48</v>
      </c>
      <c r="F55" s="1" t="s">
        <v>49</v>
      </c>
      <c r="G55" s="1">
        <v>10549</v>
      </c>
      <c r="H55" s="1">
        <v>2</v>
      </c>
      <c r="I55" s="9">
        <v>0</v>
      </c>
      <c r="J55" s="9">
        <f t="shared" si="0"/>
        <v>0</v>
      </c>
      <c r="K55" s="10"/>
      <c r="M55" s="11">
        <v>476000</v>
      </c>
      <c r="N55" s="11">
        <f t="shared" si="1"/>
        <v>952000</v>
      </c>
      <c r="O55" s="11">
        <v>535500</v>
      </c>
      <c r="P55" s="11">
        <f t="shared" si="2"/>
        <v>1071000</v>
      </c>
    </row>
    <row r="56" spans="1:16" ht="25.5" x14ac:dyDescent="0.25">
      <c r="A56" s="23">
        <v>5</v>
      </c>
      <c r="B56" s="24" t="s">
        <v>50</v>
      </c>
      <c r="C56" s="24"/>
      <c r="D56" s="24"/>
      <c r="E56" s="1" t="s">
        <v>51</v>
      </c>
      <c r="F56" s="1" t="s">
        <v>26</v>
      </c>
      <c r="G56" s="1">
        <v>10819</v>
      </c>
      <c r="H56" s="1">
        <v>2</v>
      </c>
      <c r="I56" s="9">
        <v>0</v>
      </c>
      <c r="J56" s="9">
        <f t="shared" si="0"/>
        <v>0</v>
      </c>
      <c r="K56" s="10"/>
      <c r="M56" s="11">
        <v>476000</v>
      </c>
      <c r="N56" s="11">
        <f t="shared" si="1"/>
        <v>952000</v>
      </c>
      <c r="O56" s="11">
        <v>535500</v>
      </c>
      <c r="P56" s="11">
        <f t="shared" si="2"/>
        <v>1071000</v>
      </c>
    </row>
    <row r="57" spans="1:16" ht="31.9" customHeight="1" x14ac:dyDescent="0.25">
      <c r="A57" s="23"/>
      <c r="B57" s="24"/>
      <c r="C57" s="24"/>
      <c r="D57" s="24"/>
      <c r="E57" s="1" t="s">
        <v>43</v>
      </c>
      <c r="F57" s="22" t="s">
        <v>52</v>
      </c>
      <c r="G57" s="1">
        <v>15322</v>
      </c>
      <c r="H57" s="1">
        <v>2</v>
      </c>
      <c r="I57" s="9">
        <v>0</v>
      </c>
      <c r="J57" s="9">
        <f t="shared" si="0"/>
        <v>0</v>
      </c>
      <c r="K57" s="10"/>
      <c r="M57" s="11">
        <v>476000</v>
      </c>
      <c r="N57" s="11">
        <f t="shared" si="1"/>
        <v>952000</v>
      </c>
      <c r="O57" s="11">
        <v>535500</v>
      </c>
      <c r="P57" s="11">
        <f t="shared" si="2"/>
        <v>1071000</v>
      </c>
    </row>
    <row r="58" spans="1:16" ht="25.5" x14ac:dyDescent="0.25">
      <c r="A58" s="23"/>
      <c r="B58" s="24"/>
      <c r="C58" s="24"/>
      <c r="D58" s="24"/>
      <c r="E58" s="1" t="s">
        <v>51</v>
      </c>
      <c r="F58" s="22"/>
      <c r="G58" s="1">
        <v>15323</v>
      </c>
      <c r="H58" s="1">
        <v>2</v>
      </c>
      <c r="I58" s="9">
        <v>0</v>
      </c>
      <c r="J58" s="9">
        <f t="shared" si="0"/>
        <v>0</v>
      </c>
      <c r="K58" s="10"/>
      <c r="M58" s="11">
        <v>476000</v>
      </c>
      <c r="N58" s="11">
        <f t="shared" si="1"/>
        <v>952000</v>
      </c>
      <c r="O58" s="11">
        <v>535500</v>
      </c>
      <c r="P58" s="11">
        <f t="shared" si="2"/>
        <v>1071000</v>
      </c>
    </row>
    <row r="59" spans="1:16" ht="29.45" customHeight="1" x14ac:dyDescent="0.25">
      <c r="A59" s="43" t="s">
        <v>76</v>
      </c>
      <c r="B59" s="44"/>
      <c r="C59" s="44"/>
      <c r="D59" s="44"/>
      <c r="E59" s="44"/>
      <c r="F59" s="44"/>
      <c r="G59" s="44"/>
      <c r="H59" s="44"/>
      <c r="I59" s="45"/>
      <c r="J59" s="46">
        <f>SUM(J9:J58)</f>
        <v>0</v>
      </c>
      <c r="K59" s="12"/>
      <c r="L59" s="10">
        <f>SUM(J9:J58)</f>
        <v>0</v>
      </c>
      <c r="M59" s="11"/>
      <c r="N59" s="13">
        <f>SUM(N9:N58)</f>
        <v>46648000</v>
      </c>
      <c r="O59" s="11"/>
      <c r="P59" s="11">
        <f>SUM(P9:P58)</f>
        <v>56406000</v>
      </c>
    </row>
    <row r="62" spans="1:16" ht="22.9" customHeight="1" x14ac:dyDescent="0.25">
      <c r="A62" s="47" t="s">
        <v>53</v>
      </c>
      <c r="B62" s="48"/>
      <c r="C62" s="48"/>
      <c r="D62" s="48"/>
      <c r="E62" s="48"/>
      <c r="F62" s="48"/>
      <c r="G62" s="48"/>
      <c r="H62" s="48"/>
      <c r="I62" s="48"/>
      <c r="J62" s="49"/>
      <c r="K62" s="7"/>
    </row>
    <row r="63" spans="1:16" ht="15" customHeight="1" x14ac:dyDescent="0.25">
      <c r="A63" s="50" t="s">
        <v>1</v>
      </c>
      <c r="B63" s="51" t="s">
        <v>2</v>
      </c>
      <c r="C63" s="52"/>
      <c r="D63" s="53" t="s">
        <v>3</v>
      </c>
      <c r="E63" s="50" t="s">
        <v>4</v>
      </c>
      <c r="F63" s="50" t="s">
        <v>56</v>
      </c>
      <c r="G63" s="50" t="s">
        <v>67</v>
      </c>
      <c r="H63" s="50" t="s">
        <v>5</v>
      </c>
      <c r="I63" s="54" t="s">
        <v>74</v>
      </c>
      <c r="J63" s="55" t="s">
        <v>73</v>
      </c>
      <c r="M63" s="21" t="s">
        <v>68</v>
      </c>
      <c r="N63" s="21" t="s">
        <v>69</v>
      </c>
    </row>
    <row r="64" spans="1:16" x14ac:dyDescent="0.25">
      <c r="A64" s="50"/>
      <c r="B64" s="56"/>
      <c r="C64" s="57"/>
      <c r="D64" s="53"/>
      <c r="E64" s="50"/>
      <c r="F64" s="50"/>
      <c r="G64" s="50"/>
      <c r="H64" s="50"/>
      <c r="I64" s="58"/>
      <c r="J64" s="59"/>
      <c r="M64" s="21"/>
      <c r="N64" s="21"/>
    </row>
    <row r="65" spans="1:18" ht="28.9" customHeight="1" x14ac:dyDescent="0.25">
      <c r="A65" s="50"/>
      <c r="B65" s="60"/>
      <c r="C65" s="61"/>
      <c r="D65" s="53"/>
      <c r="E65" s="50"/>
      <c r="F65" s="50"/>
      <c r="G65" s="50"/>
      <c r="H65" s="50"/>
      <c r="I65" s="62"/>
      <c r="J65" s="63"/>
      <c r="M65" s="21"/>
      <c r="N65" s="21"/>
    </row>
    <row r="66" spans="1:18" ht="79.5" customHeight="1" x14ac:dyDescent="0.25">
      <c r="A66" s="31">
        <v>6</v>
      </c>
      <c r="B66" s="27" t="s">
        <v>31</v>
      </c>
      <c r="C66" s="28"/>
      <c r="D66" s="32" t="s">
        <v>19</v>
      </c>
      <c r="E66" s="32" t="s">
        <v>22</v>
      </c>
      <c r="F66" s="32">
        <v>14057</v>
      </c>
      <c r="G66" s="32" t="s">
        <v>70</v>
      </c>
      <c r="H66" s="32">
        <v>1</v>
      </c>
      <c r="I66" s="33"/>
      <c r="J66" s="34">
        <f>I66*H66</f>
        <v>0</v>
      </c>
    </row>
    <row r="67" spans="1:18" ht="51" x14ac:dyDescent="0.25">
      <c r="A67" s="15">
        <v>7</v>
      </c>
      <c r="B67" s="29"/>
      <c r="C67" s="30"/>
      <c r="D67" s="3" t="s">
        <v>42</v>
      </c>
      <c r="E67" s="3" t="s">
        <v>22</v>
      </c>
      <c r="F67" s="3">
        <v>8231</v>
      </c>
      <c r="G67" s="3" t="s">
        <v>71</v>
      </c>
      <c r="H67" s="3">
        <v>1</v>
      </c>
      <c r="I67" s="18"/>
      <c r="J67" s="34">
        <f>I67*H67</f>
        <v>0</v>
      </c>
      <c r="O67" s="14"/>
      <c r="P67" s="14"/>
      <c r="Q67" s="16"/>
    </row>
    <row r="68" spans="1:18" ht="31.9" customHeight="1" x14ac:dyDescent="0.25">
      <c r="A68" s="47" t="s">
        <v>75</v>
      </c>
      <c r="B68" s="48"/>
      <c r="C68" s="48"/>
      <c r="D68" s="48"/>
      <c r="E68" s="48"/>
      <c r="F68" s="48"/>
      <c r="G68" s="48"/>
      <c r="H68" s="48"/>
      <c r="I68" s="48"/>
      <c r="J68" s="64">
        <f>SUM(J66:J67)</f>
        <v>0</v>
      </c>
      <c r="P68" s="17">
        <v>892500</v>
      </c>
      <c r="Q68" s="17">
        <v>833000</v>
      </c>
      <c r="R68" s="17">
        <f>AVERAGE(P68:Q68)</f>
        <v>862750</v>
      </c>
    </row>
    <row r="69" spans="1:18" ht="31.9" customHeight="1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P69" s="17"/>
      <c r="Q69" s="17"/>
      <c r="R69" s="17"/>
    </row>
    <row r="70" spans="1:18" ht="31.9" customHeight="1" x14ac:dyDescent="0.25">
      <c r="A70" s="20" t="s">
        <v>77</v>
      </c>
      <c r="B70" s="20"/>
      <c r="C70" s="20"/>
      <c r="D70" s="20"/>
      <c r="E70" s="20"/>
      <c r="F70" s="20"/>
      <c r="G70" s="20"/>
      <c r="H70" s="66">
        <f>J59</f>
        <v>0</v>
      </c>
      <c r="I70" s="66"/>
      <c r="J70" s="66"/>
      <c r="P70" s="17"/>
      <c r="Q70" s="17"/>
      <c r="R70" s="17"/>
    </row>
    <row r="71" spans="1:18" ht="31.9" customHeight="1" x14ac:dyDescent="0.25">
      <c r="A71" s="20" t="s">
        <v>78</v>
      </c>
      <c r="B71" s="20"/>
      <c r="C71" s="20"/>
      <c r="D71" s="20"/>
      <c r="E71" s="20"/>
      <c r="F71" s="20"/>
      <c r="G71" s="20"/>
      <c r="H71" s="66">
        <f>J68</f>
        <v>0</v>
      </c>
      <c r="I71" s="66"/>
      <c r="J71" s="66"/>
      <c r="P71" s="17"/>
      <c r="Q71" s="17"/>
      <c r="R71" s="17"/>
    </row>
    <row r="72" spans="1:18" ht="31.9" customHeight="1" x14ac:dyDescent="0.25">
      <c r="A72" s="65" t="s">
        <v>79</v>
      </c>
      <c r="B72" s="65"/>
      <c r="C72" s="65"/>
      <c r="D72" s="65"/>
      <c r="E72" s="65"/>
      <c r="F72" s="65"/>
      <c r="G72" s="65"/>
      <c r="H72" s="67">
        <v>40000000</v>
      </c>
      <c r="I72" s="67"/>
      <c r="J72" s="67"/>
      <c r="P72" s="17"/>
      <c r="Q72" s="17"/>
      <c r="R72" s="17"/>
    </row>
    <row r="73" spans="1:18" ht="31.9" customHeight="1" x14ac:dyDescent="0.25">
      <c r="A73" s="20" t="s">
        <v>55</v>
      </c>
      <c r="B73" s="20"/>
      <c r="C73" s="20"/>
      <c r="D73" s="20"/>
      <c r="E73" s="20"/>
      <c r="F73" s="20"/>
      <c r="G73" s="20"/>
      <c r="H73" s="66"/>
      <c r="I73" s="66"/>
      <c r="J73" s="66"/>
      <c r="P73" s="17"/>
      <c r="Q73" s="17"/>
      <c r="R73" s="17"/>
    </row>
    <row r="74" spans="1:18" ht="31.9" customHeight="1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P74" s="17"/>
      <c r="Q74" s="17"/>
      <c r="R74" s="17"/>
    </row>
    <row r="75" spans="1:18" ht="31.9" customHeight="1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P75" s="17"/>
      <c r="Q75" s="17"/>
      <c r="R75" s="17"/>
    </row>
    <row r="76" spans="1:18" ht="31.9" customHeight="1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P76" s="17"/>
      <c r="Q76" s="17"/>
      <c r="R76" s="17"/>
    </row>
    <row r="77" spans="1:18" ht="31.9" customHeight="1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P77" s="17"/>
      <c r="Q77" s="17"/>
      <c r="R77" s="17"/>
    </row>
  </sheetData>
  <mergeCells count="52">
    <mergeCell ref="A32:A34"/>
    <mergeCell ref="B32:D34"/>
    <mergeCell ref="A35:A55"/>
    <mergeCell ref="B35:D55"/>
    <mergeCell ref="B66:C67"/>
    <mergeCell ref="B63:C65"/>
    <mergeCell ref="D63:D65"/>
    <mergeCell ref="A26:A29"/>
    <mergeCell ref="B26:D29"/>
    <mergeCell ref="A30:A31"/>
    <mergeCell ref="B30:D31"/>
    <mergeCell ref="F30:F31"/>
    <mergeCell ref="A4:J4"/>
    <mergeCell ref="A5:J5"/>
    <mergeCell ref="A6:A8"/>
    <mergeCell ref="B6:D8"/>
    <mergeCell ref="E6:E8"/>
    <mergeCell ref="F6:F8"/>
    <mergeCell ref="G6:G8"/>
    <mergeCell ref="H6:H8"/>
    <mergeCell ref="I6:I8"/>
    <mergeCell ref="J6:J8"/>
    <mergeCell ref="M6:M8"/>
    <mergeCell ref="N6:N8"/>
    <mergeCell ref="O6:O8"/>
    <mergeCell ref="P6:P8"/>
    <mergeCell ref="A9:A25"/>
    <mergeCell ref="B9:D25"/>
    <mergeCell ref="F36:F39"/>
    <mergeCell ref="A56:A58"/>
    <mergeCell ref="B56:D58"/>
    <mergeCell ref="F57:F58"/>
    <mergeCell ref="A59:I59"/>
    <mergeCell ref="A62:J62"/>
    <mergeCell ref="A63:A65"/>
    <mergeCell ref="E63:E65"/>
    <mergeCell ref="F63:F65"/>
    <mergeCell ref="G63:G65"/>
    <mergeCell ref="H63:H65"/>
    <mergeCell ref="I63:I65"/>
    <mergeCell ref="J63:J65"/>
    <mergeCell ref="M63:M65"/>
    <mergeCell ref="N63:N65"/>
    <mergeCell ref="A68:I68"/>
    <mergeCell ref="A72:G72"/>
    <mergeCell ref="H72:J72"/>
    <mergeCell ref="A73:G73"/>
    <mergeCell ref="H73:J73"/>
    <mergeCell ref="H70:J70"/>
    <mergeCell ref="A70:G70"/>
    <mergeCell ref="A71:G71"/>
    <mergeCell ref="H71:J7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35ED3-3718-4A35-BF7D-B3D9CD688B3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PROMEDIO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USUARIOGOB</dc:creator>
  <cp:lastModifiedBy>Viviam Reyes</cp:lastModifiedBy>
  <dcterms:created xsi:type="dcterms:W3CDTF">2026-07-15T20:39:09Z</dcterms:created>
  <dcterms:modified xsi:type="dcterms:W3CDTF">2026-08-04T15:53:44Z</dcterms:modified>
</cp:coreProperties>
</file>