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acer\Desktop\DOTACION INSTANCIAS 2026\Instancias de Participacion comite tecnico\"/>
    </mc:Choice>
  </mc:AlternateContent>
  <bookViews>
    <workbookView xWindow="0" yWindow="0" windowWidth="20490" windowHeight="7050" tabRatio="900" activeTab="2"/>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_FilterDatabase" localSheetId="2" hidden="1">EVALUACION!$B$16:$Q$16</definedName>
    <definedName name="_xlnm._FilterDatabase" localSheetId="3" hidden="1">'EVALUACION CON CONTROLES'!$B$15:$Z$15</definedName>
    <definedName name="_xlnm.Print_Area" localSheetId="4">'ASIGNACION Y TRATAMIENTO'!$B$2:$X$48</definedName>
    <definedName name="_xlnm.Print_Area" localSheetId="0">CONTEXTO!$B$2:$F$19</definedName>
    <definedName name="_xlnm.Print_Area" localSheetId="2">EVALUACION!$B$2:$L$61</definedName>
    <definedName name="_xlnm.Print_Area" localSheetId="3">'EVALUACION CON CONTROLES'!$B$2:$R$54</definedName>
    <definedName name="_xlnm.Print_Area" localSheetId="1">'IDENTIFICACION Y ANALISIS'!$B$2:$F$51</definedName>
    <definedName name="contratación">'IDENTIFICACION Y ANALISIS'!#REF!</definedName>
    <definedName name="ejecución">'IDENTIFICACION Y ANALISIS'!$B$20:$B$40</definedName>
    <definedName name="OPCIONES">'ASIGNACION Y TRATAMIENTO'!$B$52:$B$54</definedName>
    <definedName name="planeación">'IDENTIFICACION Y ANALISIS'!#REF!</definedName>
    <definedName name="selección">'IDENTIFICACION Y ANALISIS'!#REF!</definedName>
    <definedName name="_xlnm.Print_Titles" localSheetId="4">'ASIGNACION Y TRATAMIENTO'!$2:$5</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6" i="15" l="1"/>
  <c r="B6" i="6" l="1"/>
  <c r="X28" i="6" l="1"/>
  <c r="W28" i="6"/>
  <c r="V28" i="6"/>
  <c r="U28" i="6"/>
  <c r="T28" i="6"/>
  <c r="S28" i="6"/>
  <c r="N28" i="6"/>
  <c r="I28" i="6"/>
  <c r="H28" i="6"/>
  <c r="G28" i="6"/>
  <c r="G27" i="6"/>
  <c r="H27" i="6"/>
  <c r="I27" i="6"/>
  <c r="N27" i="6"/>
  <c r="S27" i="6"/>
  <c r="T27" i="6"/>
  <c r="U27" i="6"/>
  <c r="V27" i="6"/>
  <c r="W27" i="6"/>
  <c r="X27" i="6"/>
  <c r="G11" i="6"/>
  <c r="H11" i="6"/>
  <c r="I11" i="6"/>
  <c r="N11" i="6"/>
  <c r="S11" i="6"/>
  <c r="T11" i="6"/>
  <c r="U11" i="6"/>
  <c r="V11" i="6"/>
  <c r="W11" i="6"/>
  <c r="X11" i="6"/>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G20" i="6"/>
  <c r="H20" i="6"/>
  <c r="I20" i="6"/>
  <c r="N20" i="6"/>
  <c r="S20" i="6"/>
  <c r="T20" i="6"/>
  <c r="U20" i="6"/>
  <c r="V20" i="6"/>
  <c r="W20" i="6"/>
  <c r="X20" i="6"/>
  <c r="G21" i="6"/>
  <c r="H21" i="6"/>
  <c r="I21" i="6"/>
  <c r="N21" i="6"/>
  <c r="S21" i="6"/>
  <c r="T21" i="6"/>
  <c r="U21" i="6"/>
  <c r="V21" i="6"/>
  <c r="W21" i="6"/>
  <c r="X21" i="6"/>
  <c r="G22" i="6"/>
  <c r="H22" i="6"/>
  <c r="I22" i="6"/>
  <c r="N22" i="6"/>
  <c r="S22" i="6"/>
  <c r="T22" i="6"/>
  <c r="U22" i="6"/>
  <c r="V22" i="6"/>
  <c r="W22" i="6"/>
  <c r="X22" i="6"/>
  <c r="G23" i="6"/>
  <c r="H23" i="6"/>
  <c r="I23" i="6"/>
  <c r="N23" i="6"/>
  <c r="S23" i="6"/>
  <c r="T23" i="6"/>
  <c r="U23" i="6"/>
  <c r="V23" i="6"/>
  <c r="W23" i="6"/>
  <c r="X23" i="6"/>
  <c r="G24" i="6"/>
  <c r="H24" i="6"/>
  <c r="I24" i="6"/>
  <c r="N24" i="6"/>
  <c r="S24" i="6"/>
  <c r="T24" i="6"/>
  <c r="U24" i="6"/>
  <c r="V24" i="6"/>
  <c r="W24" i="6"/>
  <c r="X24" i="6"/>
  <c r="G25" i="6"/>
  <c r="H25" i="6"/>
  <c r="I25" i="6"/>
  <c r="N25" i="6"/>
  <c r="S25" i="6"/>
  <c r="T25" i="6"/>
  <c r="U25" i="6"/>
  <c r="V25" i="6"/>
  <c r="W25" i="6"/>
  <c r="X25" i="6"/>
  <c r="G26" i="6"/>
  <c r="H26" i="6"/>
  <c r="I26" i="6"/>
  <c r="N26" i="6"/>
  <c r="S26" i="6"/>
  <c r="T26" i="6"/>
  <c r="U26" i="6"/>
  <c r="V26" i="6"/>
  <c r="W26" i="6"/>
  <c r="X26" i="6"/>
  <c r="J32" i="15"/>
  <c r="P27" i="6" s="1"/>
  <c r="J33" i="15"/>
  <c r="P28" i="6" s="1"/>
  <c r="J29" i="15"/>
  <c r="P24" i="6" s="1"/>
  <c r="J30" i="15"/>
  <c r="J31" i="15"/>
  <c r="P26" i="6" s="1"/>
  <c r="J26" i="15"/>
  <c r="P21" i="6" s="1"/>
  <c r="J27" i="15"/>
  <c r="P22" i="6" s="1"/>
  <c r="J28" i="15"/>
  <c r="P23" i="6" s="1"/>
  <c r="J22" i="15"/>
  <c r="P17" i="6" s="1"/>
  <c r="J23" i="15"/>
  <c r="P18" i="6" s="1"/>
  <c r="J24" i="15"/>
  <c r="P19" i="6" s="1"/>
  <c r="J25" i="15"/>
  <c r="P20" i="6" s="1"/>
  <c r="J19" i="15"/>
  <c r="P14" i="6" s="1"/>
  <c r="J20" i="15"/>
  <c r="J21" i="15"/>
  <c r="P16" i="6" s="1"/>
  <c r="I32" i="15"/>
  <c r="O27" i="6" s="1"/>
  <c r="I33" i="15"/>
  <c r="O28" i="6" s="1"/>
  <c r="I22" i="15"/>
  <c r="I23" i="15"/>
  <c r="O18" i="6" s="1"/>
  <c r="I24" i="15"/>
  <c r="I25" i="15"/>
  <c r="O20" i="6" s="1"/>
  <c r="I26" i="15"/>
  <c r="O21" i="6" s="1"/>
  <c r="I27" i="15"/>
  <c r="O22" i="6" s="1"/>
  <c r="I28" i="15"/>
  <c r="I29" i="15"/>
  <c r="O24" i="6" s="1"/>
  <c r="I30" i="15"/>
  <c r="O25" i="6" s="1"/>
  <c r="I31" i="15"/>
  <c r="O26" i="6" s="1"/>
  <c r="I20" i="15"/>
  <c r="O15" i="6" s="1"/>
  <c r="I21" i="15"/>
  <c r="O16" i="6" s="1"/>
  <c r="I19" i="15"/>
  <c r="I16" i="15"/>
  <c r="O11" i="6" s="1"/>
  <c r="J16" i="15"/>
  <c r="P11" i="6" s="1"/>
  <c r="I17" i="15"/>
  <c r="O12" i="6" s="1"/>
  <c r="J17" i="15"/>
  <c r="P12" i="6" s="1"/>
  <c r="I18" i="15"/>
  <c r="O13" i="6" s="1"/>
  <c r="J18" i="15"/>
  <c r="P13" i="6" s="1"/>
  <c r="K31" i="11"/>
  <c r="L31" i="11" s="1"/>
  <c r="K25" i="6" s="1"/>
  <c r="K30" i="11"/>
  <c r="L30" i="11" s="1"/>
  <c r="K24" i="6" s="1"/>
  <c r="K29" i="11"/>
  <c r="L29" i="11" s="1"/>
  <c r="K23" i="6" s="1"/>
  <c r="K28" i="11"/>
  <c r="L28" i="11" s="1"/>
  <c r="K22" i="6" s="1"/>
  <c r="K26" i="11"/>
  <c r="L26" i="11" s="1"/>
  <c r="K20" i="6" s="1"/>
  <c r="K25" i="11"/>
  <c r="L25" i="11" s="1"/>
  <c r="K19" i="6" s="1"/>
  <c r="K24" i="11"/>
  <c r="L24" i="11" s="1"/>
  <c r="K18" i="6" s="1"/>
  <c r="K23" i="11"/>
  <c r="L23" i="11" s="1"/>
  <c r="K17" i="6" s="1"/>
  <c r="K22" i="11"/>
  <c r="L22" i="11" s="1"/>
  <c r="K16" i="6" s="1"/>
  <c r="K21" i="11"/>
  <c r="L21" i="11" s="1"/>
  <c r="K15" i="6" s="1"/>
  <c r="K19" i="11"/>
  <c r="L19" i="11" s="1"/>
  <c r="K13" i="6" s="1"/>
  <c r="K18" i="11"/>
  <c r="L18" i="11" s="1"/>
  <c r="K12" i="6" s="1"/>
  <c r="K17" i="11"/>
  <c r="L17" i="11" s="1"/>
  <c r="K11" i="6" s="1"/>
  <c r="C33" i="15"/>
  <c r="C28" i="6" s="1"/>
  <c r="B33" i="15"/>
  <c r="D28" i="6" s="1"/>
  <c r="C32" i="15"/>
  <c r="C27" i="6" s="1"/>
  <c r="B32" i="15"/>
  <c r="D27" i="6" s="1"/>
  <c r="C31" i="15"/>
  <c r="C26" i="6" s="1"/>
  <c r="B31" i="15"/>
  <c r="D26" i="6" s="1"/>
  <c r="C30" i="15"/>
  <c r="C25" i="6" s="1"/>
  <c r="E25" i="6" s="1"/>
  <c r="B30" i="15"/>
  <c r="D25" i="6" s="1"/>
  <c r="C29" i="15"/>
  <c r="C24" i="6" s="1"/>
  <c r="B29" i="15"/>
  <c r="D24" i="6" s="1"/>
  <c r="C28" i="15"/>
  <c r="C23" i="6" s="1"/>
  <c r="E23" i="6" s="1"/>
  <c r="B28" i="15"/>
  <c r="D23" i="6" s="1"/>
  <c r="C27" i="15"/>
  <c r="C22" i="6" s="1"/>
  <c r="B27" i="15"/>
  <c r="D22" i="6" s="1"/>
  <c r="C26" i="15"/>
  <c r="C21" i="6" s="1"/>
  <c r="E21" i="6" s="1"/>
  <c r="C25" i="15"/>
  <c r="C20" i="6" s="1"/>
  <c r="C24" i="15"/>
  <c r="C19" i="6" s="1"/>
  <c r="E19" i="6" s="1"/>
  <c r="C23" i="15"/>
  <c r="C18" i="6" s="1"/>
  <c r="C22" i="15"/>
  <c r="C17" i="6" s="1"/>
  <c r="C21" i="15"/>
  <c r="C16" i="6" s="1"/>
  <c r="C20" i="15"/>
  <c r="C15" i="6" s="1"/>
  <c r="C19" i="15"/>
  <c r="C14" i="6" s="1"/>
  <c r="C18" i="15"/>
  <c r="C13" i="6" s="1"/>
  <c r="E13" i="6" s="1"/>
  <c r="C17" i="15"/>
  <c r="C12" i="6" s="1"/>
  <c r="C16" i="15"/>
  <c r="C11" i="6" s="1"/>
  <c r="B26" i="15"/>
  <c r="D21" i="6" s="1"/>
  <c r="B25" i="15"/>
  <c r="D20" i="6" s="1"/>
  <c r="B24" i="15"/>
  <c r="D19" i="6" s="1"/>
  <c r="B23" i="15"/>
  <c r="D18" i="6" s="1"/>
  <c r="B22" i="15"/>
  <c r="D17" i="6" s="1"/>
  <c r="B21" i="15"/>
  <c r="D16" i="6" s="1"/>
  <c r="B20" i="15"/>
  <c r="D15" i="6" s="1"/>
  <c r="B19" i="15"/>
  <c r="D14" i="6" s="1"/>
  <c r="B18" i="15"/>
  <c r="D13" i="6" s="1"/>
  <c r="B17" i="15"/>
  <c r="D12" i="6" s="1"/>
  <c r="B16" i="15"/>
  <c r="D11" i="6" s="1"/>
  <c r="K32" i="11"/>
  <c r="L32" i="11" s="1"/>
  <c r="K26" i="6" s="1"/>
  <c r="K27" i="11"/>
  <c r="L27" i="11" s="1"/>
  <c r="K21" i="6" s="1"/>
  <c r="K20" i="11"/>
  <c r="L20" i="11" s="1"/>
  <c r="K14" i="6" s="1"/>
  <c r="K34" i="11"/>
  <c r="J28" i="6" s="1"/>
  <c r="K33" i="11"/>
  <c r="J27" i="6" s="1"/>
  <c r="K24" i="15" l="1"/>
  <c r="K19" i="15"/>
  <c r="K20" i="15"/>
  <c r="Q15" i="6" s="1"/>
  <c r="K28" i="15"/>
  <c r="Q23" i="6" s="1"/>
  <c r="J24" i="6"/>
  <c r="L34" i="11"/>
  <c r="K28" i="6" s="1"/>
  <c r="K23" i="15"/>
  <c r="L23" i="15" s="1"/>
  <c r="R18" i="6" s="1"/>
  <c r="J18" i="6"/>
  <c r="K22" i="15"/>
  <c r="Q17" i="6" s="1"/>
  <c r="K31" i="15"/>
  <c r="J20" i="6"/>
  <c r="K30" i="15"/>
  <c r="Q25" i="6" s="1"/>
  <c r="E22" i="6"/>
  <c r="F22" i="6"/>
  <c r="E14" i="6"/>
  <c r="F14" i="6"/>
  <c r="E15" i="6"/>
  <c r="F15" i="6"/>
  <c r="E26" i="6"/>
  <c r="F26" i="6"/>
  <c r="Q19" i="6"/>
  <c r="L24" i="15"/>
  <c r="R19" i="6" s="1"/>
  <c r="E16" i="6"/>
  <c r="F16" i="6"/>
  <c r="E17" i="6"/>
  <c r="F17" i="6"/>
  <c r="E11" i="6"/>
  <c r="F11" i="6"/>
  <c r="E18" i="6"/>
  <c r="F18" i="6"/>
  <c r="E24" i="6"/>
  <c r="F24" i="6"/>
  <c r="E12" i="6"/>
  <c r="F12" i="6"/>
  <c r="E20" i="6"/>
  <c r="F20" i="6"/>
  <c r="Q14" i="6"/>
  <c r="L19" i="15"/>
  <c r="R14" i="6" s="1"/>
  <c r="K26" i="15"/>
  <c r="K29" i="15"/>
  <c r="J26" i="6"/>
  <c r="P25" i="6"/>
  <c r="F25" i="6"/>
  <c r="F23" i="6"/>
  <c r="J22" i="6"/>
  <c r="F21" i="6"/>
  <c r="F19" i="6"/>
  <c r="J16" i="6"/>
  <c r="P15" i="6"/>
  <c r="J14" i="6"/>
  <c r="F13" i="6"/>
  <c r="J12" i="6"/>
  <c r="J11" i="6"/>
  <c r="K25" i="15"/>
  <c r="K32" i="15"/>
  <c r="O23" i="6"/>
  <c r="O19" i="6"/>
  <c r="O17" i="6"/>
  <c r="K33" i="15"/>
  <c r="J25" i="6"/>
  <c r="J23" i="6"/>
  <c r="J21" i="6"/>
  <c r="J19" i="6"/>
  <c r="J17" i="6"/>
  <c r="J15" i="6"/>
  <c r="J13" i="6"/>
  <c r="K21" i="15"/>
  <c r="K27" i="15"/>
  <c r="O14" i="6"/>
  <c r="F28" i="6"/>
  <c r="E28" i="6"/>
  <c r="K18" i="15"/>
  <c r="K17" i="15"/>
  <c r="L33" i="11"/>
  <c r="K27" i="6" s="1"/>
  <c r="K16" i="15"/>
  <c r="Q11" i="6" s="1"/>
  <c r="L30" i="15" l="1"/>
  <c r="R25" i="6" s="1"/>
  <c r="L20" i="15"/>
  <c r="R15" i="6" s="1"/>
  <c r="L28" i="15"/>
  <c r="R23" i="6" s="1"/>
  <c r="Q18" i="6"/>
  <c r="L22" i="15"/>
  <c r="R17" i="6" s="1"/>
  <c r="L31" i="15"/>
  <c r="R26" i="6" s="1"/>
  <c r="Q26" i="6"/>
  <c r="L29" i="15"/>
  <c r="R24" i="6" s="1"/>
  <c r="Q24" i="6"/>
  <c r="L17" i="15"/>
  <c r="R12" i="6" s="1"/>
  <c r="Q12" i="6"/>
  <c r="L18" i="15"/>
  <c r="R13" i="6" s="1"/>
  <c r="Q13" i="6"/>
  <c r="L27" i="15"/>
  <c r="R22" i="6" s="1"/>
  <c r="Q22" i="6"/>
  <c r="L33" i="15"/>
  <c r="R28" i="6" s="1"/>
  <c r="Q28" i="6"/>
  <c r="Q27" i="6"/>
  <c r="L32" i="15"/>
  <c r="R27" i="6" s="1"/>
  <c r="Q21" i="6"/>
  <c r="L26" i="15"/>
  <c r="R21" i="6" s="1"/>
  <c r="L21" i="15"/>
  <c r="R16" i="6" s="1"/>
  <c r="Q16" i="6"/>
  <c r="Q20" i="6"/>
  <c r="L25" i="15"/>
  <c r="R20" i="6" s="1"/>
  <c r="L16" i="15"/>
  <c r="R11" i="6" s="1"/>
</calcChain>
</file>

<file path=xl/sharedStrings.xml><?xml version="1.0" encoding="utf-8"?>
<sst xmlns="http://schemas.openxmlformats.org/spreadsheetml/2006/main" count="546" uniqueCount="188">
  <si>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</si>
  <si>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</si>
  <si>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</si>
  <si>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</si>
  <si>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 xml:space="preserve">Agentes externos: Contratista - Agentes internos: Supervisores, funcionarios y demás usuarios.  </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</si>
  <si>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r>
  </si>
  <si>
    <r>
      <t xml:space="preserve">Entorno socio ambiental: </t>
    </r>
    <r>
      <rPr>
        <sz val="12"/>
        <rFont val="Garamond"/>
        <family val="1"/>
      </rPr>
      <t xml:space="preserve">Si aplican. </t>
    </r>
  </si>
  <si>
    <r>
      <t xml:space="preserve">Condiciones políticas: </t>
    </r>
    <r>
      <rPr>
        <sz val="12"/>
        <rFont val="Garamond"/>
        <family val="1"/>
      </rPr>
      <t>N/A</t>
    </r>
  </si>
  <si>
    <r>
      <t>Factores ambientales.</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</si>
  <si>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 encontrando una amplia oferta de empresas privadas y públicas que prestan el servio</t>
    </r>
  </si>
  <si>
    <r>
      <t xml:space="preserve">Normativa aplicable al objeto del Proceso de Contratación. </t>
    </r>
    <r>
      <rPr>
        <sz val="12"/>
        <rFont val="Garamond"/>
        <family val="1"/>
      </rPr>
      <t>La modalidad de selección pertinente para contratar esta contratación corresponde a la SELECCIÓN ABREVIADA POR SUBASTA INVERSA para la adquisición o suministro de bienes y servicios de características técnicas uniformes y de común utilización, de conformidad con literal a del numeral 2 del artículo 2 2 de la Ley 1150 de 2007 y en el artículo 2.2.1.2.1.2.2 del Decreto 1082 de 2015.
De conformidad con lo establecido en la norma referida el presente proceso de contratación se justifica en atención al objeto a contratar y al valor del presupuesto oficial.</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</si>
  <si>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</si>
  <si>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</si>
  <si>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</si>
  <si>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</si>
  <si>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</si>
  <si>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</si>
  <si>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</si>
  <si>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</si>
  <si>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</si>
  <si>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EJECUCIÓN</t>
  </si>
  <si>
    <t>Operacionales</t>
  </si>
  <si>
    <t>Fluctuaciones del valor de la moneda</t>
  </si>
  <si>
    <t>General</t>
  </si>
  <si>
    <t>Externo</t>
  </si>
  <si>
    <t>Cambio de precios en factores de producción.</t>
  </si>
  <si>
    <t>Variación de los precios del mercado</t>
  </si>
  <si>
    <t>Factores políticos o macroeconómicos.</t>
  </si>
  <si>
    <t>Estatal</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</si>
  <si>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</si>
  <si>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</si>
  <si>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</si>
  <si>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</si>
  <si>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Interno</t>
  </si>
  <si>
    <t>Defecto en la instalación de equipos</t>
  </si>
  <si>
    <t>Especifico</t>
  </si>
  <si>
    <t>Defectos en los equipos.</t>
  </si>
  <si>
    <t>Daños a los equipos objeto de mantenimiento y/o otros bienes</t>
  </si>
  <si>
    <t>Imposición de nuevos tributos</t>
  </si>
  <si>
    <t>Economicos</t>
  </si>
  <si>
    <t>Imposición de nuevos trámites o permisos</t>
  </si>
  <si>
    <t>Cambios en el marco regulatorio o normatividad aplicable al proyecto.</t>
  </si>
  <si>
    <t>Variación de tasas o tarifas</t>
  </si>
  <si>
    <t>Sociales o Políticos</t>
  </si>
  <si>
    <t>Desequilibrio económico del contrato</t>
  </si>
  <si>
    <t xml:space="preserve">Eventos de baja Calidad  en la ejecución </t>
  </si>
  <si>
    <t>Ejecución en tiempos distintos a los inicialmente programados por circunstancias no imputables a las partes.</t>
  </si>
  <si>
    <t xml:space="preserve">Insolvencia del contratista </t>
  </si>
  <si>
    <t>Deterioro de las condiciones de seguridad y orden público que impidan el transporte de los funcionarios o el aplazamiento de recorridos</t>
  </si>
  <si>
    <t>Incumplimiento derivado del trámite de los permisos con autoridades ambientales, la obtención de los mismos, paz y salvos</t>
  </si>
  <si>
    <t>Regulatorios</t>
  </si>
  <si>
    <t>Financieros</t>
  </si>
  <si>
    <t>De la naturaleza</t>
  </si>
  <si>
    <t>Ambientales</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</si>
  <si>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</si>
  <si>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</si>
  <si>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</si>
  <si>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</si>
  <si>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</si>
  <si>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</si>
  <si>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</si>
  <si>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</si>
  <si>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</si>
  <si>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</si>
  <si>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</si>
  <si>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</si>
  <si>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</si>
  <si>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</si>
  <si>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</si>
  <si>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Aumento de los costos del contrato. Demoras en la ejecución del contrato. Posible desequilibrio económico </t>
  </si>
  <si>
    <t>Incremento de costos.Necesidad de renegociación.Demoras en la ejecución. Revisión de cláusulas contractuales. Impacto en la calidad.</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</si>
  <si>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</si>
  <si>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</si>
  <si>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</si>
  <si>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</si>
  <si>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</si>
  <si>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</si>
  <si>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</si>
  <si>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Interrupciones en el servicio. Aumento de costos. Reducción de la productividad. Pérdida de datos o calidad. Problemas de seguridad. Costos adicionales por tiempo de inactividad. Incumplimiento de contratos.</t>
  </si>
  <si>
    <t>Incremento en los costos. Interrupción de operaciones.Reducción de la productividad.Pérdida de calidad.Problemas de seguridad.Necesidad de procedimientos adicionales.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</si>
  <si>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</si>
  <si>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</si>
  <si>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</si>
  <si>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</si>
  <si>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</si>
  <si>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</si>
  <si>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</si>
  <si>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</si>
  <si>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</si>
  <si>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</si>
  <si>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</si>
  <si>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</si>
  <si>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</si>
  <si>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</si>
  <si>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</si>
  <si>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</si>
  <si>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</si>
  <si>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</si>
  <si>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</si>
  <si>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</si>
  <si>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</si>
  <si>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</si>
  <si>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</si>
  <si>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</si>
  <si>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</si>
  <si>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</si>
  <si>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</si>
  <si>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</si>
  <si>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</si>
  <si>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</si>
  <si>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</si>
  <si>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</si>
  <si>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</si>
  <si>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</si>
  <si>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</si>
  <si>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</si>
  <si>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</si>
  <si>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</si>
  <si>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</si>
  <si>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</si>
  <si>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</si>
  <si>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</si>
  <si>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</si>
  <si>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</si>
  <si>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</si>
  <si>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</si>
  <si>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</si>
  <si>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</si>
  <si>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</si>
  <si>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</si>
  <si>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</si>
  <si>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</si>
  <si>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</si>
  <si>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</si>
  <si>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SI</t>
  </si>
  <si>
    <t xml:space="preserve"> El apoyo a la supervisión y profesional designado por el contratista </t>
  </si>
  <si>
    <t>Durante la
ejecución del contrato</t>
  </si>
  <si>
    <t>Antes de la
terminación del plazo contractual</t>
  </si>
  <si>
    <t>Revisión documental de la evidencia establecida en el tratamiento/control</t>
  </si>
  <si>
    <t>Mensualmente</t>
  </si>
  <si>
    <t>(1)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</si>
  <si>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El apoyo a la supervisión y profesional designado por el contratist </t>
  </si>
  <si>
    <t>Durante la ejecución del contrato</t>
  </si>
  <si>
    <t>Antes de la terminación del plazo contractual</t>
  </si>
  <si>
    <t>(1)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</si>
  <si>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NO</t>
  </si>
  <si>
    <t>(1)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t>
  </si>
  <si>
    <t>El apoyo a la supervisión y profesional designado por el contratista</t>
  </si>
  <si>
    <t>Cierre o liquidación del contrato</t>
  </si>
  <si>
    <t>(1)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</si>
  <si>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t>
  </si>
  <si>
    <t>(1)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t>
  </si>
  <si>
    <t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t>
  </si>
  <si>
    <t>El apoyo a la supevisión</t>
  </si>
  <si>
    <t>(1)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t>
  </si>
  <si>
    <t>(1)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t>
  </si>
  <si>
    <t xml:space="preserve"> Cada vez que se le realice mantenimiento a un equipo/dispositivo</t>
  </si>
  <si>
    <t>(1)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</si>
  <si>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</si>
  <si>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</si>
  <si>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</si>
  <si>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</si>
  <si>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t>
  </si>
  <si>
    <t>A más tardar 10 días después del inicio del contrato, establecerán un cronograma de trabajo y le realizarán un seguimiento mensual a su cumplimiento</t>
  </si>
  <si>
    <t>(1)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t>
  </si>
  <si>
    <t>(1)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t>
  </si>
  <si>
    <t xml:space="preserve">10 días antes de cada recorrido  </t>
  </si>
  <si>
    <t>Impacto del Riesgo</t>
  </si>
  <si>
    <t>Esta matriz es un documento anexo del Estudio Previo</t>
  </si>
  <si>
    <t>No</t>
  </si>
  <si>
    <t>Etapa</t>
  </si>
  <si>
    <t>Clase</t>
  </si>
  <si>
    <t>Fuente</t>
  </si>
  <si>
    <t>Calificación total</t>
  </si>
  <si>
    <t>¿A quien se le asigna?</t>
  </si>
  <si>
    <t>%</t>
  </si>
  <si>
    <t>¿Cómo se realiza el monitoreo</t>
  </si>
  <si>
    <t>CONTRATISTA Y SDG</t>
  </si>
  <si>
    <t>50% - 50%</t>
  </si>
  <si>
    <t>CONTRATISTA</t>
  </si>
  <si>
    <t>SDG</t>
  </si>
  <si>
    <t xml:space="preserve">Categoria </t>
  </si>
  <si>
    <r>
      <t xml:space="preserve">Ciudadanía que se beneficia del Proceso de Contratación: </t>
    </r>
    <r>
      <rPr>
        <sz val="12"/>
        <rFont val="Garamond"/>
        <family val="1"/>
      </rPr>
      <t>El presente proceso de contratación beneficia de manera directa a las organizaciones sociales e instancias de participación ciudadana de la localidad de Puente Aranda, y de manera indirecta a la población en general de los diferentes barrios de la localidad, en la medida en que el fortalecimiento de dichas instancias contribuye al desarrollo de actividades comunitarias, la promoción de la participación ciudadana y el mejoramiento de las dinámicas sociales en el territorio</t>
    </r>
  </si>
  <si>
    <r>
      <t>Suficiencia del presupuesto oficial del Proceso de Contratación:</t>
    </r>
    <r>
      <rPr>
        <sz val="12"/>
        <color theme="1"/>
        <rFont val="Garamond"/>
        <family val="1"/>
      </rPr>
      <t xml:space="preserve"> De acuerdo con el Plan Anual de Adquisiciones para la vigencia 2026, se estimaron los recursos necesarios para el desarrollo del proceso de contratación, el cual cuenta con soporte presupuestal en el proyecto 2451 “Puente Aranda Participativa”, con cargo al rubro presupuestal O23011745992024245101000 para su desarrollo.</t>
    </r>
  </si>
  <si>
    <r>
      <t xml:space="preserve">Condiciones geográficas y de acceso del lugar en el cual se debe cumplir el objeto del Proceso de Contratación: </t>
    </r>
    <r>
      <rPr>
        <sz val="12"/>
        <color rgb="FF000000"/>
        <rFont val="Garamond"/>
        <family val="1"/>
      </rPr>
      <t>El suministro, obra, servicioo adquisición y entrega de los bienes se realizará principalmente en las instalaciones de la Alcaldía Local de Puente Aranda, o en el lugar indicado en los estudios previos del proceso.</t>
    </r>
  </si>
  <si>
    <r>
      <t xml:space="preserve">Experiencia propia y de otras Entidades Estatales en Procesos de Contratación del mismo tipo. </t>
    </r>
    <r>
      <rPr>
        <sz val="12"/>
        <rFont val="Garamond"/>
        <family val="1"/>
      </rPr>
      <t>La Entidad desarrolla adquisiones y entrega de bines  de la localidad a traves de diferentes procesos de contratación, lo que nos permite tener una experiencia amplia para desarrollar este tipo de contratos.</t>
    </r>
  </si>
  <si>
    <t>Objeto Contractual: “Prestación de servicios para el fortalecimiento de las capacidades organizativas y operativas de las organizaciones sociales e instancias de participación ciudadana de la localidad de Puente Aranda, mediante la adquisición de elementos y el desarrollo de procesos de formación, en el marco del proyecto de inversión 2451 “Puente Aranda Participativa”.</t>
  </si>
  <si>
    <r>
      <t xml:space="preserve">Objeto del Proceso de Contratación: </t>
    </r>
    <r>
      <rPr>
        <sz val="12"/>
        <color rgb="FF000000"/>
        <rFont val="Garamond"/>
        <family val="1"/>
      </rPr>
      <t>El contrato que se pretende celebrar tendrá por objeto Prestación de servicios para el fortalecimiento de las capacidades organizativas y operativas de las organizaciones sociales e instancias de participación ciudadana de la localidad de Puente Aranda, mediante la adquisición de elementos y el desarrollo de procesos de formación, en el marco del proyecto de inversión 2451 “Puente Aranda Participativa”.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</si>
</sst>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0"/>
      <name val="Arial"/>
    </font>
    <font>
      <sz val="8"/>
      <name val="Arial"/>
      <family val="2"/>
    </font>
    <font>
      <b/>
      <sz val="10"/>
      <name val="Arial"/>
      <family val="2"/>
    </font>
    <font>
      <sz val="10"/>
      <name val="Arial"/>
      <family val="2"/>
    </font>
    <font>
      <sz val="12"/>
      <name val="Arial"/>
      <family val="2"/>
    </font>
    <font>
      <b/>
      <sz val="12"/>
      <name val="Arial"/>
      <family val="2"/>
    </font>
    <font>
      <sz val="11"/>
      <name val="Arial"/>
      <family val="2"/>
    </font>
    <font>
      <sz val="11"/>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i/>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sz val="9"/>
      <name val="Garamond"/>
      <family val="1"/>
    </font>
    <font>
      <b/>
      <sz val="12"/>
      <color rgb="FFFF0D0D"/>
      <name val="Garamond"/>
      <family val="1"/>
    </font>
    <font>
      <b/>
      <sz val="12"/>
      <color rgb="FFFF0000"/>
      <name val="Garamond"/>
      <family val="1"/>
    </font>
    <font>
      <b/>
      <u/>
      <sz val="12"/>
      <color rgb="FF000000"/>
      <name val="Garamond"/>
      <family val="1"/>
    </font>
    <font>
      <sz val="12"/>
      <color rgb="FF000000"/>
      <name val="Garamond"/>
      <family val="1"/>
    </font>
    <font>
      <b/>
      <sz val="12"/>
      <color rgb="FF000000"/>
      <name val="Garamond"/>
      <family val="1"/>
    </font>
    <font>
      <b/>
      <sz val="12"/>
      <color theme="1"/>
      <name val="Garamond"/>
      <family val="1"/>
    </font>
    <font>
      <sz val="12"/>
      <color theme="1"/>
      <name val="Garamond"/>
      <family val="1"/>
    </font>
    <font>
      <b/>
      <sz val="10"/>
      <color rgb="FFFF0D0D"/>
      <name val="Garamond"/>
      <family val="1"/>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7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hair">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hair">
        <color indexed="64"/>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1">
    <xf numFmtId="0" fontId="0" fillId="0" borderId="0"/>
  </cellStyleXfs>
  <cellXfs count="347">
    <xf numFmtId="0" fontId="0" fillId="0" borderId="0" xfId="0"/>
    <xf numFmtId="0" fontId="2" fillId="2" borderId="0" xfId="0" applyFont="1" applyFill="1" applyAlignment="1">
      <alignment vertical="top" wrapText="1" readingOrder="1"/>
    </xf>
    <xf numFmtId="0" fontId="0" fillId="0" borderId="1" xfId="0" applyBorder="1"/>
    <xf numFmtId="0" fontId="0" fillId="0" borderId="0" xfId="0" applyAlignment="1">
      <alignment horizontal="center"/>
    </xf>
    <xf numFmtId="0" fontId="0" fillId="5" borderId="0" xfId="0" applyFill="1"/>
    <xf numFmtId="0" fontId="3" fillId="0" borderId="0" xfId="0" applyFont="1" applyAlignment="1">
      <alignment wrapText="1"/>
    </xf>
    <xf numFmtId="0" fontId="3" fillId="0" borderId="0" xfId="0" applyFont="1"/>
    <xf numFmtId="0" fontId="3" fillId="0" borderId="1" xfId="0" applyFont="1" applyBorder="1"/>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9" xfId="0" applyFont="1" applyBorder="1"/>
    <xf numFmtId="0" fontId="6" fillId="0" borderId="10" xfId="0" applyFont="1" applyBorder="1" applyAlignment="1">
      <alignment horizontal="center" vertical="center" wrapText="1"/>
    </xf>
    <xf numFmtId="0" fontId="8" fillId="0" borderId="0" xfId="0" applyFont="1"/>
    <xf numFmtId="0" fontId="0" fillId="0" borderId="0" xfId="0" applyAlignment="1">
      <alignment wrapText="1"/>
    </xf>
    <xf numFmtId="0" fontId="9" fillId="4" borderId="25" xfId="0" applyFont="1" applyFill="1" applyBorder="1" applyAlignment="1">
      <alignment horizontal="center" vertical="center" wrapText="1"/>
    </xf>
    <xf numFmtId="0" fontId="9" fillId="4" borderId="26" xfId="0" applyFont="1" applyFill="1" applyBorder="1" applyAlignment="1">
      <alignment horizontal="center" vertical="center" wrapText="1"/>
    </xf>
    <xf numFmtId="0" fontId="9" fillId="4" borderId="26" xfId="0" applyFont="1" applyFill="1" applyBorder="1" applyAlignment="1">
      <alignment horizontal="center" vertical="center" textRotation="90" wrapText="1"/>
    </xf>
    <xf numFmtId="0" fontId="9" fillId="4" borderId="27" xfId="0"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30" xfId="0" applyFont="1" applyBorder="1" applyAlignment="1">
      <alignment horizontal="center" vertical="center" wrapText="1"/>
    </xf>
    <xf numFmtId="0" fontId="6" fillId="0" borderId="30" xfId="0" applyFont="1" applyBorder="1" applyAlignment="1">
      <alignment horizontal="center" vertical="center" textRotation="90" wrapText="1"/>
    </xf>
    <xf numFmtId="0" fontId="6" fillId="0" borderId="33" xfId="0" applyFont="1" applyBorder="1" applyAlignment="1">
      <alignment horizontal="center" vertical="center" wrapText="1"/>
    </xf>
    <xf numFmtId="0" fontId="6" fillId="0" borderId="39" xfId="0" applyFont="1" applyBorder="1"/>
    <xf numFmtId="0" fontId="6" fillId="0" borderId="39"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2" fillId="2" borderId="28" xfId="0" applyFont="1" applyFill="1" applyBorder="1" applyAlignment="1">
      <alignment vertical="center" wrapText="1"/>
    </xf>
    <xf numFmtId="0" fontId="12" fillId="2" borderId="22" xfId="0" applyFont="1" applyFill="1" applyBorder="1" applyAlignment="1">
      <alignment horizontal="center" vertical="center" wrapText="1"/>
    </xf>
    <xf numFmtId="0" fontId="17" fillId="0" borderId="19" xfId="0" applyFont="1" applyBorder="1"/>
    <xf numFmtId="0" fontId="15" fillId="2" borderId="12" xfId="0" applyFont="1" applyFill="1" applyBorder="1" applyAlignment="1">
      <alignment vertical="center" wrapText="1"/>
    </xf>
    <xf numFmtId="0" fontId="17" fillId="2" borderId="20" xfId="0" applyFont="1" applyFill="1" applyBorder="1" applyAlignment="1">
      <alignment vertical="center" wrapText="1"/>
    </xf>
    <xf numFmtId="0" fontId="17" fillId="0" borderId="20" xfId="0" applyFont="1" applyBorder="1"/>
    <xf numFmtId="0" fontId="15" fillId="2" borderId="14" xfId="0" applyFont="1" applyFill="1" applyBorder="1" applyAlignment="1">
      <alignment vertical="center" wrapText="1"/>
    </xf>
    <xf numFmtId="0" fontId="15" fillId="2" borderId="15" xfId="0" applyFont="1" applyFill="1" applyBorder="1" applyAlignment="1">
      <alignment vertical="center" wrapText="1"/>
    </xf>
    <xf numFmtId="0" fontId="14" fillId="0" borderId="20" xfId="0" applyFont="1" applyBorder="1" applyAlignment="1">
      <alignment vertical="center"/>
    </xf>
    <xf numFmtId="0" fontId="15" fillId="2" borderId="17" xfId="0" applyFont="1" applyFill="1" applyBorder="1" applyAlignment="1">
      <alignment vertical="center" wrapText="1"/>
    </xf>
    <xf numFmtId="0" fontId="17" fillId="0" borderId="22" xfId="0" applyFont="1" applyBorder="1" applyAlignment="1">
      <alignment vertical="center" wrapText="1"/>
    </xf>
    <xf numFmtId="0" fontId="15" fillId="0" borderId="17" xfId="0" applyFont="1" applyBorder="1" applyAlignment="1">
      <alignment vertical="center" wrapText="1"/>
    </xf>
    <xf numFmtId="0" fontId="15" fillId="0" borderId="12" xfId="0" applyFont="1" applyBorder="1" applyAlignment="1">
      <alignment vertical="center" wrapText="1"/>
    </xf>
    <xf numFmtId="0" fontId="15" fillId="0" borderId="14" xfId="0" applyFont="1" applyBorder="1" applyAlignment="1">
      <alignment vertical="center" wrapText="1"/>
    </xf>
    <xf numFmtId="0" fontId="14" fillId="0" borderId="23" xfId="0" applyFont="1" applyBorder="1" applyAlignment="1">
      <alignment vertical="center"/>
    </xf>
    <xf numFmtId="0" fontId="14" fillId="0" borderId="21" xfId="0" applyFont="1" applyBorder="1" applyAlignment="1">
      <alignment vertical="center"/>
    </xf>
    <xf numFmtId="0" fontId="17" fillId="2" borderId="21" xfId="0" applyFont="1" applyFill="1" applyBorder="1" applyAlignment="1">
      <alignment vertical="center" wrapText="1"/>
    </xf>
    <xf numFmtId="0" fontId="17" fillId="0" borderId="21" xfId="0" applyFont="1" applyBorder="1"/>
    <xf numFmtId="0" fontId="15" fillId="0" borderId="18" xfId="0" applyFont="1" applyBorder="1" applyAlignment="1">
      <alignment vertical="center" wrapText="1"/>
    </xf>
    <xf numFmtId="0" fontId="17" fillId="0" borderId="1" xfId="0" applyFont="1" applyBorder="1"/>
    <xf numFmtId="0" fontId="17" fillId="0" borderId="0" xfId="0" applyFont="1"/>
    <xf numFmtId="0" fontId="17" fillId="0" borderId="2" xfId="0" applyFont="1" applyBorder="1" applyAlignment="1">
      <alignment horizontal="center"/>
    </xf>
    <xf numFmtId="0" fontId="17" fillId="0" borderId="7" xfId="0" applyFont="1" applyBorder="1"/>
    <xf numFmtId="0" fontId="17" fillId="0" borderId="9" xfId="0" applyFont="1" applyBorder="1"/>
    <xf numFmtId="0" fontId="17" fillId="0" borderId="10" xfId="0" applyFont="1" applyBorder="1" applyAlignment="1">
      <alignment horizontal="center"/>
    </xf>
    <xf numFmtId="0" fontId="18" fillId="4" borderId="25" xfId="0" applyFont="1" applyFill="1" applyBorder="1" applyAlignment="1">
      <alignment horizontal="center" vertical="center" wrapText="1"/>
    </xf>
    <xf numFmtId="0" fontId="19" fillId="4" borderId="27" xfId="0" applyFont="1" applyFill="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center" vertical="center"/>
    </xf>
    <xf numFmtId="0" fontId="15" fillId="0" borderId="1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8" xfId="0" applyFont="1" applyBorder="1" applyAlignment="1">
      <alignment horizontal="center" vertical="center"/>
    </xf>
    <xf numFmtId="0" fontId="15" fillId="0" borderId="34" xfId="0" applyFont="1" applyBorder="1" applyAlignment="1">
      <alignment horizontal="center" vertical="center" wrapText="1"/>
    </xf>
    <xf numFmtId="0" fontId="17" fillId="0" borderId="35" xfId="0" applyFont="1" applyBorder="1"/>
    <xf numFmtId="0" fontId="17" fillId="0" borderId="36" xfId="0" applyFont="1" applyBorder="1"/>
    <xf numFmtId="0" fontId="17" fillId="0" borderId="37" xfId="0" applyFont="1" applyBorder="1" applyAlignment="1">
      <alignment horizontal="center"/>
    </xf>
    <xf numFmtId="0" fontId="13" fillId="3" borderId="3" xfId="0" applyFont="1" applyFill="1" applyBorder="1" applyAlignment="1">
      <alignment horizontal="center" vertical="center" wrapText="1"/>
    </xf>
    <xf numFmtId="0" fontId="17" fillId="0" borderId="3" xfId="0" applyFont="1" applyBorder="1" applyAlignment="1">
      <alignment horizontal="center"/>
    </xf>
    <xf numFmtId="0" fontId="12" fillId="0" borderId="1" xfId="0" applyFont="1" applyBorder="1" applyAlignment="1">
      <alignment horizontal="right" vertical="center" textRotation="90"/>
    </xf>
    <xf numFmtId="0" fontId="17" fillId="0" borderId="0" xfId="0" applyFont="1" applyAlignment="1">
      <alignment horizontal="center" vertical="center" wrapText="1"/>
    </xf>
    <xf numFmtId="0" fontId="13" fillId="6" borderId="24" xfId="0" applyFont="1" applyFill="1" applyBorder="1" applyAlignment="1">
      <alignment horizontal="center" vertical="center"/>
    </xf>
    <xf numFmtId="0" fontId="17" fillId="7" borderId="3" xfId="0" applyFont="1" applyFill="1" applyBorder="1" applyAlignment="1">
      <alignment horizontal="center" vertical="center"/>
    </xf>
    <xf numFmtId="0" fontId="13" fillId="6" borderId="3" xfId="0" applyFont="1" applyFill="1" applyBorder="1" applyAlignment="1">
      <alignment vertical="center"/>
    </xf>
    <xf numFmtId="0" fontId="17" fillId="0" borderId="3" xfId="0" applyFont="1" applyBorder="1" applyAlignment="1">
      <alignment vertical="center"/>
    </xf>
    <xf numFmtId="0" fontId="19" fillId="4" borderId="25" xfId="0" applyFont="1" applyFill="1" applyBorder="1" applyAlignment="1">
      <alignment horizontal="center" vertical="center" wrapText="1"/>
    </xf>
    <xf numFmtId="0" fontId="15" fillId="0" borderId="29" xfId="0" applyFont="1" applyBorder="1" applyAlignment="1">
      <alignment horizontal="center" vertical="center" wrapText="1"/>
    </xf>
    <xf numFmtId="0" fontId="15" fillId="0" borderId="30" xfId="0" applyFont="1" applyBorder="1" applyAlignment="1">
      <alignment horizontal="center" vertical="center" wrapText="1"/>
    </xf>
    <xf numFmtId="0" fontId="21" fillId="0" borderId="3" xfId="0" applyFont="1" applyBorder="1" applyAlignment="1">
      <alignment horizontal="center" vertical="center" wrapText="1"/>
    </xf>
    <xf numFmtId="0" fontId="17" fillId="0" borderId="8" xfId="0" applyFont="1" applyBorder="1" applyAlignment="1">
      <alignment vertical="center"/>
    </xf>
    <xf numFmtId="0" fontId="22" fillId="0" borderId="1" xfId="0" applyFont="1" applyBorder="1"/>
    <xf numFmtId="0" fontId="22" fillId="0" borderId="0" xfId="0" applyFont="1" applyAlignment="1">
      <alignment horizontal="center" vertical="center"/>
    </xf>
    <xf numFmtId="0" fontId="22" fillId="0" borderId="2" xfId="0" applyFont="1" applyBorder="1" applyAlignment="1">
      <alignment horizontal="center" vertical="center"/>
    </xf>
    <xf numFmtId="0" fontId="22" fillId="0" borderId="0" xfId="0" applyFont="1"/>
    <xf numFmtId="0" fontId="22" fillId="0" borderId="0" xfId="0" applyFont="1" applyAlignment="1">
      <alignment horizontal="left"/>
    </xf>
    <xf numFmtId="0" fontId="22" fillId="0" borderId="2" xfId="0" applyFont="1" applyBorder="1" applyAlignment="1">
      <alignment horizontal="center"/>
    </xf>
    <xf numFmtId="0" fontId="14" fillId="0" borderId="13" xfId="0" applyFont="1" applyBorder="1" applyAlignment="1">
      <alignment vertical="center"/>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7" fillId="6" borderId="3" xfId="0" applyFont="1" applyFill="1" applyBorder="1" applyAlignment="1">
      <alignment horizontal="center"/>
    </xf>
    <xf numFmtId="0" fontId="17" fillId="8" borderId="3" xfId="0" applyFont="1" applyFill="1" applyBorder="1" applyAlignment="1">
      <alignment horizontal="center" vertical="center"/>
    </xf>
    <xf numFmtId="0" fontId="17" fillId="9" borderId="3" xfId="0" applyFont="1" applyFill="1" applyBorder="1" applyAlignment="1">
      <alignment horizontal="center" vertical="center"/>
    </xf>
    <xf numFmtId="0" fontId="13" fillId="0" borderId="0" xfId="0" applyFont="1" applyAlignment="1">
      <alignment horizontal="center"/>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0" borderId="4" xfId="0" applyFont="1" applyBorder="1" applyAlignment="1">
      <alignment horizontal="center" vertical="center" wrapText="1"/>
    </xf>
    <xf numFmtId="0" fontId="19" fillId="4" borderId="26" xfId="0" applyFont="1" applyFill="1" applyBorder="1" applyAlignment="1">
      <alignment horizontal="center" vertical="center" wrapText="1"/>
    </xf>
    <xf numFmtId="0" fontId="6" fillId="0" borderId="3" xfId="0" applyFont="1" applyBorder="1" applyAlignment="1">
      <alignment horizontal="center" vertical="center" wrapText="1"/>
    </xf>
    <xf numFmtId="0" fontId="6" fillId="9" borderId="3" xfId="0" applyFont="1" applyFill="1" applyBorder="1" applyAlignment="1">
      <alignment horizontal="center" vertical="center"/>
    </xf>
    <xf numFmtId="0" fontId="8" fillId="6" borderId="3" xfId="0" applyFont="1" applyFill="1" applyBorder="1" applyAlignment="1">
      <alignment horizontal="center" vertical="center"/>
    </xf>
    <xf numFmtId="0" fontId="6" fillId="7" borderId="3" xfId="0" applyFont="1" applyFill="1" applyBorder="1" applyAlignment="1">
      <alignment horizontal="center" vertical="center"/>
    </xf>
    <xf numFmtId="0" fontId="6" fillId="8" borderId="3" xfId="0" applyFont="1" applyFill="1" applyBorder="1" applyAlignment="1">
      <alignment horizontal="center" vertical="center"/>
    </xf>
    <xf numFmtId="0" fontId="6" fillId="0" borderId="4" xfId="0" applyFont="1" applyBorder="1" applyAlignment="1">
      <alignment horizontal="center" vertical="center" wrapText="1"/>
    </xf>
    <xf numFmtId="0" fontId="8"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10" borderId="3" xfId="0" applyFont="1" applyFill="1" applyBorder="1" applyAlignment="1">
      <alignment horizontal="center" vertical="center"/>
    </xf>
    <xf numFmtId="0" fontId="14" fillId="0" borderId="65" xfId="0" applyFont="1" applyBorder="1" applyAlignment="1">
      <alignment horizontal="left" vertical="center"/>
    </xf>
    <xf numFmtId="0" fontId="15" fillId="0" borderId="28" xfId="0" applyFont="1" applyBorder="1" applyAlignment="1">
      <alignment horizontal="left" vertical="center" wrapText="1"/>
    </xf>
    <xf numFmtId="0" fontId="17" fillId="0" borderId="22" xfId="0" applyFont="1" applyBorder="1" applyAlignment="1">
      <alignment horizontal="left" vertical="center" wrapText="1"/>
    </xf>
    <xf numFmtId="0" fontId="17" fillId="0" borderId="57" xfId="0" applyFont="1" applyBorder="1" applyAlignment="1">
      <alignment horizontal="left" vertical="center" wrapText="1"/>
    </xf>
    <xf numFmtId="0" fontId="14" fillId="0" borderId="0" xfId="0" applyFont="1" applyAlignment="1">
      <alignment horizontal="center" vertical="center" wrapText="1"/>
    </xf>
    <xf numFmtId="0" fontId="15" fillId="0" borderId="22" xfId="0" applyFont="1" applyBorder="1" applyAlignment="1">
      <alignment horizontal="center" vertical="center" wrapText="1"/>
    </xf>
    <xf numFmtId="0" fontId="17" fillId="0" borderId="55" xfId="0" applyFont="1" applyBorder="1" applyAlignment="1">
      <alignment horizontal="left" vertical="center" wrapText="1"/>
    </xf>
    <xf numFmtId="0" fontId="15" fillId="0" borderId="0" xfId="0" applyFont="1" applyAlignment="1">
      <alignment horizontal="center" vertical="center" wrapText="1"/>
    </xf>
    <xf numFmtId="0" fontId="14" fillId="0" borderId="69" xfId="0" applyFont="1" applyBorder="1" applyAlignment="1">
      <alignment vertical="center"/>
    </xf>
    <xf numFmtId="0" fontId="15" fillId="0" borderId="65" xfId="0" applyFont="1" applyBorder="1" applyAlignment="1">
      <alignment horizontal="center" vertical="center" wrapText="1"/>
    </xf>
    <xf numFmtId="0" fontId="15" fillId="0" borderId="22" xfId="0" applyFont="1" applyBorder="1" applyAlignment="1">
      <alignment horizontal="center" vertical="center"/>
    </xf>
    <xf numFmtId="0" fontId="15" fillId="0" borderId="24" xfId="0" applyFont="1" applyBorder="1" applyAlignment="1">
      <alignment horizontal="center" vertical="center" wrapText="1"/>
    </xf>
    <xf numFmtId="0" fontId="15" fillId="0" borderId="1" xfId="0" applyFont="1" applyBorder="1" applyAlignment="1">
      <alignment horizontal="center" vertical="center" wrapText="1"/>
    </xf>
    <xf numFmtId="0" fontId="21" fillId="0" borderId="0" xfId="0" applyFont="1" applyAlignment="1">
      <alignment horizontal="center" vertical="center" wrapText="1"/>
    </xf>
    <xf numFmtId="0" fontId="15" fillId="0" borderId="43" xfId="0" applyFont="1" applyBorder="1" applyAlignment="1">
      <alignment horizontal="center" vertical="center" wrapText="1"/>
    </xf>
    <xf numFmtId="0" fontId="21" fillId="0" borderId="43" xfId="0" applyFont="1" applyBorder="1" applyAlignment="1">
      <alignment horizontal="center" vertical="center" wrapText="1"/>
    </xf>
    <xf numFmtId="0" fontId="17" fillId="0" borderId="68" xfId="0" applyFont="1" applyBorder="1" applyAlignment="1">
      <alignment horizontal="left" vertical="center" wrapText="1"/>
    </xf>
    <xf numFmtId="0" fontId="14" fillId="0" borderId="65" xfId="0" applyFont="1" applyBorder="1" applyAlignment="1">
      <alignment vertical="center"/>
    </xf>
    <xf numFmtId="0" fontId="6" fillId="0" borderId="0" xfId="0" applyFont="1" applyAlignment="1">
      <alignment horizontal="center" vertical="center" textRotation="90" wrapText="1"/>
    </xf>
    <xf numFmtId="0" fontId="17" fillId="0" borderId="16" xfId="0" applyFont="1" applyBorder="1" applyAlignment="1">
      <alignment horizontal="center" vertical="center" wrapText="1"/>
    </xf>
    <xf numFmtId="0" fontId="17" fillId="0" borderId="30" xfId="0" applyFont="1" applyBorder="1" applyAlignment="1">
      <alignment horizontal="center" vertical="center" wrapText="1"/>
    </xf>
    <xf numFmtId="0" fontId="29" fillId="0" borderId="0" xfId="0" applyFont="1" applyAlignment="1">
      <alignment horizontal="center" vertical="center"/>
    </xf>
    <xf numFmtId="0" fontId="29" fillId="0" borderId="0" xfId="0" applyFont="1"/>
    <xf numFmtId="0" fontId="17" fillId="0" borderId="0" xfId="0" applyFont="1" applyAlignment="1">
      <alignment horizontal="center"/>
    </xf>
    <xf numFmtId="0" fontId="17" fillId="0" borderId="38" xfId="0" applyFont="1" applyBorder="1" applyAlignment="1">
      <alignment horizontal="center" vertical="center" wrapText="1"/>
    </xf>
    <xf numFmtId="0" fontId="17" fillId="0" borderId="2" xfId="0" applyFont="1" applyBorder="1" applyAlignment="1">
      <alignment horizontal="center" vertical="center" wrapText="1"/>
    </xf>
    <xf numFmtId="0" fontId="0" fillId="0" borderId="0" xfId="0" applyAlignment="1">
      <alignment horizontal="justify" vertical="center"/>
    </xf>
    <xf numFmtId="0" fontId="17" fillId="0" borderId="0" xfId="0" applyFont="1" applyAlignment="1">
      <alignment horizontal="justify" vertical="center" wrapText="1"/>
    </xf>
    <xf numFmtId="0" fontId="17" fillId="0" borderId="0" xfId="0" applyFont="1" applyAlignment="1">
      <alignment horizontal="justify" vertical="center"/>
    </xf>
    <xf numFmtId="0" fontId="17" fillId="0" borderId="9" xfId="0" applyFont="1" applyBorder="1" applyAlignment="1">
      <alignment horizontal="justify" vertical="center"/>
    </xf>
    <xf numFmtId="9" fontId="6" fillId="0" borderId="30" xfId="0" applyNumberFormat="1" applyFont="1" applyBorder="1" applyAlignment="1">
      <alignment horizontal="center" vertical="center" textRotation="90" wrapText="1"/>
    </xf>
    <xf numFmtId="0" fontId="2" fillId="0" borderId="0" xfId="0" applyFont="1" applyAlignment="1">
      <alignment horizontal="justify" vertical="center"/>
    </xf>
    <xf numFmtId="0" fontId="15" fillId="0" borderId="71" xfId="0" applyFont="1" applyBorder="1" applyAlignment="1">
      <alignment horizontal="center" vertical="center" wrapText="1"/>
    </xf>
    <xf numFmtId="0" fontId="15" fillId="0" borderId="72" xfId="0" applyFont="1" applyBorder="1" applyAlignment="1">
      <alignment horizontal="center" vertical="center" wrapText="1"/>
    </xf>
    <xf numFmtId="0" fontId="17" fillId="0" borderId="72" xfId="0" applyFont="1" applyBorder="1" applyAlignment="1">
      <alignment horizontal="center" vertical="center" wrapText="1"/>
    </xf>
    <xf numFmtId="0" fontId="4" fillId="0" borderId="3" xfId="0" applyFont="1" applyBorder="1" applyAlignment="1">
      <alignment horizontal="center"/>
    </xf>
    <xf numFmtId="0" fontId="12" fillId="0" borderId="31" xfId="0" applyFont="1" applyBorder="1" applyAlignment="1">
      <alignment horizontal="left" vertical="top" wrapText="1"/>
    </xf>
    <xf numFmtId="0" fontId="12" fillId="0" borderId="3" xfId="0" applyFont="1" applyBorder="1" applyAlignment="1">
      <alignment horizontal="left" vertical="top" wrapText="1"/>
    </xf>
    <xf numFmtId="0" fontId="12" fillId="0" borderId="16" xfId="0" applyFont="1" applyBorder="1" applyAlignment="1">
      <alignment horizontal="left" vertical="top" wrapText="1"/>
    </xf>
    <xf numFmtId="0" fontId="12" fillId="0" borderId="25" xfId="0" applyFont="1" applyBorder="1" applyAlignment="1">
      <alignment horizontal="center"/>
    </xf>
    <xf numFmtId="0" fontId="12" fillId="0" borderId="26" xfId="0" applyFont="1" applyBorder="1" applyAlignment="1">
      <alignment horizontal="center"/>
    </xf>
    <xf numFmtId="0" fontId="12" fillId="0" borderId="27" xfId="0" applyFont="1" applyBorder="1" applyAlignment="1">
      <alignment horizontal="center"/>
    </xf>
    <xf numFmtId="0" fontId="24" fillId="0" borderId="31" xfId="0" applyFont="1" applyBorder="1" applyAlignment="1">
      <alignment horizontal="left" vertical="top" wrapText="1"/>
    </xf>
    <xf numFmtId="0" fontId="15" fillId="0" borderId="3" xfId="0" applyFont="1" applyBorder="1" applyAlignment="1">
      <alignment horizontal="left" vertical="top" wrapText="1"/>
    </xf>
    <xf numFmtId="0" fontId="15" fillId="0" borderId="16" xfId="0" applyFont="1" applyBorder="1" applyAlignment="1">
      <alignment horizontal="left" vertical="top" wrapText="1"/>
    </xf>
    <xf numFmtId="0" fontId="26" fillId="0" borderId="31" xfId="0" applyFont="1" applyBorder="1" applyAlignment="1">
      <alignment horizontal="left" vertical="top" wrapText="1"/>
    </xf>
    <xf numFmtId="0" fontId="15" fillId="0" borderId="41" xfId="0" applyFont="1" applyBorder="1" applyAlignment="1">
      <alignment horizontal="left" vertical="center" wrapText="1"/>
    </xf>
    <xf numFmtId="0" fontId="15" fillId="0" borderId="24" xfId="0" applyFont="1" applyBorder="1" applyAlignment="1">
      <alignment horizontal="left" vertical="center" wrapText="1"/>
    </xf>
    <xf numFmtId="0" fontId="15" fillId="0" borderId="42" xfId="0" applyFont="1" applyBorder="1" applyAlignment="1">
      <alignment horizontal="left" vertical="center" wrapText="1"/>
    </xf>
    <xf numFmtId="0" fontId="27" fillId="0" borderId="31" xfId="0" applyFont="1" applyBorder="1" applyAlignment="1">
      <alignment horizontal="left" vertical="top" wrapText="1"/>
    </xf>
    <xf numFmtId="0" fontId="27" fillId="0" borderId="3" xfId="0" applyFont="1" applyBorder="1" applyAlignment="1">
      <alignment horizontal="left" vertical="top" wrapText="1"/>
    </xf>
    <xf numFmtId="0" fontId="27" fillId="0" borderId="16" xfId="0" applyFont="1" applyBorder="1" applyAlignment="1">
      <alignment horizontal="left" vertical="top" wrapText="1"/>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53" xfId="0" applyFont="1" applyBorder="1" applyAlignment="1">
      <alignment horizontal="center" vertical="center"/>
    </xf>
    <xf numFmtId="0" fontId="10" fillId="0" borderId="59" xfId="0" applyFont="1" applyBorder="1" applyAlignment="1">
      <alignment horizontal="center" vertical="center"/>
    </xf>
    <xf numFmtId="0" fontId="10" fillId="0" borderId="0" xfId="0" applyFont="1" applyAlignment="1">
      <alignment horizontal="center" vertical="center"/>
    </xf>
    <xf numFmtId="0" fontId="10" fillId="0" borderId="58" xfId="0" applyFont="1" applyBorder="1" applyAlignment="1">
      <alignment horizontal="center" vertical="center"/>
    </xf>
    <xf numFmtId="0" fontId="10" fillId="0" borderId="54" xfId="0" applyFont="1" applyBorder="1" applyAlignment="1">
      <alignment horizontal="center" vertical="center"/>
    </xf>
    <xf numFmtId="0" fontId="10" fillId="0" borderId="47" xfId="0" applyFont="1" applyBorder="1" applyAlignment="1">
      <alignment horizontal="center" vertical="center"/>
    </xf>
    <xf numFmtId="0" fontId="10" fillId="0" borderId="55" xfId="0" applyFont="1" applyBorder="1" applyAlignment="1">
      <alignment horizontal="center" vertical="center"/>
    </xf>
    <xf numFmtId="0" fontId="15" fillId="0" borderId="43" xfId="0" applyFont="1" applyBorder="1" applyAlignment="1">
      <alignment horizontal="left" vertical="center" wrapText="1"/>
    </xf>
    <xf numFmtId="0" fontId="15" fillId="0" borderId="60" xfId="0" applyFont="1" applyBorder="1" applyAlignment="1">
      <alignment horizontal="left" vertical="center" wrapText="1"/>
    </xf>
    <xf numFmtId="0" fontId="7" fillId="0" borderId="0" xfId="0" applyFont="1" applyAlignment="1">
      <alignment horizontal="left" vertical="center" wrapText="1"/>
    </xf>
    <xf numFmtId="0" fontId="12" fillId="0" borderId="32" xfId="0" applyFont="1" applyBorder="1" applyAlignment="1">
      <alignment horizontal="left" vertical="top" wrapText="1"/>
    </xf>
    <xf numFmtId="0" fontId="12" fillId="0" borderId="8" xfId="0" applyFont="1" applyBorder="1" applyAlignment="1">
      <alignment horizontal="left" vertical="top" wrapText="1"/>
    </xf>
    <xf numFmtId="0" fontId="12" fillId="0" borderId="34" xfId="0" applyFont="1" applyBorder="1" applyAlignment="1">
      <alignment horizontal="left" vertical="top" wrapText="1"/>
    </xf>
    <xf numFmtId="0" fontId="13" fillId="0" borderId="35" xfId="0" applyFont="1"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2" fillId="0" borderId="3" xfId="0" applyFont="1" applyBorder="1" applyAlignment="1">
      <alignment horizontal="left" wrapText="1"/>
    </xf>
    <xf numFmtId="0" fontId="23" fillId="0" borderId="61" xfId="0" applyFont="1" applyBorder="1" applyAlignment="1">
      <alignment horizontal="left" vertical="center" wrapText="1"/>
    </xf>
    <xf numFmtId="0" fontId="23" fillId="0" borderId="62" xfId="0" applyFont="1" applyBorder="1" applyAlignment="1">
      <alignment horizontal="left" vertical="center" wrapText="1"/>
    </xf>
    <xf numFmtId="0" fontId="23" fillId="0" borderId="63" xfId="0" applyFont="1" applyBorder="1" applyAlignment="1">
      <alignment horizontal="left" vertical="center" wrapText="1"/>
    </xf>
    <xf numFmtId="0" fontId="12" fillId="2" borderId="38"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2" fillId="2" borderId="43" xfId="0" applyFont="1" applyFill="1" applyBorder="1" applyAlignment="1">
      <alignment horizontal="center" vertical="center" wrapText="1"/>
    </xf>
    <xf numFmtId="0" fontId="12" fillId="2" borderId="24" xfId="0" applyFont="1" applyFill="1" applyBorder="1" applyAlignment="1">
      <alignment horizontal="center" vertical="center" wrapText="1"/>
    </xf>
    <xf numFmtId="0" fontId="13" fillId="0" borderId="7"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4" fillId="0" borderId="13" xfId="0" applyFont="1" applyBorder="1" applyAlignment="1">
      <alignment vertical="center"/>
    </xf>
    <xf numFmtId="0" fontId="14" fillId="0" borderId="6" xfId="0" applyFont="1" applyBorder="1" applyAlignment="1">
      <alignment vertical="center"/>
    </xf>
    <xf numFmtId="0" fontId="14" fillId="0" borderId="11" xfId="0" applyFont="1" applyBorder="1" applyAlignment="1">
      <alignment vertical="center"/>
    </xf>
    <xf numFmtId="0" fontId="14" fillId="0" borderId="5" xfId="0" applyFont="1" applyBorder="1" applyAlignment="1">
      <alignment vertical="center"/>
    </xf>
    <xf numFmtId="0" fontId="14" fillId="0" borderId="23" xfId="0" applyFont="1" applyBorder="1" applyAlignment="1">
      <alignment vertical="center"/>
    </xf>
    <xf numFmtId="0" fontId="14" fillId="0" borderId="64" xfId="0" applyFont="1" applyBorder="1" applyAlignment="1">
      <alignment vertical="center"/>
    </xf>
    <xf numFmtId="0" fontId="18" fillId="4" borderId="26" xfId="0" applyFont="1" applyFill="1" applyBorder="1" applyAlignment="1">
      <alignment horizontal="center" vertical="center" wrapText="1"/>
    </xf>
    <xf numFmtId="0" fontId="13" fillId="0" borderId="49" xfId="0" applyFont="1" applyBorder="1" applyAlignment="1">
      <alignment horizontal="center" vertical="center"/>
    </xf>
    <xf numFmtId="0" fontId="18" fillId="4" borderId="44" xfId="0" applyFont="1" applyFill="1" applyBorder="1" applyAlignment="1">
      <alignment horizontal="center" vertical="center" wrapText="1"/>
    </xf>
    <xf numFmtId="0" fontId="18" fillId="4" borderId="45" xfId="0" applyFont="1" applyFill="1" applyBorder="1" applyAlignment="1">
      <alignment horizontal="center" vertical="center" wrapText="1"/>
    </xf>
    <xf numFmtId="0" fontId="18" fillId="4" borderId="50" xfId="0" applyFont="1" applyFill="1" applyBorder="1" applyAlignment="1">
      <alignment horizontal="center" vertical="center" wrapText="1"/>
    </xf>
    <xf numFmtId="0" fontId="11" fillId="5" borderId="44" xfId="0" applyFont="1" applyFill="1" applyBorder="1" applyAlignment="1">
      <alignment horizontal="left" vertical="top" wrapText="1" readingOrder="1"/>
    </xf>
    <xf numFmtId="0" fontId="11" fillId="5" borderId="45" xfId="0" applyFont="1" applyFill="1" applyBorder="1" applyAlignment="1">
      <alignment horizontal="left" vertical="top" wrapText="1" readingOrder="1"/>
    </xf>
    <xf numFmtId="0" fontId="11" fillId="5" borderId="46" xfId="0" applyFont="1" applyFill="1" applyBorder="1" applyAlignment="1">
      <alignment horizontal="left" vertical="top" wrapText="1" readingOrder="1"/>
    </xf>
    <xf numFmtId="0" fontId="22" fillId="0" borderId="1" xfId="0" applyFont="1" applyBorder="1" applyAlignment="1">
      <alignment horizontal="left" vertical="center" wrapText="1"/>
    </xf>
    <xf numFmtId="0" fontId="22" fillId="0" borderId="0" xfId="0" applyFont="1" applyAlignment="1">
      <alignment horizontal="left" vertical="center" wrapText="1"/>
    </xf>
    <xf numFmtId="0" fontId="22" fillId="0" borderId="2" xfId="0" applyFont="1" applyBorder="1" applyAlignment="1">
      <alignment horizontal="left" vertical="center" wrapText="1"/>
    </xf>
    <xf numFmtId="0" fontId="20" fillId="0" borderId="35" xfId="0" applyFont="1" applyBorder="1" applyAlignment="1">
      <alignment horizontal="center" vertical="center"/>
    </xf>
    <xf numFmtId="0" fontId="20" fillId="0" borderId="36" xfId="0" applyFont="1" applyBorder="1" applyAlignment="1">
      <alignment horizontal="center" vertical="center"/>
    </xf>
    <xf numFmtId="0" fontId="20" fillId="0" borderId="37" xfId="0" applyFont="1" applyBorder="1" applyAlignment="1">
      <alignment horizontal="center" vertical="center"/>
    </xf>
    <xf numFmtId="0" fontId="15" fillId="0" borderId="51" xfId="0" applyFont="1" applyBorder="1" applyAlignment="1">
      <alignment horizontal="left" vertical="center" wrapText="1"/>
    </xf>
    <xf numFmtId="0" fontId="15" fillId="0" borderId="53" xfId="0" applyFont="1" applyBorder="1" applyAlignment="1">
      <alignment horizontal="left" vertical="center" wrapText="1"/>
    </xf>
    <xf numFmtId="0" fontId="15" fillId="0" borderId="59" xfId="0" applyFont="1" applyBorder="1" applyAlignment="1">
      <alignment horizontal="left" vertical="center" wrapText="1"/>
    </xf>
    <xf numFmtId="0" fontId="15" fillId="0" borderId="58" xfId="0" applyFont="1" applyBorder="1" applyAlignment="1">
      <alignment horizontal="left" vertical="center" wrapText="1"/>
    </xf>
    <xf numFmtId="0" fontId="15" fillId="0" borderId="54" xfId="0" applyFont="1" applyBorder="1" applyAlignment="1">
      <alignment horizontal="left" vertical="center" wrapText="1"/>
    </xf>
    <xf numFmtId="0" fontId="15" fillId="0" borderId="55" xfId="0" applyFont="1" applyBorder="1" applyAlignment="1">
      <alignment horizontal="left" vertical="center" wrapText="1"/>
    </xf>
    <xf numFmtId="0" fontId="17" fillId="9" borderId="3" xfId="0" applyFont="1" applyFill="1" applyBorder="1" applyAlignment="1">
      <alignment horizontal="center" vertical="center"/>
    </xf>
    <xf numFmtId="0" fontId="14" fillId="0" borderId="65" xfId="0" applyFont="1" applyBorder="1" applyAlignment="1">
      <alignment horizontal="left" vertical="center"/>
    </xf>
    <xf numFmtId="0" fontId="17" fillId="0" borderId="4" xfId="0" applyFont="1" applyBorder="1" applyAlignment="1">
      <alignment horizontal="center" vertical="center" wrapText="1"/>
    </xf>
    <xf numFmtId="0" fontId="17" fillId="0" borderId="22" xfId="0" applyFont="1" applyBorder="1" applyAlignment="1">
      <alignment horizontal="center" vertical="center" wrapText="1"/>
    </xf>
    <xf numFmtId="0" fontId="12" fillId="0" borderId="58" xfId="0" applyFont="1" applyBorder="1" applyAlignment="1">
      <alignment horizontal="right" vertical="center" textRotation="90"/>
    </xf>
    <xf numFmtId="0" fontId="14" fillId="0" borderId="66" xfId="0" applyFont="1" applyBorder="1" applyAlignment="1">
      <alignment horizontal="left" vertical="center"/>
    </xf>
    <xf numFmtId="0" fontId="14" fillId="0" borderId="67" xfId="0" applyFont="1" applyBorder="1" applyAlignment="1">
      <alignment horizontal="left" vertical="center"/>
    </xf>
    <xf numFmtId="0" fontId="14" fillId="0" borderId="68" xfId="0" applyFont="1" applyBorder="1" applyAlignment="1">
      <alignment horizontal="left" vertical="center"/>
    </xf>
    <xf numFmtId="0" fontId="12" fillId="0" borderId="48" xfId="0" applyFont="1" applyBorder="1" applyAlignment="1">
      <alignment horizontal="right" vertical="center" textRotation="90"/>
    </xf>
    <xf numFmtId="0" fontId="13" fillId="6" borderId="4" xfId="0" applyFont="1" applyFill="1" applyBorder="1" applyAlignment="1">
      <alignment horizontal="center" vertical="center" wrapText="1"/>
    </xf>
    <xf numFmtId="0" fontId="13" fillId="6" borderId="22" xfId="0" applyFont="1" applyFill="1" applyBorder="1" applyAlignment="1">
      <alignment horizontal="center" vertical="center" wrapText="1"/>
    </xf>
    <xf numFmtId="0" fontId="17" fillId="0" borderId="3" xfId="0" applyFont="1" applyBorder="1" applyAlignment="1">
      <alignment horizontal="center" vertical="center" wrapText="1"/>
    </xf>
    <xf numFmtId="0" fontId="13" fillId="6" borderId="3" xfId="0" applyFont="1" applyFill="1" applyBorder="1" applyAlignment="1">
      <alignment horizontal="center" vertical="center" wrapText="1"/>
    </xf>
    <xf numFmtId="0" fontId="13" fillId="0" borderId="47" xfId="0" applyFont="1" applyBorder="1" applyAlignment="1">
      <alignment horizontal="center"/>
    </xf>
    <xf numFmtId="0" fontId="17" fillId="0" borderId="16" xfId="0" applyFont="1" applyBorder="1" applyAlignment="1">
      <alignment horizontal="center" vertical="center" wrapText="1"/>
    </xf>
    <xf numFmtId="0" fontId="17" fillId="10" borderId="3" xfId="0" applyFont="1" applyFill="1" applyBorder="1" applyAlignment="1">
      <alignment horizontal="center" vertical="center"/>
    </xf>
    <xf numFmtId="0" fontId="13" fillId="6" borderId="3" xfId="0" applyFont="1" applyFill="1" applyBorder="1" applyAlignment="1">
      <alignment horizontal="center" vertical="center"/>
    </xf>
    <xf numFmtId="0" fontId="17" fillId="9" borderId="16" xfId="0" applyFont="1" applyFill="1" applyBorder="1" applyAlignment="1">
      <alignment horizontal="center" vertical="center"/>
    </xf>
    <xf numFmtId="0" fontId="17" fillId="9" borderId="4" xfId="0" applyFont="1" applyFill="1" applyBorder="1" applyAlignment="1">
      <alignment horizontal="center" vertical="center"/>
    </xf>
    <xf numFmtId="0" fontId="17" fillId="9" borderId="17" xfId="0" applyFont="1" applyFill="1" applyBorder="1" applyAlignment="1">
      <alignment horizontal="center" vertical="center"/>
    </xf>
    <xf numFmtId="0" fontId="17" fillId="10" borderId="16" xfId="0" applyFont="1" applyFill="1" applyBorder="1" applyAlignment="1">
      <alignment horizontal="center" vertical="center"/>
    </xf>
    <xf numFmtId="0" fontId="14" fillId="0" borderId="70" xfId="0" applyFont="1" applyBorder="1" applyAlignment="1">
      <alignment horizontal="left" vertical="center"/>
    </xf>
    <xf numFmtId="0" fontId="17" fillId="8" borderId="3" xfId="0" applyFont="1" applyFill="1" applyBorder="1" applyAlignment="1">
      <alignment horizontal="center" vertical="center"/>
    </xf>
    <xf numFmtId="0" fontId="13" fillId="0" borderId="0" xfId="0" applyFont="1" applyAlignment="1">
      <alignment horizontal="center"/>
    </xf>
    <xf numFmtId="0" fontId="13" fillId="6" borderId="16" xfId="0" applyFont="1" applyFill="1" applyBorder="1" applyAlignment="1">
      <alignment horizontal="center" vertical="center" wrapText="1"/>
    </xf>
    <xf numFmtId="0" fontId="17" fillId="6" borderId="3" xfId="0" applyFont="1" applyFill="1" applyBorder="1" applyAlignment="1">
      <alignment horizontal="center"/>
    </xf>
    <xf numFmtId="0" fontId="17" fillId="6" borderId="16" xfId="0" applyFont="1" applyFill="1" applyBorder="1" applyAlignment="1">
      <alignment horizontal="center"/>
    </xf>
    <xf numFmtId="0" fontId="13" fillId="2" borderId="47" xfId="0" applyFont="1" applyFill="1" applyBorder="1" applyAlignment="1">
      <alignment horizontal="center"/>
    </xf>
    <xf numFmtId="0" fontId="19" fillId="4" borderId="26" xfId="0" applyFont="1" applyFill="1" applyBorder="1" applyAlignment="1">
      <alignment horizontal="center" vertical="center" wrapText="1"/>
    </xf>
    <xf numFmtId="0" fontId="17" fillId="0" borderId="51" xfId="0" applyFont="1" applyBorder="1" applyAlignment="1">
      <alignment horizontal="left" vertical="center" wrapText="1"/>
    </xf>
    <xf numFmtId="0" fontId="17" fillId="0" borderId="53" xfId="0" applyFont="1" applyBorder="1" applyAlignment="1">
      <alignment horizontal="left" vertical="center" wrapText="1"/>
    </xf>
    <xf numFmtId="0" fontId="17" fillId="0" borderId="59" xfId="0" applyFont="1" applyBorder="1" applyAlignment="1">
      <alignment horizontal="left" vertical="center" wrapText="1"/>
    </xf>
    <xf numFmtId="0" fontId="17" fillId="0" borderId="58" xfId="0" applyFont="1" applyBorder="1" applyAlignment="1">
      <alignment horizontal="left" vertical="center" wrapText="1"/>
    </xf>
    <xf numFmtId="0" fontId="17" fillId="0" borderId="54" xfId="0" applyFont="1" applyBorder="1" applyAlignment="1">
      <alignment horizontal="left" vertical="center" wrapText="1"/>
    </xf>
    <xf numFmtId="0" fontId="17" fillId="0" borderId="55" xfId="0" applyFont="1" applyBorder="1" applyAlignment="1">
      <alignment horizontal="left" vertical="center" wrapText="1"/>
    </xf>
    <xf numFmtId="0" fontId="23" fillId="0" borderId="1" xfId="0" applyFont="1" applyBorder="1" applyAlignment="1">
      <alignment vertical="center" wrapText="1"/>
    </xf>
    <xf numFmtId="0" fontId="23" fillId="0" borderId="0" xfId="0" applyFont="1" applyAlignment="1">
      <alignment vertical="center" wrapText="1"/>
    </xf>
    <xf numFmtId="0" fontId="23" fillId="0" borderId="1" xfId="0" applyFont="1" applyBorder="1" applyAlignment="1"/>
    <xf numFmtId="0" fontId="23" fillId="0" borderId="0" xfId="0" applyFont="1" applyAlignment="1"/>
    <xf numFmtId="0" fontId="10" fillId="2" borderId="44" xfId="0" applyFont="1" applyFill="1" applyBorder="1" applyAlignment="1">
      <alignment horizontal="left" vertical="top" wrapText="1" readingOrder="1"/>
    </xf>
    <xf numFmtId="0" fontId="10" fillId="2" borderId="45" xfId="0" applyFont="1" applyFill="1" applyBorder="1" applyAlignment="1">
      <alignment horizontal="left" vertical="top" wrapText="1" readingOrder="1"/>
    </xf>
    <xf numFmtId="0" fontId="10" fillId="2" borderId="46" xfId="0" applyFont="1" applyFill="1" applyBorder="1" applyAlignment="1">
      <alignment horizontal="left" vertical="top" wrapText="1" readingOrder="1"/>
    </xf>
    <xf numFmtId="0" fontId="13" fillId="0" borderId="1" xfId="0" applyFont="1" applyBorder="1" applyAlignment="1">
      <alignment horizontal="center" vertical="center"/>
    </xf>
    <xf numFmtId="0" fontId="13" fillId="0" borderId="0" xfId="0" applyFont="1" applyAlignment="1">
      <alignment horizontal="center" vertical="center"/>
    </xf>
    <xf numFmtId="0" fontId="13" fillId="0" borderId="2" xfId="0" applyFont="1" applyBorder="1" applyAlignment="1">
      <alignment horizontal="center" vertical="center"/>
    </xf>
    <xf numFmtId="0" fontId="18" fillId="4" borderId="26" xfId="0" applyFont="1" applyFill="1" applyBorder="1" applyAlignment="1">
      <alignment horizontal="justify" vertical="center" wrapText="1"/>
    </xf>
    <xf numFmtId="0" fontId="13" fillId="6" borderId="4" xfId="0" applyFont="1" applyFill="1" applyBorder="1" applyAlignment="1">
      <alignment horizontal="center" vertical="center"/>
    </xf>
    <xf numFmtId="0" fontId="13" fillId="6" borderId="22" xfId="0" applyFont="1" applyFill="1" applyBorder="1" applyAlignment="1">
      <alignment horizontal="center" vertical="center"/>
    </xf>
    <xf numFmtId="0" fontId="17" fillId="9" borderId="40" xfId="0" applyFont="1" applyFill="1" applyBorder="1" applyAlignment="1">
      <alignment horizontal="center" vertical="center"/>
    </xf>
    <xf numFmtId="0" fontId="17" fillId="9" borderId="22" xfId="0" applyFont="1" applyFill="1" applyBorder="1" applyAlignment="1">
      <alignment horizontal="center" vertical="center"/>
    </xf>
    <xf numFmtId="0" fontId="17" fillId="10" borderId="4" xfId="0" applyFont="1" applyFill="1" applyBorder="1" applyAlignment="1">
      <alignment horizontal="center" vertical="center"/>
    </xf>
    <xf numFmtId="0" fontId="17" fillId="10" borderId="22" xfId="0" applyFont="1" applyFill="1" applyBorder="1" applyAlignment="1">
      <alignment horizontal="center" vertical="center"/>
    </xf>
    <xf numFmtId="0" fontId="17" fillId="7" borderId="4" xfId="0" applyFont="1" applyFill="1" applyBorder="1" applyAlignment="1">
      <alignment horizontal="justify" vertical="center"/>
    </xf>
    <xf numFmtId="0" fontId="17" fillId="7" borderId="22" xfId="0" applyFont="1" applyFill="1" applyBorder="1" applyAlignment="1">
      <alignment horizontal="justify" vertical="center"/>
    </xf>
    <xf numFmtId="0" fontId="17" fillId="0" borderId="4" xfId="0" applyFont="1" applyBorder="1" applyAlignment="1">
      <alignment horizontal="justify" vertical="center" wrapText="1"/>
    </xf>
    <xf numFmtId="0" fontId="17" fillId="0" borderId="22" xfId="0" applyFont="1" applyBorder="1" applyAlignment="1">
      <alignment horizontal="justify" vertical="center" wrapText="1"/>
    </xf>
    <xf numFmtId="0" fontId="14" fillId="0" borderId="3" xfId="0" applyFont="1" applyBorder="1" applyAlignment="1">
      <alignment horizontal="center" vertical="center" wrapText="1"/>
    </xf>
    <xf numFmtId="0" fontId="17" fillId="0" borderId="40" xfId="0" applyFont="1" applyBorder="1" applyAlignment="1">
      <alignment horizontal="center" vertical="center" wrapText="1"/>
    </xf>
    <xf numFmtId="0" fontId="17" fillId="8" borderId="4" xfId="0" applyFont="1" applyFill="1" applyBorder="1" applyAlignment="1">
      <alignment horizontal="justify" vertical="center"/>
    </xf>
    <xf numFmtId="0" fontId="17" fillId="8" borderId="22" xfId="0" applyFont="1" applyFill="1" applyBorder="1" applyAlignment="1">
      <alignment horizontal="justify" vertical="center"/>
    </xf>
    <xf numFmtId="0" fontId="17" fillId="8" borderId="4" xfId="0" applyFont="1" applyFill="1" applyBorder="1" applyAlignment="1">
      <alignment horizontal="center" vertical="center"/>
    </xf>
    <xf numFmtId="0" fontId="17" fillId="8" borderId="22" xfId="0" applyFont="1" applyFill="1" applyBorder="1" applyAlignment="1">
      <alignment horizontal="center" vertical="center"/>
    </xf>
    <xf numFmtId="0" fontId="17" fillId="7" borderId="56" xfId="0" applyFont="1" applyFill="1" applyBorder="1" applyAlignment="1">
      <alignment horizontal="center" vertical="center"/>
    </xf>
    <xf numFmtId="0" fontId="17" fillId="7" borderId="57" xfId="0" applyFont="1" applyFill="1" applyBorder="1" applyAlignment="1">
      <alignment horizontal="center" vertical="center"/>
    </xf>
    <xf numFmtId="0" fontId="17" fillId="8" borderId="40" xfId="0" applyFont="1" applyFill="1" applyBorder="1" applyAlignment="1">
      <alignment horizontal="center" vertical="center"/>
    </xf>
    <xf numFmtId="0" fontId="17" fillId="9" borderId="4" xfId="0" applyFont="1" applyFill="1" applyBorder="1" applyAlignment="1">
      <alignment horizontal="justify" vertical="center"/>
    </xf>
    <xf numFmtId="0" fontId="17" fillId="9" borderId="22" xfId="0" applyFont="1" applyFill="1" applyBorder="1" applyAlignment="1">
      <alignment horizontal="justify" vertical="center"/>
    </xf>
    <xf numFmtId="0" fontId="17" fillId="7" borderId="4" xfId="0" applyFont="1" applyFill="1" applyBorder="1" applyAlignment="1">
      <alignment horizontal="center" vertical="center"/>
    </xf>
    <xf numFmtId="0" fontId="17" fillId="7" borderId="40" xfId="0" applyFont="1" applyFill="1" applyBorder="1" applyAlignment="1">
      <alignment horizontal="center" vertical="center"/>
    </xf>
    <xf numFmtId="0" fontId="17" fillId="7" borderId="22" xfId="0" applyFont="1" applyFill="1" applyBorder="1" applyAlignment="1">
      <alignment horizontal="center" vertical="center"/>
    </xf>
    <xf numFmtId="0" fontId="17" fillId="6" borderId="4" xfId="0" applyFont="1" applyFill="1" applyBorder="1" applyAlignment="1">
      <alignment horizontal="center"/>
    </xf>
    <xf numFmtId="0" fontId="17" fillId="6" borderId="40" xfId="0" applyFont="1" applyFill="1" applyBorder="1" applyAlignment="1">
      <alignment horizontal="center"/>
    </xf>
    <xf numFmtId="0" fontId="17" fillId="6" borderId="22" xfId="0" applyFont="1" applyFill="1" applyBorder="1" applyAlignment="1">
      <alignment horizontal="center"/>
    </xf>
    <xf numFmtId="0" fontId="13" fillId="6" borderId="40" xfId="0" applyFont="1" applyFill="1" applyBorder="1" applyAlignment="1">
      <alignment horizontal="center" vertical="center" wrapText="1"/>
    </xf>
    <xf numFmtId="0" fontId="13" fillId="6" borderId="51" xfId="0" applyFont="1" applyFill="1" applyBorder="1" applyAlignment="1">
      <alignment horizontal="center" vertical="center" wrapText="1"/>
    </xf>
    <xf numFmtId="0" fontId="13" fillId="6" borderId="52" xfId="0" applyFont="1" applyFill="1" applyBorder="1" applyAlignment="1">
      <alignment horizontal="center" vertical="center" wrapText="1"/>
    </xf>
    <xf numFmtId="0" fontId="13" fillId="6" borderId="53" xfId="0" applyFont="1" applyFill="1" applyBorder="1" applyAlignment="1">
      <alignment horizontal="center" vertical="center" wrapText="1"/>
    </xf>
    <xf numFmtId="0" fontId="13" fillId="6" borderId="54" xfId="0" applyFont="1" applyFill="1" applyBorder="1" applyAlignment="1">
      <alignment horizontal="center" vertical="center" wrapText="1"/>
    </xf>
    <xf numFmtId="0" fontId="13" fillId="6" borderId="47" xfId="0" applyFont="1" applyFill="1" applyBorder="1" applyAlignment="1">
      <alignment horizontal="center" vertical="center" wrapText="1"/>
    </xf>
    <xf numFmtId="0" fontId="13" fillId="6" borderId="55" xfId="0" applyFont="1" applyFill="1" applyBorder="1" applyAlignment="1">
      <alignment horizontal="center" vertical="center" wrapText="1"/>
    </xf>
    <xf numFmtId="0" fontId="13" fillId="6" borderId="43" xfId="0" applyFont="1" applyFill="1" applyBorder="1" applyAlignment="1">
      <alignment horizontal="center" vertical="center" wrapText="1"/>
    </xf>
    <xf numFmtId="0" fontId="13" fillId="6" borderId="24" xfId="0" applyFont="1" applyFill="1" applyBorder="1" applyAlignment="1">
      <alignment horizontal="center" vertical="center" wrapText="1"/>
    </xf>
    <xf numFmtId="0" fontId="13" fillId="6" borderId="4" xfId="0" applyFont="1" applyFill="1" applyBorder="1" applyAlignment="1">
      <alignment horizontal="justify" vertical="center"/>
    </xf>
    <xf numFmtId="0" fontId="13" fillId="6" borderId="22" xfId="0" applyFont="1" applyFill="1" applyBorder="1" applyAlignment="1">
      <alignment horizontal="justify" vertical="center"/>
    </xf>
    <xf numFmtId="0" fontId="17" fillId="6" borderId="4" xfId="0" applyFont="1" applyFill="1" applyBorder="1" applyAlignment="1">
      <alignment horizontal="justify" vertical="center"/>
    </xf>
    <xf numFmtId="0" fontId="17" fillId="6" borderId="22" xfId="0" applyFont="1" applyFill="1" applyBorder="1" applyAlignment="1">
      <alignment horizontal="justify" vertical="center"/>
    </xf>
    <xf numFmtId="0" fontId="13" fillId="6" borderId="40" xfId="0" applyFont="1" applyFill="1" applyBorder="1" applyAlignment="1">
      <alignment horizontal="center" vertical="center"/>
    </xf>
    <xf numFmtId="0" fontId="14" fillId="0" borderId="4"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22" xfId="0" applyFont="1" applyBorder="1" applyAlignment="1">
      <alignment horizontal="center" vertical="center" wrapText="1"/>
    </xf>
    <xf numFmtId="0" fontId="17" fillId="0" borderId="51" xfId="0" applyFont="1" applyBorder="1" applyAlignment="1">
      <alignment horizontal="justify" vertical="center" wrapText="1"/>
    </xf>
    <xf numFmtId="0" fontId="17" fillId="0" borderId="53" xfId="0" applyFont="1" applyBorder="1" applyAlignment="1">
      <alignment horizontal="justify" vertical="center" wrapText="1"/>
    </xf>
    <xf numFmtId="0" fontId="17" fillId="0" borderId="3" xfId="0" applyFont="1" applyBorder="1" applyAlignment="1">
      <alignment horizontal="justify" vertical="center" wrapText="1"/>
    </xf>
    <xf numFmtId="0" fontId="14" fillId="0" borderId="43" xfId="0" applyFont="1" applyBorder="1" applyAlignment="1">
      <alignment horizontal="center" vertical="center" wrapText="1"/>
    </xf>
    <xf numFmtId="0" fontId="6" fillId="0" borderId="3" xfId="0" applyFont="1" applyBorder="1" applyAlignment="1">
      <alignment horizontal="center" vertical="center"/>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8" fillId="0" borderId="1" xfId="0" applyFont="1" applyBorder="1" applyAlignment="1">
      <alignment horizontal="center" vertical="top" wrapText="1"/>
    </xf>
    <xf numFmtId="0" fontId="8" fillId="0" borderId="0" xfId="0" applyFont="1" applyAlignment="1">
      <alignment horizontal="center" vertical="top" wrapText="1"/>
    </xf>
    <xf numFmtId="0" fontId="10" fillId="0" borderId="35" xfId="0" applyFont="1" applyBorder="1" applyAlignment="1">
      <alignment horizontal="left" vertical="top" wrapText="1"/>
    </xf>
    <xf numFmtId="0" fontId="10" fillId="0" borderId="36" xfId="0" applyFont="1" applyBorder="1" applyAlignment="1">
      <alignment horizontal="left" vertical="top" wrapText="1"/>
    </xf>
    <xf numFmtId="0" fontId="10" fillId="0" borderId="37" xfId="0" applyFont="1" applyBorder="1" applyAlignment="1">
      <alignment horizontal="left" vertical="top" wrapText="1"/>
    </xf>
    <xf numFmtId="0" fontId="8" fillId="2" borderId="0" xfId="0" applyFont="1" applyFill="1" applyAlignment="1">
      <alignment horizontal="center"/>
    </xf>
    <xf numFmtId="0" fontId="8" fillId="0" borderId="47" xfId="0" applyFont="1" applyBorder="1" applyAlignment="1">
      <alignment horizontal="center"/>
    </xf>
    <xf numFmtId="0" fontId="8" fillId="6" borderId="4" xfId="0" applyFont="1" applyFill="1" applyBorder="1" applyAlignment="1">
      <alignment horizontal="center" vertical="center"/>
    </xf>
    <xf numFmtId="0" fontId="8" fillId="6" borderId="22"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22" xfId="0" applyFont="1" applyBorder="1" applyAlignment="1">
      <alignment horizontal="center" vertical="center" wrapText="1"/>
    </xf>
    <xf numFmtId="0" fontId="6" fillId="0" borderId="3" xfId="0" applyFont="1" applyBorder="1" applyAlignment="1">
      <alignment horizontal="center" vertical="center" wrapText="1"/>
    </xf>
    <xf numFmtId="0" fontId="8" fillId="6" borderId="3" xfId="0" applyFont="1" applyFill="1" applyBorder="1" applyAlignment="1">
      <alignment horizontal="center" vertical="center"/>
    </xf>
    <xf numFmtId="0" fontId="6" fillId="8" borderId="4" xfId="0" applyFont="1" applyFill="1" applyBorder="1" applyAlignment="1">
      <alignment horizontal="center" vertical="center"/>
    </xf>
    <xf numFmtId="0" fontId="6" fillId="8" borderId="22" xfId="0" applyFont="1" applyFill="1" applyBorder="1" applyAlignment="1">
      <alignment horizontal="center" vertical="center"/>
    </xf>
    <xf numFmtId="0" fontId="10" fillId="0" borderId="3" xfId="0" applyFont="1" applyBorder="1" applyAlignment="1">
      <alignment vertical="center"/>
    </xf>
    <xf numFmtId="0" fontId="10" fillId="0" borderId="3" xfId="0" applyFont="1" applyBorder="1" applyAlignment="1">
      <alignment horizontal="center" vertical="center"/>
    </xf>
    <xf numFmtId="0" fontId="8" fillId="6" borderId="3" xfId="0" applyFont="1" applyFill="1" applyBorder="1" applyAlignment="1">
      <alignment horizontal="center" vertical="center" wrapText="1"/>
    </xf>
    <xf numFmtId="0" fontId="6" fillId="6" borderId="4" xfId="0" applyFont="1" applyFill="1" applyBorder="1" applyAlignment="1">
      <alignment horizontal="center"/>
    </xf>
    <xf numFmtId="0" fontId="6" fillId="6" borderId="22" xfId="0" applyFont="1" applyFill="1" applyBorder="1" applyAlignment="1">
      <alignment horizontal="center"/>
    </xf>
    <xf numFmtId="0" fontId="6" fillId="6" borderId="3" xfId="0" applyFont="1" applyFill="1" applyBorder="1" applyAlignment="1">
      <alignment horizontal="center"/>
    </xf>
    <xf numFmtId="0" fontId="8" fillId="0" borderId="58" xfId="0" applyFont="1" applyBorder="1" applyAlignment="1">
      <alignment horizontal="right" vertical="center" textRotation="90"/>
    </xf>
    <xf numFmtId="0" fontId="15" fillId="0" borderId="53" xfId="0" applyFont="1" applyBorder="1" applyAlignment="1">
      <alignment horizontal="left" vertical="center"/>
    </xf>
    <xf numFmtId="0" fontId="15" fillId="0" borderId="59" xfId="0" applyFont="1" applyBorder="1" applyAlignment="1">
      <alignment horizontal="left" vertical="center"/>
    </xf>
    <xf numFmtId="0" fontId="15" fillId="0" borderId="58" xfId="0" applyFont="1" applyBorder="1" applyAlignment="1">
      <alignment horizontal="left" vertical="center"/>
    </xf>
    <xf numFmtId="0" fontId="15" fillId="0" borderId="54" xfId="0" applyFont="1" applyBorder="1" applyAlignment="1">
      <alignment horizontal="left" vertical="center"/>
    </xf>
    <xf numFmtId="0" fontId="15" fillId="0" borderId="55" xfId="0" applyFont="1" applyBorder="1" applyAlignment="1">
      <alignment horizontal="left" vertical="center"/>
    </xf>
    <xf numFmtId="0" fontId="6" fillId="0" borderId="31" xfId="0" applyFont="1" applyBorder="1" applyAlignment="1">
      <alignment horizontal="center" vertical="center" wrapText="1"/>
    </xf>
    <xf numFmtId="0" fontId="6" fillId="0" borderId="16" xfId="0" applyFont="1" applyBorder="1" applyAlignment="1">
      <alignment horizontal="center" vertical="center" wrapText="1"/>
    </xf>
    <xf numFmtId="0" fontId="6" fillId="9" borderId="3" xfId="0" applyFont="1" applyFill="1" applyBorder="1" applyAlignment="1">
      <alignment horizontal="center" vertical="center"/>
    </xf>
    <xf numFmtId="0" fontId="6" fillId="9" borderId="4" xfId="0" applyFont="1" applyFill="1" applyBorder="1" applyAlignment="1">
      <alignment horizontal="center" vertical="center"/>
    </xf>
    <xf numFmtId="0" fontId="6" fillId="9" borderId="22" xfId="0" applyFont="1" applyFill="1" applyBorder="1" applyAlignment="1">
      <alignment horizontal="center" vertical="center"/>
    </xf>
    <xf numFmtId="0" fontId="6" fillId="7" borderId="4" xfId="0" applyFont="1" applyFill="1" applyBorder="1" applyAlignment="1">
      <alignment horizontal="center" vertical="center"/>
    </xf>
    <xf numFmtId="0" fontId="6" fillId="7" borderId="22" xfId="0" applyFont="1" applyFill="1" applyBorder="1" applyAlignment="1">
      <alignment horizontal="center" vertical="center"/>
    </xf>
    <xf numFmtId="0" fontId="6" fillId="8" borderId="3" xfId="0" applyFont="1" applyFill="1" applyBorder="1" applyAlignment="1">
      <alignment horizontal="center" vertical="center"/>
    </xf>
    <xf numFmtId="0" fontId="8" fillId="6" borderId="4" xfId="0" applyFont="1" applyFill="1" applyBorder="1" applyAlignment="1">
      <alignment horizontal="center" vertical="center" wrapText="1"/>
    </xf>
    <xf numFmtId="0" fontId="8" fillId="6" borderId="22" xfId="0" applyFont="1" applyFill="1" applyBorder="1" applyAlignment="1">
      <alignment horizontal="center" vertical="center" wrapText="1"/>
    </xf>
  </cellXfs>
  <cellStyles count="1">
    <cellStyle name="Normal" xfId="0" builtinId="0"/>
  </cellStyles>
  <dxfs count="18">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0D0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548B922F-836C-47EA-B8D5-C3ADFDF44DAF}"/>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35324" y="728383"/>
          <a:ext cx="2689412" cy="8964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473FDAE2-19E2-4EB2-A873-D5895E2EC80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66750" y="489858"/>
          <a:ext cx="3123640" cy="12603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Imagen 1">
          <a:extLst>
            <a:ext uri="{FF2B5EF4-FFF2-40B4-BE49-F238E27FC236}">
              <a16:creationId xmlns:a16="http://schemas.microsoft.com/office/drawing/2014/main" id="{F479DB95-9782-4717-A20B-ED6F2A65022A}"/>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5300" y="342900"/>
          <a:ext cx="2438400" cy="8667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Imagen 1">
          <a:extLst>
            <a:ext uri="{FF2B5EF4-FFF2-40B4-BE49-F238E27FC236}">
              <a16:creationId xmlns:a16="http://schemas.microsoft.com/office/drawing/2014/main" id="{F9642F37-146B-4154-AE7C-77EB4C3795E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95275" y="295275"/>
          <a:ext cx="2581275" cy="88174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566966</xdr:colOff>
      <xdr:row>1</xdr:row>
      <xdr:rowOff>27212</xdr:rowOff>
    </xdr:from>
    <xdr:to>
      <xdr:col>1</xdr:col>
      <xdr:colOff>1941286</xdr:colOff>
      <xdr:row>3</xdr:row>
      <xdr:rowOff>154214</xdr:rowOff>
    </xdr:to>
    <xdr:pic>
      <xdr:nvPicPr>
        <xdr:cNvPr id="2" name="Imagen 1">
          <a:extLst>
            <a:ext uri="{FF2B5EF4-FFF2-40B4-BE49-F238E27FC236}">
              <a16:creationId xmlns:a16="http://schemas.microsoft.com/office/drawing/2014/main" id="{C9C916BE-BC61-41F2-AFDD-06DDA213F30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66323" y="208641"/>
          <a:ext cx="1374320" cy="48985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22"/>
  <sheetViews>
    <sheetView showGridLines="0" topLeftCell="A10" zoomScale="70" zoomScaleNormal="70" zoomScalePageLayoutView="40" workbookViewId="0">
      <selection activeCell="B9" sqref="B9:F9"/>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5703125" customWidth="1"/>
    <col min="6" max="6" width="35.85546875" customWidth="1"/>
    <col min="7" max="7" width="2.7109375" customWidth="1"/>
  </cols>
  <sheetData>
    <row r="1" spans="2:6" ht="14.25" customHeight="1" x14ac:dyDescent="0.2"/>
    <row r="2" spans="2:6" ht="84" customHeight="1" x14ac:dyDescent="0.2">
      <c r="B2" s="141"/>
      <c r="C2" s="158" t="s">
        <v>0</v>
      </c>
      <c r="D2" s="159"/>
      <c r="E2" s="160"/>
      <c r="F2" s="167" t="s">
        <v>1</v>
      </c>
    </row>
    <row r="3" spans="2:6" ht="42.75" customHeight="1" x14ac:dyDescent="0.2">
      <c r="B3" s="141"/>
      <c r="C3" s="161"/>
      <c r="D3" s="162"/>
      <c r="E3" s="163"/>
      <c r="F3" s="168"/>
    </row>
    <row r="4" spans="2:6" ht="41.25" customHeight="1" x14ac:dyDescent="0.2">
      <c r="B4" s="141"/>
      <c r="C4" s="164"/>
      <c r="D4" s="165"/>
      <c r="E4" s="166"/>
      <c r="F4" s="153"/>
    </row>
    <row r="5" spans="2:6" ht="37.5" customHeight="1" thickBot="1" x14ac:dyDescent="0.25">
      <c r="B5" s="8"/>
      <c r="C5" s="9"/>
      <c r="D5" s="9"/>
      <c r="E5" s="9"/>
      <c r="F5" s="9"/>
    </row>
    <row r="6" spans="2:6" ht="21" customHeight="1" thickBot="1" x14ac:dyDescent="0.3">
      <c r="B6" s="145" t="s">
        <v>2</v>
      </c>
      <c r="C6" s="146"/>
      <c r="D6" s="146"/>
      <c r="E6" s="146"/>
      <c r="F6" s="147"/>
    </row>
    <row r="7" spans="2:6" ht="78.75" customHeight="1" x14ac:dyDescent="0.2">
      <c r="B7" s="152" t="s">
        <v>3</v>
      </c>
      <c r="C7" s="153"/>
      <c r="D7" s="153"/>
      <c r="E7" s="153"/>
      <c r="F7" s="154"/>
    </row>
    <row r="8" spans="2:6" ht="37.15" customHeight="1" x14ac:dyDescent="0.2">
      <c r="B8" s="148" t="s">
        <v>187</v>
      </c>
      <c r="C8" s="149"/>
      <c r="D8" s="149"/>
      <c r="E8" s="149"/>
      <c r="F8" s="150"/>
    </row>
    <row r="9" spans="2:6" ht="34.5" customHeight="1" x14ac:dyDescent="0.2">
      <c r="B9" s="151" t="s">
        <v>4</v>
      </c>
      <c r="C9" s="143"/>
      <c r="D9" s="143"/>
      <c r="E9" s="143"/>
      <c r="F9" s="144"/>
    </row>
    <row r="10" spans="2:6" ht="36" customHeight="1" x14ac:dyDescent="0.2">
      <c r="B10" s="142" t="s">
        <v>182</v>
      </c>
      <c r="C10" s="143"/>
      <c r="D10" s="143"/>
      <c r="E10" s="143"/>
      <c r="F10" s="144"/>
    </row>
    <row r="11" spans="2:6" ht="72" customHeight="1" x14ac:dyDescent="0.2">
      <c r="B11" s="142" t="s">
        <v>5</v>
      </c>
      <c r="C11" s="143"/>
      <c r="D11" s="143"/>
      <c r="E11" s="143"/>
      <c r="F11" s="144"/>
    </row>
    <row r="12" spans="2:6" ht="34.5" customHeight="1" x14ac:dyDescent="0.2">
      <c r="B12" s="155" t="s">
        <v>183</v>
      </c>
      <c r="C12" s="156"/>
      <c r="D12" s="156"/>
      <c r="E12" s="156"/>
      <c r="F12" s="157"/>
    </row>
    <row r="13" spans="2:6" ht="44.25" customHeight="1" x14ac:dyDescent="0.2">
      <c r="B13" s="151" t="s">
        <v>184</v>
      </c>
      <c r="C13" s="143"/>
      <c r="D13" s="143"/>
      <c r="E13" s="143"/>
      <c r="F13" s="144"/>
    </row>
    <row r="14" spans="2:6" ht="26.25" customHeight="1" x14ac:dyDescent="0.2">
      <c r="B14" s="142" t="s">
        <v>6</v>
      </c>
      <c r="C14" s="143"/>
      <c r="D14" s="143"/>
      <c r="E14" s="143"/>
      <c r="F14" s="144"/>
    </row>
    <row r="15" spans="2:6" ht="22.5" customHeight="1" x14ac:dyDescent="0.2">
      <c r="B15" s="142" t="s">
        <v>7</v>
      </c>
      <c r="C15" s="143"/>
      <c r="D15" s="143"/>
      <c r="E15" s="143"/>
      <c r="F15" s="144"/>
    </row>
    <row r="16" spans="2:6" ht="33" customHeight="1" x14ac:dyDescent="0.2">
      <c r="B16" s="142" t="s">
        <v>8</v>
      </c>
      <c r="C16" s="143"/>
      <c r="D16" s="143"/>
      <c r="E16" s="143"/>
      <c r="F16" s="144"/>
    </row>
    <row r="17" spans="2:6" ht="36.75" customHeight="1" x14ac:dyDescent="0.2">
      <c r="B17" s="142" t="s">
        <v>9</v>
      </c>
      <c r="C17" s="143"/>
      <c r="D17" s="143"/>
      <c r="E17" s="143"/>
      <c r="F17" s="144"/>
    </row>
    <row r="18" spans="2:6" ht="72.75" customHeight="1" x14ac:dyDescent="0.2">
      <c r="B18" s="142" t="s">
        <v>10</v>
      </c>
      <c r="C18" s="143"/>
      <c r="D18" s="143"/>
      <c r="E18" s="143"/>
      <c r="F18" s="144"/>
    </row>
    <row r="19" spans="2:6" ht="45" customHeight="1" x14ac:dyDescent="0.2">
      <c r="B19" s="170" t="s">
        <v>185</v>
      </c>
      <c r="C19" s="171"/>
      <c r="D19" s="171"/>
      <c r="E19" s="171"/>
      <c r="F19" s="172"/>
    </row>
    <row r="20" spans="2:6" ht="14.25" customHeight="1" x14ac:dyDescent="0.2">
      <c r="B20" s="5"/>
    </row>
    <row r="21" spans="2:6" x14ac:dyDescent="0.2">
      <c r="B21" s="6"/>
    </row>
    <row r="22" spans="2:6" ht="17.25" customHeight="1" x14ac:dyDescent="0.2">
      <c r="B22" s="169"/>
      <c r="C22" s="169"/>
      <c r="D22" s="169"/>
      <c r="E22" s="169"/>
      <c r="F22" s="169"/>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rintOptions horizontalCentered="1"/>
  <pageMargins left="0.7" right="0.7" top="0.75" bottom="0.75" header="0.3" footer="0.3"/>
  <pageSetup scale="52" orientation="portrait" horizontalDpi="4294967295" verticalDpi="4294967295" r:id="rId1"/>
  <headerFooter alignWithMargins="0">
    <oddFooter>&amp;L&amp;12Calle 26 No. 57-41 Torre 8, Pisos 7 y 8 CEMSA – C.P. 111321
PBX.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2:F67"/>
  <sheetViews>
    <sheetView showGridLines="0" topLeftCell="A22" zoomScale="70" zoomScaleNormal="70" zoomScalePageLayoutView="85" workbookViewId="0">
      <selection activeCell="B22" sqref="B22:C22"/>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41"/>
      <c r="C2" s="158" t="s">
        <v>11</v>
      </c>
      <c r="D2" s="159"/>
      <c r="E2" s="160"/>
      <c r="F2" s="167" t="s">
        <v>1</v>
      </c>
    </row>
    <row r="3" spans="2:6" ht="51" customHeight="1" x14ac:dyDescent="0.2">
      <c r="B3" s="141"/>
      <c r="C3" s="161"/>
      <c r="D3" s="162"/>
      <c r="E3" s="163"/>
      <c r="F3" s="168"/>
    </row>
    <row r="4" spans="2:6" ht="54" customHeight="1" x14ac:dyDescent="0.2">
      <c r="B4" s="141"/>
      <c r="C4" s="164"/>
      <c r="D4" s="165"/>
      <c r="E4" s="166"/>
      <c r="F4" s="153"/>
    </row>
    <row r="5" spans="2:6" ht="24.75" customHeight="1" thickBot="1" x14ac:dyDescent="0.25">
      <c r="B5" s="8"/>
      <c r="C5" s="9"/>
      <c r="D5" s="9"/>
      <c r="E5" s="9"/>
      <c r="F5" s="9"/>
    </row>
    <row r="6" spans="2:6" ht="18" customHeight="1" x14ac:dyDescent="0.2">
      <c r="B6" s="173" t="s">
        <v>12</v>
      </c>
      <c r="C6" s="174"/>
      <c r="D6" s="174"/>
      <c r="E6" s="174"/>
      <c r="F6" s="175"/>
    </row>
    <row r="7" spans="2:6" ht="42.75" customHeight="1" x14ac:dyDescent="0.2">
      <c r="B7" s="176" t="s">
        <v>13</v>
      </c>
      <c r="C7" s="176"/>
      <c r="D7" s="176"/>
      <c r="E7" s="176"/>
      <c r="F7" s="176"/>
    </row>
    <row r="8" spans="2:6" ht="63" customHeight="1" x14ac:dyDescent="0.2">
      <c r="B8" s="176"/>
      <c r="C8" s="176"/>
      <c r="D8" s="176"/>
      <c r="E8" s="176"/>
      <c r="F8" s="176"/>
    </row>
    <row r="9" spans="2:6" ht="37.5" customHeight="1" x14ac:dyDescent="0.2">
      <c r="B9" s="176"/>
      <c r="C9" s="176"/>
      <c r="D9" s="176"/>
      <c r="E9" s="176"/>
      <c r="F9" s="176"/>
    </row>
    <row r="10" spans="2:6" ht="43.5" customHeight="1" x14ac:dyDescent="0.2">
      <c r="B10" s="176"/>
      <c r="C10" s="176"/>
      <c r="D10" s="176"/>
      <c r="E10" s="176"/>
      <c r="F10" s="176"/>
    </row>
    <row r="11" spans="2:6" ht="58.5" customHeight="1" x14ac:dyDescent="0.2">
      <c r="B11" s="176"/>
      <c r="C11" s="176"/>
      <c r="D11" s="176"/>
      <c r="E11" s="176"/>
      <c r="F11" s="176"/>
    </row>
    <row r="12" spans="2:6" ht="46.5" customHeight="1" x14ac:dyDescent="0.2">
      <c r="B12" s="176"/>
      <c r="C12" s="176"/>
      <c r="D12" s="176"/>
      <c r="E12" s="176"/>
      <c r="F12" s="176"/>
    </row>
    <row r="13" spans="2:6" ht="47.25" customHeight="1" x14ac:dyDescent="0.2">
      <c r="B13" s="176"/>
      <c r="C13" s="176"/>
      <c r="D13" s="176"/>
      <c r="E13" s="176"/>
      <c r="F13" s="176"/>
    </row>
    <row r="14" spans="2:6" ht="22.5" customHeight="1" x14ac:dyDescent="0.2">
      <c r="B14" s="176"/>
      <c r="C14" s="176"/>
      <c r="D14" s="176"/>
      <c r="E14" s="176"/>
      <c r="F14" s="176"/>
    </row>
    <row r="15" spans="2:6" ht="16.5" customHeight="1" thickBot="1" x14ac:dyDescent="0.25">
      <c r="B15" s="184" t="s">
        <v>14</v>
      </c>
      <c r="C15" s="185"/>
      <c r="D15" s="185"/>
      <c r="E15" s="185"/>
      <c r="F15" s="186"/>
    </row>
    <row r="16" spans="2:6" ht="127.5" customHeight="1" x14ac:dyDescent="0.2">
      <c r="B16" s="177" t="s">
        <v>15</v>
      </c>
      <c r="C16" s="178"/>
      <c r="D16" s="178"/>
      <c r="E16" s="178"/>
      <c r="F16" s="179"/>
    </row>
    <row r="17" spans="2:6" ht="19.5" customHeight="1" x14ac:dyDescent="0.2">
      <c r="B17" s="31"/>
      <c r="C17" s="32" t="s">
        <v>16</v>
      </c>
      <c r="D17" s="182" t="s">
        <v>17</v>
      </c>
      <c r="E17" s="182" t="s">
        <v>18</v>
      </c>
      <c r="F17" s="180" t="s">
        <v>19</v>
      </c>
    </row>
    <row r="18" spans="2:6" ht="21" customHeight="1" x14ac:dyDescent="0.2">
      <c r="B18" s="31"/>
      <c r="C18" s="32"/>
      <c r="D18" s="183"/>
      <c r="E18" s="183"/>
      <c r="F18" s="181"/>
    </row>
    <row r="19" spans="2:6" ht="18.75" customHeight="1" x14ac:dyDescent="0.2">
      <c r="B19" s="31"/>
      <c r="C19" s="32" t="s">
        <v>20</v>
      </c>
      <c r="D19" s="41"/>
      <c r="E19" s="41"/>
      <c r="F19" s="37" t="s">
        <v>21</v>
      </c>
    </row>
    <row r="20" spans="2:6" ht="18.75" customHeight="1" x14ac:dyDescent="0.2">
      <c r="B20" s="189" t="s">
        <v>22</v>
      </c>
      <c r="C20" s="190"/>
      <c r="D20" s="35" t="s">
        <v>23</v>
      </c>
      <c r="E20" s="33" t="s">
        <v>24</v>
      </c>
      <c r="F20" s="37" t="s">
        <v>21</v>
      </c>
    </row>
    <row r="21" spans="2:6" ht="24" customHeight="1" x14ac:dyDescent="0.2">
      <c r="B21" s="187" t="s">
        <v>25</v>
      </c>
      <c r="C21" s="188"/>
      <c r="D21" s="35" t="s">
        <v>23</v>
      </c>
      <c r="E21" s="36" t="s">
        <v>24</v>
      </c>
      <c r="F21" s="37" t="s">
        <v>21</v>
      </c>
    </row>
    <row r="22" spans="2:6" ht="24" customHeight="1" x14ac:dyDescent="0.2">
      <c r="B22" s="187" t="s">
        <v>26</v>
      </c>
      <c r="C22" s="188"/>
      <c r="D22" s="35" t="s">
        <v>23</v>
      </c>
      <c r="E22" s="36" t="s">
        <v>24</v>
      </c>
      <c r="F22" s="37" t="s">
        <v>21</v>
      </c>
    </row>
    <row r="23" spans="2:6" ht="19.5" customHeight="1" x14ac:dyDescent="0.2">
      <c r="B23" s="187" t="s">
        <v>27</v>
      </c>
      <c r="C23" s="188"/>
      <c r="D23" s="35" t="s">
        <v>28</v>
      </c>
      <c r="E23" s="36" t="s">
        <v>24</v>
      </c>
      <c r="F23" s="37" t="s">
        <v>21</v>
      </c>
    </row>
    <row r="24" spans="2:6" ht="19.5" customHeight="1" x14ac:dyDescent="0.2">
      <c r="B24" s="187" t="s">
        <v>29</v>
      </c>
      <c r="C24" s="188"/>
      <c r="D24" s="35" t="s">
        <v>23</v>
      </c>
      <c r="E24" s="36" t="s">
        <v>24</v>
      </c>
      <c r="F24" s="38" t="s">
        <v>21</v>
      </c>
    </row>
    <row r="25" spans="2:6" ht="19.5" customHeight="1" x14ac:dyDescent="0.2">
      <c r="B25" s="86" t="s">
        <v>30</v>
      </c>
      <c r="C25" s="39"/>
      <c r="D25" s="35" t="s">
        <v>23</v>
      </c>
      <c r="E25" s="36" t="s">
        <v>24</v>
      </c>
      <c r="F25" s="40"/>
    </row>
    <row r="26" spans="2:6" ht="19.5" customHeight="1" x14ac:dyDescent="0.2">
      <c r="B26" s="86" t="s">
        <v>31</v>
      </c>
      <c r="C26" s="39"/>
      <c r="D26" s="35" t="s">
        <v>23</v>
      </c>
      <c r="E26" s="36" t="s">
        <v>24</v>
      </c>
      <c r="F26" s="34" t="s">
        <v>21</v>
      </c>
    </row>
    <row r="27" spans="2:6" ht="19.5" customHeight="1" x14ac:dyDescent="0.2">
      <c r="B27" s="187" t="s">
        <v>32</v>
      </c>
      <c r="C27" s="188"/>
      <c r="D27" s="35" t="s">
        <v>23</v>
      </c>
      <c r="E27" s="36" t="s">
        <v>33</v>
      </c>
      <c r="F27" s="37" t="s">
        <v>21</v>
      </c>
    </row>
    <row r="28" spans="2:6" ht="19.5" customHeight="1" x14ac:dyDescent="0.2">
      <c r="B28" s="187" t="s">
        <v>34</v>
      </c>
      <c r="C28" s="188"/>
      <c r="D28" s="35" t="s">
        <v>35</v>
      </c>
      <c r="E28" s="36" t="s">
        <v>24</v>
      </c>
      <c r="F28" s="37" t="s">
        <v>21</v>
      </c>
    </row>
    <row r="29" spans="2:6" ht="19.5" customHeight="1" x14ac:dyDescent="0.2">
      <c r="B29" s="187" t="s">
        <v>36</v>
      </c>
      <c r="C29" s="188"/>
      <c r="D29" s="35" t="s">
        <v>35</v>
      </c>
      <c r="E29" s="36" t="s">
        <v>24</v>
      </c>
      <c r="F29" s="38" t="s">
        <v>21</v>
      </c>
    </row>
    <row r="30" spans="2:6" ht="23.25" customHeight="1" x14ac:dyDescent="0.2">
      <c r="B30" s="187" t="s">
        <v>37</v>
      </c>
      <c r="C30" s="188"/>
      <c r="D30" s="35" t="s">
        <v>28</v>
      </c>
      <c r="E30" s="36" t="s">
        <v>24</v>
      </c>
      <c r="F30" s="42"/>
    </row>
    <row r="31" spans="2:6" ht="19.5" customHeight="1" x14ac:dyDescent="0.2">
      <c r="B31" s="187" t="s">
        <v>38</v>
      </c>
      <c r="C31" s="188"/>
      <c r="D31" s="35" t="s">
        <v>23</v>
      </c>
      <c r="E31" s="36" t="s">
        <v>24</v>
      </c>
      <c r="F31" s="43" t="s">
        <v>39</v>
      </c>
    </row>
    <row r="32" spans="2:6" ht="19.5" customHeight="1" x14ac:dyDescent="0.2">
      <c r="B32" s="187" t="s">
        <v>40</v>
      </c>
      <c r="C32" s="188"/>
      <c r="D32" s="35" t="s">
        <v>23</v>
      </c>
      <c r="E32" s="36" t="s">
        <v>24</v>
      </c>
      <c r="F32" s="44" t="s">
        <v>39</v>
      </c>
    </row>
    <row r="33" spans="2:6" ht="19.5" customHeight="1" x14ac:dyDescent="0.2">
      <c r="B33" s="86" t="s">
        <v>41</v>
      </c>
      <c r="C33" s="39"/>
      <c r="D33" s="35" t="s">
        <v>23</v>
      </c>
      <c r="E33" s="36" t="s">
        <v>24</v>
      </c>
      <c r="F33" s="44" t="s">
        <v>39</v>
      </c>
    </row>
    <row r="34" spans="2:6" ht="19.5" customHeight="1" x14ac:dyDescent="0.2">
      <c r="B34" s="187" t="s">
        <v>42</v>
      </c>
      <c r="C34" s="188"/>
      <c r="D34" s="35" t="s">
        <v>23</v>
      </c>
      <c r="E34" s="36" t="s">
        <v>24</v>
      </c>
      <c r="F34" s="44" t="s">
        <v>43</v>
      </c>
    </row>
    <row r="35" spans="2:6" ht="23.25" customHeight="1" x14ac:dyDescent="0.2">
      <c r="B35" s="187" t="s">
        <v>44</v>
      </c>
      <c r="C35" s="188"/>
      <c r="D35" s="35" t="s">
        <v>23</v>
      </c>
      <c r="E35" s="36" t="s">
        <v>24</v>
      </c>
      <c r="F35" s="44" t="s">
        <v>39</v>
      </c>
    </row>
    <row r="36" spans="2:6" ht="19.5" customHeight="1" x14ac:dyDescent="0.2">
      <c r="B36" s="187" t="s">
        <v>45</v>
      </c>
      <c r="C36" s="188"/>
      <c r="D36" s="35" t="s">
        <v>23</v>
      </c>
      <c r="E36" s="36" t="s">
        <v>24</v>
      </c>
      <c r="F36" s="44" t="s">
        <v>39</v>
      </c>
    </row>
    <row r="37" spans="2:6" ht="19.5" customHeight="1" x14ac:dyDescent="0.2">
      <c r="B37" s="106" t="s">
        <v>46</v>
      </c>
      <c r="C37" s="114"/>
      <c r="D37" s="35" t="s">
        <v>35</v>
      </c>
      <c r="E37" s="36" t="s">
        <v>24</v>
      </c>
      <c r="F37" s="44" t="s">
        <v>39</v>
      </c>
    </row>
    <row r="38" spans="2:6" ht="19.5" customHeight="1" x14ac:dyDescent="0.2">
      <c r="B38" s="106" t="s">
        <v>47</v>
      </c>
      <c r="C38" s="114"/>
      <c r="D38" s="35" t="s">
        <v>23</v>
      </c>
      <c r="E38" s="36" t="s">
        <v>24</v>
      </c>
      <c r="F38" s="44" t="s">
        <v>39</v>
      </c>
    </row>
    <row r="39" spans="2:6" ht="19.5" customHeight="1" thickBot="1" x14ac:dyDescent="0.25">
      <c r="B39" s="191" t="s">
        <v>48</v>
      </c>
      <c r="C39" s="192"/>
      <c r="D39" s="35" t="s">
        <v>23</v>
      </c>
      <c r="E39" s="36" t="s">
        <v>24</v>
      </c>
      <c r="F39" s="44" t="s">
        <v>21</v>
      </c>
    </row>
    <row r="40" spans="2:6" ht="19.5" customHeight="1" thickBot="1" x14ac:dyDescent="0.25">
      <c r="B40" s="45" t="s">
        <v>49</v>
      </c>
      <c r="C40" s="46"/>
      <c r="D40" s="47" t="s">
        <v>23</v>
      </c>
      <c r="E40" s="48" t="s">
        <v>24</v>
      </c>
      <c r="F40" s="44" t="s">
        <v>21</v>
      </c>
    </row>
    <row r="41" spans="2:6" ht="19.5" customHeight="1" x14ac:dyDescent="0.2">
      <c r="F41" s="44" t="s">
        <v>50</v>
      </c>
    </row>
    <row r="42" spans="2:6" ht="21" customHeight="1" x14ac:dyDescent="0.2">
      <c r="F42" s="44" t="s">
        <v>50</v>
      </c>
    </row>
    <row r="43" spans="2:6" ht="19.5" customHeight="1" x14ac:dyDescent="0.2">
      <c r="F43" s="44" t="s">
        <v>50</v>
      </c>
    </row>
    <row r="44" spans="2:6" ht="19.5" customHeight="1" x14ac:dyDescent="0.2">
      <c r="F44" s="44" t="s">
        <v>51</v>
      </c>
    </row>
    <row r="45" spans="2:6" ht="19.5" customHeight="1" x14ac:dyDescent="0.2">
      <c r="B45" s="5" t="s">
        <v>23</v>
      </c>
      <c r="F45" s="37" t="s">
        <v>51</v>
      </c>
    </row>
    <row r="46" spans="2:6" ht="19.5" customHeight="1" x14ac:dyDescent="0.2">
      <c r="B46" s="6" t="s">
        <v>28</v>
      </c>
      <c r="F46" s="37" t="s">
        <v>21</v>
      </c>
    </row>
    <row r="47" spans="2:6" ht="19.5" customHeight="1" x14ac:dyDescent="0.2">
      <c r="B47" s="6" t="s">
        <v>35</v>
      </c>
      <c r="F47" s="37" t="s">
        <v>21</v>
      </c>
    </row>
    <row r="48" spans="2:6" ht="19.5" customHeight="1" x14ac:dyDescent="0.2">
      <c r="F48" s="37" t="s">
        <v>21</v>
      </c>
    </row>
    <row r="49" spans="2:6" ht="19.5" customHeight="1" x14ac:dyDescent="0.2">
      <c r="B49" t="s">
        <v>33</v>
      </c>
      <c r="F49" s="37" t="s">
        <v>43</v>
      </c>
    </row>
    <row r="50" spans="2:6" ht="19.5" customHeight="1" x14ac:dyDescent="0.2">
      <c r="B50" t="s">
        <v>24</v>
      </c>
      <c r="F50" s="44" t="s">
        <v>52</v>
      </c>
    </row>
    <row r="51" spans="2:6" ht="19.5" customHeight="1" thickBot="1" x14ac:dyDescent="0.25">
      <c r="F51" s="49" t="s">
        <v>53</v>
      </c>
    </row>
    <row r="52" spans="2:6" ht="19.5" customHeight="1" x14ac:dyDescent="0.2"/>
    <row r="53" spans="2:6" ht="19.5" customHeight="1" x14ac:dyDescent="0.2"/>
    <row r="54" spans="2:6" ht="19.5" customHeight="1" x14ac:dyDescent="0.2"/>
    <row r="55" spans="2:6" ht="19.5" customHeight="1" x14ac:dyDescent="0.2"/>
    <row r="56" spans="2:6" ht="19.5" customHeight="1" x14ac:dyDescent="0.2"/>
    <row r="57" spans="2:6" ht="19.5" customHeight="1" x14ac:dyDescent="0.2"/>
    <row r="62" spans="2:6" hidden="1" x14ac:dyDescent="0.2"/>
    <row r="63" spans="2:6" hidden="1" x14ac:dyDescent="0.2"/>
    <row r="64" spans="2:6" hidden="1" x14ac:dyDescent="0.2"/>
    <row r="65" hidden="1" x14ac:dyDescent="0.2"/>
    <row r="66" hidden="1" x14ac:dyDescent="0.2"/>
    <row r="67" hidden="1" x14ac:dyDescent="0.2"/>
  </sheetData>
  <mergeCells count="25">
    <mergeCell ref="B35:C35"/>
    <mergeCell ref="B36:C36"/>
    <mergeCell ref="B39:C39"/>
    <mergeCell ref="B22:C22"/>
    <mergeCell ref="B23:C23"/>
    <mergeCell ref="B24:C24"/>
    <mergeCell ref="B27:C27"/>
    <mergeCell ref="B28:C28"/>
    <mergeCell ref="B29:C29"/>
    <mergeCell ref="B30:C30"/>
    <mergeCell ref="B31:C31"/>
    <mergeCell ref="B32:C32"/>
    <mergeCell ref="B34:C34"/>
    <mergeCell ref="F17:F18"/>
    <mergeCell ref="E17:E18"/>
    <mergeCell ref="D17:D18"/>
    <mergeCell ref="B15:F15"/>
    <mergeCell ref="B21:C21"/>
    <mergeCell ref="B20:C20"/>
    <mergeCell ref="B6:F6"/>
    <mergeCell ref="B7:F14"/>
    <mergeCell ref="B16:F16"/>
    <mergeCell ref="C2:E4"/>
    <mergeCell ref="F2:F4"/>
    <mergeCell ref="B2:B4"/>
  </mergeCells>
  <phoneticPr fontId="1" type="noConversion"/>
  <dataValidations count="2">
    <dataValidation type="list" allowBlank="1" showInputMessage="1" showErrorMessage="1" sqref="D20:D40">
      <formula1>$B$45:$B$47</formula1>
    </dataValidation>
    <dataValidation type="list" allowBlank="1" showInputMessage="1" showErrorMessage="1" sqref="E20:E40">
      <formula1>$B$49:$B$50</formula1>
    </dataValidation>
  </dataValidations>
  <printOptions horizontalCentered="1"/>
  <pageMargins left="0.7" right="0.7" top="0.75" bottom="0.75" header="0.3" footer="0.3"/>
  <pageSetup scale="38" orientation="portrait" verticalDpi="4294967295"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Q66"/>
  <sheetViews>
    <sheetView showGridLines="0" tabSelected="1" zoomScale="70" zoomScaleNormal="70" zoomScalePageLayoutView="70" workbookViewId="0">
      <selection activeCell="B34" sqref="B34"/>
    </sheetView>
  </sheetViews>
  <sheetFormatPr baseColWidth="10" defaultColWidth="11.42578125" defaultRowHeight="48" customHeight="1" x14ac:dyDescent="0.2"/>
  <cols>
    <col min="1" max="1" width="4.140625" customWidth="1"/>
    <col min="2" max="2" width="19" customWidth="1"/>
    <col min="3" max="3" width="25.140625" customWidth="1"/>
    <col min="4" max="4" width="14.7109375" customWidth="1"/>
    <col min="5" max="5" width="12.42578125" customWidth="1"/>
    <col min="6" max="6" width="18.28515625" customWidth="1"/>
    <col min="7" max="7" width="24.85546875" customWidth="1"/>
    <col min="8" max="8" width="42.42578125" style="51" customWidth="1"/>
    <col min="9" max="9" width="14.7109375" customWidth="1"/>
    <col min="10" max="10" width="11.85546875" customWidth="1"/>
    <col min="11" max="11" width="14" customWidth="1"/>
    <col min="12" max="12" width="32.28515625" style="3" customWidth="1"/>
    <col min="13" max="13" width="7.7109375" customWidth="1"/>
  </cols>
  <sheetData>
    <row r="1" spans="2:17" ht="48" customHeight="1" x14ac:dyDescent="0.2">
      <c r="L1"/>
    </row>
    <row r="2" spans="2:17" ht="48" customHeight="1" x14ac:dyDescent="0.2">
      <c r="B2" s="141"/>
      <c r="C2" s="158" t="s">
        <v>11</v>
      </c>
      <c r="D2" s="159"/>
      <c r="E2" s="159"/>
      <c r="F2" s="159"/>
      <c r="G2" s="159"/>
      <c r="H2" s="159"/>
      <c r="I2" s="159"/>
      <c r="J2" s="160"/>
      <c r="K2" s="207" t="s">
        <v>1</v>
      </c>
      <c r="L2" s="208"/>
    </row>
    <row r="3" spans="2:17" ht="48" customHeight="1" x14ac:dyDescent="0.2">
      <c r="B3" s="141"/>
      <c r="C3" s="161"/>
      <c r="D3" s="162"/>
      <c r="E3" s="162"/>
      <c r="F3" s="162"/>
      <c r="G3" s="162"/>
      <c r="H3" s="162"/>
      <c r="I3" s="162"/>
      <c r="J3" s="163"/>
      <c r="K3" s="209"/>
      <c r="L3" s="210"/>
    </row>
    <row r="4" spans="2:17" ht="48" customHeight="1" x14ac:dyDescent="0.2">
      <c r="B4" s="141"/>
      <c r="C4" s="164"/>
      <c r="D4" s="165"/>
      <c r="E4" s="165"/>
      <c r="F4" s="165"/>
      <c r="G4" s="165"/>
      <c r="H4" s="165"/>
      <c r="I4" s="165"/>
      <c r="J4" s="166"/>
      <c r="K4" s="211"/>
      <c r="L4" s="212"/>
    </row>
    <row r="5" spans="2:17" ht="48" customHeight="1" thickBot="1" x14ac:dyDescent="0.25">
      <c r="C5" s="8"/>
      <c r="D5" s="9"/>
      <c r="E5" s="9"/>
      <c r="F5" s="9"/>
      <c r="G5" s="9"/>
      <c r="L5"/>
    </row>
    <row r="6" spans="2:17" ht="76.150000000000006" customHeight="1" x14ac:dyDescent="0.2">
      <c r="B6" s="198" t="s">
        <v>186</v>
      </c>
      <c r="C6" s="199"/>
      <c r="D6" s="199"/>
      <c r="E6" s="199"/>
      <c r="F6" s="199"/>
      <c r="G6" s="199"/>
      <c r="H6" s="199"/>
      <c r="I6" s="199"/>
      <c r="J6" s="199"/>
      <c r="K6" s="199"/>
      <c r="L6" s="200"/>
      <c r="M6" s="1"/>
      <c r="N6" s="1"/>
      <c r="O6" s="1"/>
      <c r="P6" s="1"/>
      <c r="Q6" s="1"/>
    </row>
    <row r="7" spans="2:17" ht="48" customHeight="1" x14ac:dyDescent="0.2">
      <c r="B7" s="204" t="s">
        <v>14</v>
      </c>
      <c r="C7" s="205"/>
      <c r="D7" s="205"/>
      <c r="E7" s="205"/>
      <c r="F7" s="205"/>
      <c r="G7" s="205"/>
      <c r="H7" s="205"/>
      <c r="I7" s="205"/>
      <c r="J7" s="205"/>
      <c r="K7" s="205"/>
      <c r="L7" s="206"/>
    </row>
    <row r="8" spans="2:17" ht="48" customHeight="1" x14ac:dyDescent="0.25">
      <c r="B8" s="80" t="s">
        <v>54</v>
      </c>
      <c r="C8" s="81"/>
      <c r="D8" s="81"/>
      <c r="E8" s="81"/>
      <c r="F8" s="81"/>
      <c r="G8" s="81"/>
      <c r="H8" s="127"/>
      <c r="I8" s="81"/>
      <c r="J8" s="81"/>
      <c r="K8" s="81"/>
      <c r="L8" s="82"/>
    </row>
    <row r="9" spans="2:17" ht="48" customHeight="1" x14ac:dyDescent="0.25">
      <c r="B9" s="80" t="s">
        <v>55</v>
      </c>
      <c r="C9" s="83"/>
      <c r="D9" s="83"/>
      <c r="E9" s="83"/>
      <c r="F9" s="83"/>
      <c r="G9" s="83"/>
      <c r="H9" s="128"/>
      <c r="I9" s="84"/>
      <c r="J9" s="83"/>
      <c r="K9" s="83"/>
      <c r="L9" s="85"/>
    </row>
    <row r="10" spans="2:17" ht="48" customHeight="1" x14ac:dyDescent="0.25">
      <c r="B10" s="80" t="s">
        <v>56</v>
      </c>
      <c r="C10" s="83"/>
      <c r="D10" s="83"/>
      <c r="E10" s="83"/>
      <c r="F10" s="83"/>
      <c r="G10" s="83"/>
      <c r="H10" s="128"/>
      <c r="I10" s="83"/>
      <c r="J10" s="83"/>
      <c r="K10" s="83"/>
      <c r="L10" s="85"/>
    </row>
    <row r="11" spans="2:17" ht="48" customHeight="1" x14ac:dyDescent="0.25">
      <c r="B11" s="80" t="s">
        <v>57</v>
      </c>
      <c r="C11" s="83"/>
      <c r="D11" s="83"/>
      <c r="E11" s="83"/>
      <c r="F11" s="83"/>
      <c r="G11" s="83"/>
      <c r="H11" s="128"/>
      <c r="I11" s="83"/>
      <c r="J11" s="83"/>
      <c r="K11" s="83"/>
      <c r="L11" s="85"/>
    </row>
    <row r="12" spans="2:17" ht="48" customHeight="1" x14ac:dyDescent="0.2">
      <c r="B12" s="201" t="s">
        <v>58</v>
      </c>
      <c r="C12" s="202"/>
      <c r="D12" s="202"/>
      <c r="E12" s="202"/>
      <c r="F12" s="202"/>
      <c r="G12" s="202"/>
      <c r="H12" s="202"/>
      <c r="I12" s="202"/>
      <c r="J12" s="202"/>
      <c r="K12" s="202"/>
      <c r="L12" s="203"/>
    </row>
    <row r="13" spans="2:17" ht="48" customHeight="1" x14ac:dyDescent="0.25">
      <c r="B13" s="80" t="s">
        <v>59</v>
      </c>
      <c r="C13" s="83"/>
      <c r="D13" s="83"/>
      <c r="E13" s="83"/>
      <c r="F13" s="83"/>
      <c r="G13" s="83"/>
      <c r="H13" s="128"/>
      <c r="I13" s="83"/>
      <c r="J13" s="83"/>
      <c r="K13" s="83"/>
      <c r="L13" s="85"/>
    </row>
    <row r="14" spans="2:17" ht="48" customHeight="1" thickBot="1" x14ac:dyDescent="0.25">
      <c r="B14" s="53"/>
      <c r="C14" s="54"/>
      <c r="D14" s="54"/>
      <c r="E14" s="54"/>
      <c r="F14" s="54"/>
      <c r="G14" s="54"/>
      <c r="H14" s="54"/>
      <c r="I14" s="54"/>
      <c r="J14" s="54"/>
      <c r="K14" s="54"/>
      <c r="L14" s="55"/>
    </row>
    <row r="15" spans="2:17" ht="48" customHeight="1" thickBot="1" x14ac:dyDescent="0.25">
      <c r="B15" s="195" t="s">
        <v>60</v>
      </c>
      <c r="C15" s="196"/>
      <c r="D15" s="196"/>
      <c r="E15" s="196"/>
      <c r="F15" s="196"/>
      <c r="G15" s="197"/>
      <c r="H15" s="194" t="s">
        <v>61</v>
      </c>
      <c r="I15" s="174"/>
      <c r="J15" s="174"/>
      <c r="K15" s="174"/>
      <c r="L15" s="175"/>
    </row>
    <row r="16" spans="2:17" ht="48" customHeight="1" thickBot="1" x14ac:dyDescent="0.25">
      <c r="B16" s="56" t="s">
        <v>62</v>
      </c>
      <c r="C16" s="193" t="s">
        <v>63</v>
      </c>
      <c r="D16" s="193"/>
      <c r="E16" s="193"/>
      <c r="F16" s="193"/>
      <c r="G16" s="193"/>
      <c r="H16" s="96" t="s">
        <v>64</v>
      </c>
      <c r="I16" s="96" t="s">
        <v>65</v>
      </c>
      <c r="J16" s="96" t="s">
        <v>66</v>
      </c>
      <c r="K16" s="96" t="s">
        <v>67</v>
      </c>
      <c r="L16" s="57" t="s">
        <v>68</v>
      </c>
    </row>
    <row r="17" spans="2:12" ht="48" customHeight="1" x14ac:dyDescent="0.2">
      <c r="B17" s="107" t="s">
        <v>20</v>
      </c>
      <c r="C17" s="234" t="s">
        <v>22</v>
      </c>
      <c r="D17" s="234"/>
      <c r="E17" s="234"/>
      <c r="F17" s="234"/>
      <c r="G17" s="234"/>
      <c r="H17" s="122" t="s">
        <v>69</v>
      </c>
      <c r="I17" s="111">
        <v>3</v>
      </c>
      <c r="J17" s="59">
        <v>3</v>
      </c>
      <c r="K17" s="59">
        <f t="shared" ref="K17:K19" si="0">+I17+J17</f>
        <v>6</v>
      </c>
      <c r="L17" s="60" t="str">
        <f t="shared" ref="L17:L19" si="1">IF(K17&lt;=4,"BAJO",IF(K17=5,"MEDIO",IF(K17=6,"ALTO",IF(K17=7,"ALTO","EXTREMO"))))</f>
        <v>ALTO</v>
      </c>
    </row>
    <row r="18" spans="2:12" ht="48" customHeight="1" x14ac:dyDescent="0.2">
      <c r="B18" s="107" t="s">
        <v>20</v>
      </c>
      <c r="C18" s="214" t="s">
        <v>26</v>
      </c>
      <c r="D18" s="214"/>
      <c r="E18" s="214"/>
      <c r="F18" s="214"/>
      <c r="G18" s="214"/>
      <c r="H18" s="122" t="s">
        <v>70</v>
      </c>
      <c r="I18" s="115">
        <v>2</v>
      </c>
      <c r="J18" s="116">
        <v>4</v>
      </c>
      <c r="K18" s="59">
        <f t="shared" si="0"/>
        <v>6</v>
      </c>
      <c r="L18" s="60" t="str">
        <f t="shared" si="1"/>
        <v>ALTO</v>
      </c>
    </row>
    <row r="19" spans="2:12" ht="48" customHeight="1" x14ac:dyDescent="0.2">
      <c r="B19" s="107" t="s">
        <v>20</v>
      </c>
      <c r="C19" s="214" t="s">
        <v>27</v>
      </c>
      <c r="D19" s="214"/>
      <c r="E19" s="214"/>
      <c r="F19" s="214"/>
      <c r="G19" s="214"/>
      <c r="H19" s="122" t="s">
        <v>71</v>
      </c>
      <c r="I19" s="115">
        <v>3</v>
      </c>
      <c r="J19" s="116">
        <v>3</v>
      </c>
      <c r="K19" s="59">
        <f t="shared" si="0"/>
        <v>6</v>
      </c>
      <c r="L19" s="60" t="str">
        <f t="shared" si="1"/>
        <v>ALTO</v>
      </c>
    </row>
    <row r="20" spans="2:12" ht="48" customHeight="1" x14ac:dyDescent="0.2">
      <c r="B20" s="107" t="s">
        <v>20</v>
      </c>
      <c r="C20" s="214" t="s">
        <v>72</v>
      </c>
      <c r="D20" s="214"/>
      <c r="E20" s="214"/>
      <c r="F20" s="214"/>
      <c r="G20" s="214"/>
      <c r="H20" s="112" t="s">
        <v>73</v>
      </c>
      <c r="I20" s="117">
        <v>2</v>
      </c>
      <c r="J20" s="59">
        <v>4</v>
      </c>
      <c r="K20" s="59">
        <f t="shared" ref="K20:K32" si="2">+I20+J20</f>
        <v>6</v>
      </c>
      <c r="L20" s="60" t="str">
        <f t="shared" ref="L20:L32" si="3">IF(K20&lt;=4,"BAJO",IF(K20=5,"MEDIO",IF(K20=6,"ALTO",IF(K20=7,"ALTO","EXTREMO"))))</f>
        <v>ALTO</v>
      </c>
    </row>
    <row r="21" spans="2:12" ht="48" customHeight="1" x14ac:dyDescent="0.2">
      <c r="B21" s="107" t="s">
        <v>20</v>
      </c>
      <c r="C21" s="123" t="s">
        <v>30</v>
      </c>
      <c r="D21" s="106"/>
      <c r="E21" s="106"/>
      <c r="F21" s="106"/>
      <c r="G21" s="106"/>
      <c r="H21" s="112" t="s">
        <v>74</v>
      </c>
      <c r="I21" s="58">
        <v>1</v>
      </c>
      <c r="J21" s="59">
        <v>3</v>
      </c>
      <c r="K21" s="59">
        <f t="shared" si="2"/>
        <v>4</v>
      </c>
      <c r="L21" s="60" t="str">
        <f t="shared" si="3"/>
        <v>BAJO</v>
      </c>
    </row>
    <row r="22" spans="2:12" ht="48" customHeight="1" x14ac:dyDescent="0.2">
      <c r="B22" s="107" t="s">
        <v>20</v>
      </c>
      <c r="C22" s="123" t="s">
        <v>31</v>
      </c>
      <c r="D22" s="106"/>
      <c r="E22" s="106"/>
      <c r="F22" s="106"/>
      <c r="G22" s="106"/>
      <c r="H22" s="112" t="s">
        <v>75</v>
      </c>
      <c r="I22" s="58">
        <v>2</v>
      </c>
      <c r="J22" s="59">
        <v>4</v>
      </c>
      <c r="K22" s="59">
        <f t="shared" ref="K22" si="4">+I22+J22</f>
        <v>6</v>
      </c>
      <c r="L22" s="60" t="str">
        <f t="shared" ref="L22" si="5">IF(K22&lt;=4,"BAJO",IF(K22=5,"MEDIO",IF(K22=6,"ALTO",IF(K22=7,"ALTO","EXTREMO"))))</f>
        <v>ALTO</v>
      </c>
    </row>
    <row r="23" spans="2:12" ht="48" customHeight="1" x14ac:dyDescent="0.2">
      <c r="B23" s="107" t="s">
        <v>20</v>
      </c>
      <c r="C23" s="214" t="s">
        <v>32</v>
      </c>
      <c r="D23" s="214"/>
      <c r="E23" s="214"/>
      <c r="F23" s="214"/>
      <c r="G23" s="214"/>
      <c r="H23" s="112" t="s">
        <v>76</v>
      </c>
      <c r="I23" s="58">
        <v>2</v>
      </c>
      <c r="J23" s="59">
        <v>3</v>
      </c>
      <c r="K23" s="59">
        <f t="shared" ref="K23:K25" si="6">+I23+J23</f>
        <v>5</v>
      </c>
      <c r="L23" s="60" t="str">
        <f t="shared" ref="L23:L25" si="7">IF(K23&lt;=4,"BAJO",IF(K23=5,"MEDIO",IF(K23=6,"ALTO",IF(K23=7,"ALTO","EXTREMO"))))</f>
        <v>MEDIO</v>
      </c>
    </row>
    <row r="24" spans="2:12" ht="48" customHeight="1" x14ac:dyDescent="0.2">
      <c r="B24" s="107" t="s">
        <v>20</v>
      </c>
      <c r="C24" s="214" t="s">
        <v>34</v>
      </c>
      <c r="D24" s="214"/>
      <c r="E24" s="214"/>
      <c r="F24" s="214"/>
      <c r="G24" s="214"/>
      <c r="H24" s="112" t="s">
        <v>77</v>
      </c>
      <c r="I24" s="58">
        <v>2</v>
      </c>
      <c r="J24" s="59">
        <v>3</v>
      </c>
      <c r="K24" s="59">
        <f t="shared" si="6"/>
        <v>5</v>
      </c>
      <c r="L24" s="60" t="str">
        <f t="shared" si="7"/>
        <v>MEDIO</v>
      </c>
    </row>
    <row r="25" spans="2:12" ht="48" customHeight="1" x14ac:dyDescent="0.2">
      <c r="B25" s="107" t="s">
        <v>20</v>
      </c>
      <c r="C25" s="214" t="s">
        <v>36</v>
      </c>
      <c r="D25" s="214"/>
      <c r="E25" s="214"/>
      <c r="F25" s="214"/>
      <c r="G25" s="214"/>
      <c r="H25" s="112" t="s">
        <v>78</v>
      </c>
      <c r="I25" s="58">
        <v>2</v>
      </c>
      <c r="J25" s="59">
        <v>3</v>
      </c>
      <c r="K25" s="59">
        <f t="shared" si="6"/>
        <v>5</v>
      </c>
      <c r="L25" s="60" t="str">
        <f t="shared" si="7"/>
        <v>MEDIO</v>
      </c>
    </row>
    <row r="26" spans="2:12" ht="48" customHeight="1" x14ac:dyDescent="0.2">
      <c r="B26" s="107" t="s">
        <v>20</v>
      </c>
      <c r="C26" s="218" t="s">
        <v>37</v>
      </c>
      <c r="D26" s="219"/>
      <c r="E26" s="219"/>
      <c r="F26" s="219"/>
      <c r="G26" s="220"/>
      <c r="H26" s="112" t="s">
        <v>79</v>
      </c>
      <c r="I26" s="58">
        <v>2</v>
      </c>
      <c r="J26" s="59">
        <v>3</v>
      </c>
      <c r="K26" s="59">
        <f t="shared" ref="K26" si="8">+I26+J26</f>
        <v>5</v>
      </c>
      <c r="L26" s="60" t="str">
        <f t="shared" ref="L26" si="9">IF(K26&lt;=4,"BAJO",IF(K26=5,"MEDIO",IF(K26=6,"ALTO",IF(K26=7,"ALTO","EXTREMO"))))</f>
        <v>MEDIO</v>
      </c>
    </row>
    <row r="27" spans="2:12" ht="48" customHeight="1" x14ac:dyDescent="0.2">
      <c r="B27" s="107" t="s">
        <v>20</v>
      </c>
      <c r="C27" s="214" t="s">
        <v>44</v>
      </c>
      <c r="D27" s="214"/>
      <c r="E27" s="214"/>
      <c r="F27" s="214"/>
      <c r="G27" s="214"/>
      <c r="H27" s="108" t="s">
        <v>80</v>
      </c>
      <c r="I27" s="58">
        <v>3</v>
      </c>
      <c r="J27" s="59">
        <v>5</v>
      </c>
      <c r="K27" s="59">
        <f t="shared" si="2"/>
        <v>8</v>
      </c>
      <c r="L27" s="60" t="str">
        <f t="shared" si="3"/>
        <v>EXTREMO</v>
      </c>
    </row>
    <row r="28" spans="2:12" ht="48" customHeight="1" x14ac:dyDescent="0.2">
      <c r="B28" s="107" t="s">
        <v>20</v>
      </c>
      <c r="C28" s="214" t="s">
        <v>38</v>
      </c>
      <c r="D28" s="214"/>
      <c r="E28" s="214"/>
      <c r="F28" s="214"/>
      <c r="G28" s="214"/>
      <c r="H28" s="108" t="s">
        <v>81</v>
      </c>
      <c r="I28" s="58">
        <v>3</v>
      </c>
      <c r="J28" s="59">
        <v>3</v>
      </c>
      <c r="K28" s="59">
        <f t="shared" si="2"/>
        <v>6</v>
      </c>
      <c r="L28" s="60" t="str">
        <f t="shared" si="3"/>
        <v>ALTO</v>
      </c>
    </row>
    <row r="29" spans="2:12" ht="48" customHeight="1" x14ac:dyDescent="0.2">
      <c r="B29" s="107" t="s">
        <v>20</v>
      </c>
      <c r="C29" s="214" t="s">
        <v>40</v>
      </c>
      <c r="D29" s="214"/>
      <c r="E29" s="214"/>
      <c r="F29" s="214"/>
      <c r="G29" s="214"/>
      <c r="H29" s="108" t="s">
        <v>82</v>
      </c>
      <c r="I29" s="58">
        <v>3</v>
      </c>
      <c r="J29" s="59">
        <v>3</v>
      </c>
      <c r="K29" s="59">
        <f t="shared" si="2"/>
        <v>6</v>
      </c>
      <c r="L29" s="60" t="str">
        <f t="shared" si="3"/>
        <v>ALTO</v>
      </c>
    </row>
    <row r="30" spans="2:12" ht="48" customHeight="1" x14ac:dyDescent="0.2">
      <c r="B30" s="107" t="s">
        <v>20</v>
      </c>
      <c r="C30" s="123" t="s">
        <v>41</v>
      </c>
      <c r="D30" s="123"/>
      <c r="E30" s="106"/>
      <c r="F30" s="106"/>
      <c r="G30" s="106"/>
      <c r="H30" s="108" t="s">
        <v>83</v>
      </c>
      <c r="I30" s="58">
        <v>1</v>
      </c>
      <c r="J30" s="59">
        <v>3</v>
      </c>
      <c r="K30" s="59">
        <f t="shared" si="2"/>
        <v>4</v>
      </c>
      <c r="L30" s="60" t="str">
        <f t="shared" si="3"/>
        <v>BAJO</v>
      </c>
    </row>
    <row r="31" spans="2:12" ht="48" customHeight="1" x14ac:dyDescent="0.2">
      <c r="B31" s="107" t="s">
        <v>20</v>
      </c>
      <c r="C31" s="214" t="s">
        <v>42</v>
      </c>
      <c r="D31" s="214"/>
      <c r="E31" s="214"/>
      <c r="F31" s="214"/>
      <c r="G31" s="214"/>
      <c r="H31" s="108" t="s">
        <v>84</v>
      </c>
      <c r="I31" s="58">
        <v>3</v>
      </c>
      <c r="J31" s="59">
        <v>4</v>
      </c>
      <c r="K31" s="59">
        <f t="shared" si="2"/>
        <v>7</v>
      </c>
      <c r="L31" s="60" t="str">
        <f t="shared" si="3"/>
        <v>ALTO</v>
      </c>
    </row>
    <row r="32" spans="2:12" ht="48" customHeight="1" x14ac:dyDescent="0.2">
      <c r="B32" s="107" t="s">
        <v>20</v>
      </c>
      <c r="C32" s="106" t="s">
        <v>46</v>
      </c>
      <c r="D32" s="106"/>
      <c r="E32" s="106"/>
      <c r="F32" s="106"/>
      <c r="G32" s="106"/>
      <c r="H32" s="108" t="s">
        <v>85</v>
      </c>
      <c r="I32" s="58">
        <v>3</v>
      </c>
      <c r="J32" s="59">
        <v>4</v>
      </c>
      <c r="K32" s="59">
        <f t="shared" si="2"/>
        <v>7</v>
      </c>
      <c r="L32" s="60" t="str">
        <f t="shared" si="3"/>
        <v>ALTO</v>
      </c>
    </row>
    <row r="33" spans="2:12" ht="48" customHeight="1" x14ac:dyDescent="0.2">
      <c r="B33" s="107" t="s">
        <v>20</v>
      </c>
      <c r="C33" s="214" t="s">
        <v>86</v>
      </c>
      <c r="D33" s="214"/>
      <c r="E33" s="214"/>
      <c r="F33" s="214"/>
      <c r="G33" s="214"/>
      <c r="H33" s="108" t="s">
        <v>87</v>
      </c>
      <c r="I33" s="58">
        <v>2</v>
      </c>
      <c r="J33" s="59">
        <v>4</v>
      </c>
      <c r="K33" s="59">
        <f t="shared" ref="K33:K34" si="10">+I33+J33</f>
        <v>6</v>
      </c>
      <c r="L33" s="60" t="str">
        <f t="shared" ref="L33:L34" si="11">IF(K33&lt;=4,"BAJO",IF(K33=5,"MEDIO",IF(K33=6,"ALTO",IF(K33=7,"ALTO","EXTREMO"))))</f>
        <v>ALTO</v>
      </c>
    </row>
    <row r="34" spans="2:12" ht="48" customHeight="1" thickBot="1" x14ac:dyDescent="0.25">
      <c r="B34" s="107" t="s">
        <v>20</v>
      </c>
      <c r="C34" s="106" t="s">
        <v>48</v>
      </c>
      <c r="D34" s="106"/>
      <c r="E34" s="106"/>
      <c r="F34" s="106"/>
      <c r="G34" s="106"/>
      <c r="H34" s="109" t="s">
        <v>88</v>
      </c>
      <c r="I34" s="61">
        <v>3</v>
      </c>
      <c r="J34" s="62">
        <v>2</v>
      </c>
      <c r="K34" s="62">
        <f t="shared" si="10"/>
        <v>5</v>
      </c>
      <c r="L34" s="63" t="str">
        <f t="shared" si="11"/>
        <v>MEDIO</v>
      </c>
    </row>
    <row r="35" spans="2:12" ht="48" customHeight="1" x14ac:dyDescent="0.2">
      <c r="B35" s="64"/>
      <c r="C35" s="51"/>
      <c r="D35" s="51"/>
      <c r="E35" s="51"/>
      <c r="F35" s="51"/>
      <c r="G35" s="51"/>
      <c r="H35" s="65"/>
      <c r="I35" s="65"/>
      <c r="J35" s="65"/>
      <c r="K35" s="65"/>
      <c r="L35" s="66"/>
    </row>
    <row r="36" spans="2:12" ht="48" customHeight="1" x14ac:dyDescent="0.2">
      <c r="B36" s="50"/>
      <c r="C36" s="240"/>
      <c r="D36" s="240"/>
      <c r="E36" s="240"/>
      <c r="F36" s="51"/>
      <c r="G36" s="51"/>
      <c r="H36" s="226"/>
      <c r="I36" s="226"/>
      <c r="J36" s="51"/>
      <c r="K36" s="51"/>
      <c r="L36" s="52"/>
    </row>
    <row r="37" spans="2:12" ht="48" customHeight="1" x14ac:dyDescent="0.2">
      <c r="B37" s="221" t="s">
        <v>89</v>
      </c>
      <c r="C37" s="222" t="s">
        <v>90</v>
      </c>
      <c r="D37" s="223"/>
      <c r="E37" s="67" t="s">
        <v>91</v>
      </c>
      <c r="F37" s="51"/>
      <c r="G37" s="217" t="s">
        <v>66</v>
      </c>
      <c r="H37" s="88" t="s">
        <v>92</v>
      </c>
      <c r="I37" s="88" t="s">
        <v>91</v>
      </c>
      <c r="J37" s="51"/>
      <c r="K37" s="51"/>
      <c r="L37" s="52"/>
    </row>
    <row r="38" spans="2:12" ht="48" customHeight="1" x14ac:dyDescent="0.2">
      <c r="B38" s="221"/>
      <c r="C38" s="215" t="s">
        <v>93</v>
      </c>
      <c r="D38" s="216"/>
      <c r="E38" s="87">
        <v>1</v>
      </c>
      <c r="F38" s="51"/>
      <c r="G38" s="217"/>
      <c r="H38" s="87" t="s">
        <v>94</v>
      </c>
      <c r="I38" s="68">
        <v>1</v>
      </c>
      <c r="J38" s="51"/>
      <c r="K38" s="51"/>
      <c r="L38" s="52"/>
    </row>
    <row r="39" spans="2:12" ht="48" customHeight="1" x14ac:dyDescent="0.2">
      <c r="B39" s="221"/>
      <c r="C39" s="215" t="s">
        <v>95</v>
      </c>
      <c r="D39" s="216"/>
      <c r="E39" s="87">
        <v>2</v>
      </c>
      <c r="F39" s="51"/>
      <c r="G39" s="217"/>
      <c r="H39" s="87" t="s">
        <v>96</v>
      </c>
      <c r="I39" s="68">
        <v>2</v>
      </c>
      <c r="J39" s="51"/>
      <c r="K39" s="51"/>
      <c r="L39" s="52"/>
    </row>
    <row r="40" spans="2:12" ht="48" customHeight="1" x14ac:dyDescent="0.2">
      <c r="B40" s="221"/>
      <c r="C40" s="215" t="s">
        <v>97</v>
      </c>
      <c r="D40" s="216"/>
      <c r="E40" s="87">
        <v>3</v>
      </c>
      <c r="F40" s="51"/>
      <c r="G40" s="217"/>
      <c r="H40" s="87" t="s">
        <v>98</v>
      </c>
      <c r="I40" s="68">
        <v>3</v>
      </c>
      <c r="J40" s="51"/>
      <c r="K40" s="51"/>
      <c r="L40" s="52"/>
    </row>
    <row r="41" spans="2:12" ht="54.75" customHeight="1" x14ac:dyDescent="0.2">
      <c r="B41" s="221"/>
      <c r="C41" s="215" t="s">
        <v>99</v>
      </c>
      <c r="D41" s="216"/>
      <c r="E41" s="87">
        <v>4</v>
      </c>
      <c r="F41" s="51"/>
      <c r="G41" s="217"/>
      <c r="H41" s="87" t="s">
        <v>100</v>
      </c>
      <c r="I41" s="68">
        <v>4</v>
      </c>
      <c r="J41" s="51"/>
      <c r="K41" s="51"/>
      <c r="L41" s="52"/>
    </row>
    <row r="42" spans="2:12" ht="48" customHeight="1" x14ac:dyDescent="0.2">
      <c r="B42" s="221"/>
      <c r="C42" s="215" t="s">
        <v>101</v>
      </c>
      <c r="D42" s="216"/>
      <c r="E42" s="87">
        <v>5</v>
      </c>
      <c r="F42" s="51"/>
      <c r="G42" s="217"/>
      <c r="H42" s="87" t="s">
        <v>102</v>
      </c>
      <c r="I42" s="68">
        <v>5</v>
      </c>
      <c r="J42" s="51"/>
      <c r="K42" s="51"/>
      <c r="L42" s="52"/>
    </row>
    <row r="43" spans="2:12" ht="48" customHeight="1" x14ac:dyDescent="0.2">
      <c r="B43" s="69"/>
      <c r="C43" s="70"/>
      <c r="D43" s="70"/>
      <c r="E43" s="70"/>
      <c r="F43" s="51"/>
      <c r="G43" s="70"/>
      <c r="H43" s="70"/>
      <c r="I43" s="70"/>
      <c r="J43" s="70"/>
      <c r="K43" s="70"/>
      <c r="L43" s="52"/>
    </row>
    <row r="44" spans="2:12" ht="48" customHeight="1" x14ac:dyDescent="0.2">
      <c r="B44" s="69"/>
      <c r="C44" s="226" t="s">
        <v>103</v>
      </c>
      <c r="D44" s="226"/>
      <c r="E44" s="226"/>
      <c r="F44" s="226"/>
      <c r="G44" s="226"/>
      <c r="H44" s="236"/>
      <c r="I44" s="236"/>
      <c r="J44" s="236"/>
      <c r="K44" s="236"/>
      <c r="L44" s="52"/>
    </row>
    <row r="45" spans="2:12" ht="48" customHeight="1" x14ac:dyDescent="0.2">
      <c r="B45" s="69"/>
      <c r="C45" s="224" t="s">
        <v>104</v>
      </c>
      <c r="D45" s="224"/>
      <c r="E45" s="224"/>
      <c r="F45" s="87" t="s">
        <v>105</v>
      </c>
      <c r="G45" s="87" t="s">
        <v>106</v>
      </c>
      <c r="H45" s="87" t="s">
        <v>107</v>
      </c>
      <c r="I45" s="224" t="s">
        <v>108</v>
      </c>
      <c r="J45" s="224"/>
      <c r="K45" s="224" t="s">
        <v>109</v>
      </c>
      <c r="L45" s="227"/>
    </row>
    <row r="46" spans="2:12" ht="48" customHeight="1" x14ac:dyDescent="0.2">
      <c r="B46" s="69"/>
      <c r="C46" s="224" t="s">
        <v>110</v>
      </c>
      <c r="D46" s="224"/>
      <c r="E46" s="224"/>
      <c r="F46" s="87" t="s">
        <v>111</v>
      </c>
      <c r="G46" s="87" t="s">
        <v>112</v>
      </c>
      <c r="H46" s="87" t="s">
        <v>113</v>
      </c>
      <c r="I46" s="224" t="s">
        <v>114</v>
      </c>
      <c r="J46" s="224"/>
      <c r="K46" s="224" t="s">
        <v>115</v>
      </c>
      <c r="L46" s="227"/>
    </row>
    <row r="47" spans="2:12" ht="48" customHeight="1" x14ac:dyDescent="0.2">
      <c r="B47" s="50"/>
      <c r="C47" s="225" t="s">
        <v>116</v>
      </c>
      <c r="D47" s="225"/>
      <c r="E47" s="225" t="s">
        <v>91</v>
      </c>
      <c r="F47" s="94" t="s">
        <v>94</v>
      </c>
      <c r="G47" s="94" t="s">
        <v>96</v>
      </c>
      <c r="H47" s="71" t="s">
        <v>98</v>
      </c>
      <c r="I47" s="229" t="s">
        <v>100</v>
      </c>
      <c r="J47" s="229"/>
      <c r="K47" s="225" t="s">
        <v>102</v>
      </c>
      <c r="L47" s="237"/>
    </row>
    <row r="48" spans="2:12" ht="48" customHeight="1" x14ac:dyDescent="0.2">
      <c r="B48" s="50"/>
      <c r="C48" s="225"/>
      <c r="D48" s="225"/>
      <c r="E48" s="225"/>
      <c r="F48" s="89">
        <v>1</v>
      </c>
      <c r="G48" s="89">
        <v>2</v>
      </c>
      <c r="H48" s="89">
        <v>3</v>
      </c>
      <c r="I48" s="238">
        <v>4</v>
      </c>
      <c r="J48" s="238"/>
      <c r="K48" s="238">
        <v>5</v>
      </c>
      <c r="L48" s="239"/>
    </row>
    <row r="49" spans="2:14" ht="48" customHeight="1" x14ac:dyDescent="0.2">
      <c r="B49" s="50"/>
      <c r="C49" s="224" t="s">
        <v>93</v>
      </c>
      <c r="D49" s="224"/>
      <c r="E49" s="95">
        <v>1</v>
      </c>
      <c r="F49" s="72">
        <v>2</v>
      </c>
      <c r="G49" s="72">
        <v>3</v>
      </c>
      <c r="H49" s="72">
        <v>4</v>
      </c>
      <c r="I49" s="235">
        <v>5</v>
      </c>
      <c r="J49" s="235"/>
      <c r="K49" s="213">
        <v>6</v>
      </c>
      <c r="L49" s="230"/>
    </row>
    <row r="50" spans="2:14" ht="48" customHeight="1" x14ac:dyDescent="0.2">
      <c r="B50" s="50"/>
      <c r="C50" s="224" t="s">
        <v>95</v>
      </c>
      <c r="D50" s="224"/>
      <c r="E50" s="95">
        <v>2</v>
      </c>
      <c r="F50" s="72">
        <v>3</v>
      </c>
      <c r="G50" s="72">
        <v>4</v>
      </c>
      <c r="H50" s="90">
        <v>5</v>
      </c>
      <c r="I50" s="213">
        <v>6</v>
      </c>
      <c r="J50" s="213"/>
      <c r="K50" s="231">
        <v>7</v>
      </c>
      <c r="L50" s="232"/>
    </row>
    <row r="51" spans="2:14" ht="48" customHeight="1" x14ac:dyDescent="0.2">
      <c r="B51" s="50"/>
      <c r="C51" s="224" t="s">
        <v>97</v>
      </c>
      <c r="D51" s="224"/>
      <c r="E51" s="95">
        <v>3</v>
      </c>
      <c r="F51" s="72">
        <v>4</v>
      </c>
      <c r="G51" s="90">
        <v>5</v>
      </c>
      <c r="H51" s="91">
        <v>6</v>
      </c>
      <c r="I51" s="213">
        <v>7</v>
      </c>
      <c r="J51" s="213"/>
      <c r="K51" s="228">
        <v>8</v>
      </c>
      <c r="L51" s="233"/>
    </row>
    <row r="52" spans="2:14" ht="48" customHeight="1" x14ac:dyDescent="0.2">
      <c r="B52" s="50"/>
      <c r="C52" s="224" t="s">
        <v>99</v>
      </c>
      <c r="D52" s="224"/>
      <c r="E52" s="95">
        <v>4</v>
      </c>
      <c r="F52" s="90">
        <v>5</v>
      </c>
      <c r="G52" s="91">
        <v>6</v>
      </c>
      <c r="H52" s="91">
        <v>7</v>
      </c>
      <c r="I52" s="228">
        <v>8</v>
      </c>
      <c r="J52" s="228"/>
      <c r="K52" s="228">
        <v>9</v>
      </c>
      <c r="L52" s="233"/>
    </row>
    <row r="53" spans="2:14" ht="48" customHeight="1" x14ac:dyDescent="0.2">
      <c r="B53" s="50"/>
      <c r="C53" s="224" t="s">
        <v>101</v>
      </c>
      <c r="D53" s="224"/>
      <c r="E53" s="95">
        <v>5</v>
      </c>
      <c r="F53" s="91">
        <v>6</v>
      </c>
      <c r="G53" s="91">
        <v>7</v>
      </c>
      <c r="H53" s="93">
        <v>8</v>
      </c>
      <c r="I53" s="228">
        <v>9</v>
      </c>
      <c r="J53" s="228"/>
      <c r="K53" s="228">
        <v>10</v>
      </c>
      <c r="L53" s="233"/>
    </row>
    <row r="54" spans="2:14" ht="48" customHeight="1" x14ac:dyDescent="0.2">
      <c r="B54" s="50"/>
      <c r="C54" s="51"/>
      <c r="D54" s="51"/>
      <c r="E54" s="51"/>
      <c r="F54" s="51"/>
      <c r="G54" s="51"/>
      <c r="I54" s="51"/>
      <c r="J54" s="51"/>
      <c r="K54" s="51"/>
      <c r="L54" s="52"/>
      <c r="N54" s="4"/>
    </row>
    <row r="55" spans="2:14" ht="48" customHeight="1" x14ac:dyDescent="0.2">
      <c r="B55" s="50"/>
      <c r="C55" s="51"/>
      <c r="D55" s="51"/>
      <c r="E55" s="51"/>
      <c r="F55" s="51"/>
      <c r="G55" s="226" t="s">
        <v>117</v>
      </c>
      <c r="H55" s="226"/>
      <c r="I55" s="51"/>
      <c r="J55" s="51"/>
      <c r="K55" s="51"/>
      <c r="L55" s="52"/>
    </row>
    <row r="56" spans="2:14" ht="48" customHeight="1" x14ac:dyDescent="0.2">
      <c r="B56" s="50"/>
      <c r="C56" s="51"/>
      <c r="D56" s="51"/>
      <c r="E56" s="51"/>
      <c r="F56" s="51"/>
      <c r="G56" s="94" t="s">
        <v>103</v>
      </c>
      <c r="H56" s="73" t="s">
        <v>116</v>
      </c>
      <c r="I56" s="51"/>
      <c r="J56" s="51"/>
      <c r="K56" s="51"/>
      <c r="L56" s="52"/>
    </row>
    <row r="57" spans="2:14" ht="48" customHeight="1" x14ac:dyDescent="0.2">
      <c r="B57" s="50"/>
      <c r="C57" s="51"/>
      <c r="D57" s="51"/>
      <c r="E57" s="51"/>
      <c r="F57" s="51"/>
      <c r="G57" s="93" t="s">
        <v>118</v>
      </c>
      <c r="H57" s="74" t="s">
        <v>119</v>
      </c>
      <c r="I57" s="51"/>
      <c r="J57" s="51"/>
      <c r="K57" s="51"/>
      <c r="L57" s="52"/>
    </row>
    <row r="58" spans="2:14" ht="48" customHeight="1" x14ac:dyDescent="0.2">
      <c r="B58" s="50"/>
      <c r="C58" s="51"/>
      <c r="D58" s="51"/>
      <c r="E58" s="51"/>
      <c r="F58" s="51"/>
      <c r="G58" s="91" t="s">
        <v>120</v>
      </c>
      <c r="H58" s="74" t="s">
        <v>121</v>
      </c>
      <c r="I58" s="51"/>
      <c r="J58" s="51"/>
      <c r="K58" s="51"/>
      <c r="L58" s="52"/>
    </row>
    <row r="59" spans="2:14" ht="48" customHeight="1" x14ac:dyDescent="0.2">
      <c r="B59" s="50"/>
      <c r="C59" s="51"/>
      <c r="D59" s="51"/>
      <c r="E59" s="51"/>
      <c r="F59" s="51"/>
      <c r="G59" s="90">
        <v>5</v>
      </c>
      <c r="H59" s="74" t="s">
        <v>122</v>
      </c>
      <c r="I59" s="51"/>
      <c r="J59" s="51"/>
      <c r="K59" s="51"/>
      <c r="L59" s="52"/>
    </row>
    <row r="60" spans="2:14" ht="48" customHeight="1" x14ac:dyDescent="0.2">
      <c r="B60" s="50"/>
      <c r="C60" s="51"/>
      <c r="D60" s="51"/>
      <c r="E60" s="51"/>
      <c r="F60" s="51"/>
      <c r="G60" s="72" t="s">
        <v>123</v>
      </c>
      <c r="H60" s="74" t="s">
        <v>124</v>
      </c>
      <c r="I60" s="51"/>
      <c r="J60" s="51"/>
      <c r="K60" s="51"/>
      <c r="L60" s="52"/>
    </row>
    <row r="61" spans="2:14" ht="48" customHeight="1" thickBot="1" x14ac:dyDescent="0.25">
      <c r="B61" s="53"/>
      <c r="C61" s="54"/>
      <c r="D61" s="54"/>
      <c r="E61" s="54"/>
      <c r="F61" s="54"/>
      <c r="G61" s="54"/>
      <c r="H61" s="54"/>
      <c r="I61" s="54"/>
      <c r="J61" s="54"/>
      <c r="K61" s="54"/>
      <c r="L61" s="55"/>
    </row>
    <row r="65" spans="2:2" ht="48" customHeight="1" x14ac:dyDescent="0.2">
      <c r="B65" s="6" t="s">
        <v>61</v>
      </c>
    </row>
    <row r="66" spans="2:2" ht="48" customHeight="1" x14ac:dyDescent="0.2">
      <c r="B66" s="6" t="s">
        <v>125</v>
      </c>
    </row>
  </sheetData>
  <autoFilter ref="B16:Q49">
    <filterColumn colId="1" showButton="0"/>
    <filterColumn colId="2" showButton="0"/>
    <filterColumn colId="3" showButton="0"/>
    <filterColumn colId="4" showButton="0"/>
  </autoFilter>
  <mergeCells count="61">
    <mergeCell ref="C18:G18"/>
    <mergeCell ref="C19:G19"/>
    <mergeCell ref="C23:G23"/>
    <mergeCell ref="C24:G24"/>
    <mergeCell ref="C25:G25"/>
    <mergeCell ref="C17:G17"/>
    <mergeCell ref="H36:I36"/>
    <mergeCell ref="C46:E46"/>
    <mergeCell ref="C49:D49"/>
    <mergeCell ref="I49:J49"/>
    <mergeCell ref="C42:D42"/>
    <mergeCell ref="C45:E45"/>
    <mergeCell ref="E47:E48"/>
    <mergeCell ref="C44:K44"/>
    <mergeCell ref="K47:L47"/>
    <mergeCell ref="K48:L48"/>
    <mergeCell ref="K46:L46"/>
    <mergeCell ref="C36:E36"/>
    <mergeCell ref="I48:J48"/>
    <mergeCell ref="C28:G28"/>
    <mergeCell ref="C29:G29"/>
    <mergeCell ref="G55:H55"/>
    <mergeCell ref="C50:D50"/>
    <mergeCell ref="K45:L45"/>
    <mergeCell ref="C53:D53"/>
    <mergeCell ref="C52:D52"/>
    <mergeCell ref="I53:J53"/>
    <mergeCell ref="I47:J47"/>
    <mergeCell ref="I45:J45"/>
    <mergeCell ref="I46:J46"/>
    <mergeCell ref="K49:L49"/>
    <mergeCell ref="K50:L50"/>
    <mergeCell ref="K51:L51"/>
    <mergeCell ref="K52:L52"/>
    <mergeCell ref="K53:L53"/>
    <mergeCell ref="I52:J52"/>
    <mergeCell ref="I51:J51"/>
    <mergeCell ref="B37:B42"/>
    <mergeCell ref="C37:D37"/>
    <mergeCell ref="C38:D38"/>
    <mergeCell ref="C51:D51"/>
    <mergeCell ref="C47:D48"/>
    <mergeCell ref="I50:J50"/>
    <mergeCell ref="C33:G33"/>
    <mergeCell ref="C20:G20"/>
    <mergeCell ref="C27:G27"/>
    <mergeCell ref="C39:D39"/>
    <mergeCell ref="C40:D40"/>
    <mergeCell ref="C41:D41"/>
    <mergeCell ref="G37:G42"/>
    <mergeCell ref="C31:G31"/>
    <mergeCell ref="C26:G26"/>
    <mergeCell ref="C16:G16"/>
    <mergeCell ref="H15:L15"/>
    <mergeCell ref="B15:G15"/>
    <mergeCell ref="B6:L6"/>
    <mergeCell ref="B2:B4"/>
    <mergeCell ref="B12:L12"/>
    <mergeCell ref="B7:L7"/>
    <mergeCell ref="C2:J4"/>
    <mergeCell ref="K2:L4"/>
  </mergeCells>
  <phoneticPr fontId="1" type="noConversion"/>
  <conditionalFormatting sqref="J17:K34">
    <cfRule type="expression" dxfId="17" priority="1" stopIfTrue="1">
      <formula>"""bajo"""</formula>
    </cfRule>
  </conditionalFormatting>
  <conditionalFormatting sqref="L17:L34">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dataValidations count="6">
    <dataValidation type="list" allowBlank="1" showInputMessage="1" showErrorMessage="1" sqref="H15">
      <formula1>$B$65:$B$66</formula1>
    </dataValidation>
    <dataValidation type="list" allowBlank="1" showInputMessage="1" showErrorMessage="1" sqref="C33">
      <formula1>INDIRECT(#REF!)</formula1>
    </dataValidation>
    <dataValidation type="list" allowBlank="1" showInputMessage="1" showErrorMessage="1" sqref="C34">
      <formula1>INDIRECT($B$34)</formula1>
    </dataValidation>
    <dataValidation type="list" allowBlank="1" showInputMessage="1" showErrorMessage="1" sqref="I17:I34">
      <formula1>$E$38:$E$42</formula1>
    </dataValidation>
    <dataValidation type="list" allowBlank="1" showInputMessage="1" showErrorMessage="1" sqref="J17:J34">
      <formula1>$I$38:$I$42</formula1>
    </dataValidation>
    <dataValidation type="list" allowBlank="1" showInputMessage="1" showErrorMessage="1" sqref="B17:B34">
      <formula1>"PLANEACIÓN,SELECCIÓN,CONTRATACIÓN,EJECUCIÓN"</formula1>
    </dataValidation>
  </dataValidations>
  <printOptions horizontalCentered="1"/>
  <pageMargins left="0.7" right="0.7" top="0.75" bottom="0.75" header="0.3" footer="0.3"/>
  <pageSetup scale="32" orientation="portrait" verticalDpi="4294967295" r:id="rId1"/>
  <headerFooter alignWithMargins="0">
    <oddFooter xml:space="preserve">&amp;C
</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Z54"/>
  <sheetViews>
    <sheetView showGridLines="0" topLeftCell="A34" zoomScale="40" zoomScaleNormal="40" zoomScalePageLayoutView="70" workbookViewId="0">
      <selection activeCell="B9" sqref="B9:R9"/>
    </sheetView>
  </sheetViews>
  <sheetFormatPr baseColWidth="10" defaultColWidth="11.42578125" defaultRowHeight="72" customHeight="1"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46.85546875" style="132" customWidth="1"/>
    <col min="8" max="8" width="45.140625" style="132" customWidth="1"/>
    <col min="9" max="9" width="24.7109375" customWidth="1"/>
    <col min="10" max="10" width="9.42578125" customWidth="1"/>
    <col min="11" max="16" width="14" customWidth="1"/>
    <col min="17" max="17" width="40.7109375" style="51" customWidth="1"/>
    <col min="18" max="18" width="41.7109375" style="129" customWidth="1"/>
  </cols>
  <sheetData>
    <row r="2" spans="2:26" ht="72" customHeight="1" x14ac:dyDescent="0.2">
      <c r="B2" s="141"/>
      <c r="C2" s="158" t="s">
        <v>11</v>
      </c>
      <c r="D2" s="159"/>
      <c r="E2" s="159"/>
      <c r="F2" s="159"/>
      <c r="G2" s="159"/>
      <c r="H2" s="159"/>
      <c r="I2" s="159"/>
      <c r="J2" s="159"/>
      <c r="K2" s="159"/>
      <c r="L2" s="159"/>
      <c r="M2" s="159"/>
      <c r="N2" s="159"/>
      <c r="O2" s="159"/>
      <c r="P2" s="160"/>
      <c r="Q2" s="242" t="s">
        <v>1</v>
      </c>
      <c r="R2" s="243"/>
    </row>
    <row r="3" spans="2:26" ht="72" customHeight="1" x14ac:dyDescent="0.2">
      <c r="B3" s="141"/>
      <c r="C3" s="161"/>
      <c r="D3" s="162"/>
      <c r="E3" s="162"/>
      <c r="F3" s="162"/>
      <c r="G3" s="162"/>
      <c r="H3" s="162"/>
      <c r="I3" s="162"/>
      <c r="J3" s="162"/>
      <c r="K3" s="162"/>
      <c r="L3" s="162"/>
      <c r="M3" s="162"/>
      <c r="N3" s="162"/>
      <c r="O3" s="162"/>
      <c r="P3" s="163"/>
      <c r="Q3" s="244"/>
      <c r="R3" s="245"/>
    </row>
    <row r="4" spans="2:26" ht="72" customHeight="1" x14ac:dyDescent="0.2">
      <c r="B4" s="141"/>
      <c r="C4" s="164"/>
      <c r="D4" s="165"/>
      <c r="E4" s="165"/>
      <c r="F4" s="165"/>
      <c r="G4" s="165"/>
      <c r="H4" s="165"/>
      <c r="I4" s="165"/>
      <c r="J4" s="165"/>
      <c r="K4" s="165"/>
      <c r="L4" s="165"/>
      <c r="M4" s="165"/>
      <c r="N4" s="165"/>
      <c r="O4" s="165"/>
      <c r="P4" s="166"/>
      <c r="Q4" s="246"/>
      <c r="R4" s="247"/>
    </row>
    <row r="5" spans="2:26" ht="72" customHeight="1" thickBot="1" x14ac:dyDescent="0.25"/>
    <row r="6" spans="2:26" ht="72" customHeight="1" thickBot="1" x14ac:dyDescent="0.25">
      <c r="B6" s="252" t="str">
        <f>+EVALUACION!B6</f>
        <v>Objeto Contractual: “Prestación de servicios para el fortalecimiento de las capacidades organizativas y operativas de las organizaciones sociales e instancias de participación ciudadana de la localidad de Puente Aranda, mediante la adquisición de elementos y el desarrollo de procesos de formación, en el marco del proyecto de inversión 2451 “Puente Aranda Participativa”.</v>
      </c>
      <c r="C6" s="253"/>
      <c r="D6" s="253"/>
      <c r="E6" s="253"/>
      <c r="F6" s="253"/>
      <c r="G6" s="253"/>
      <c r="H6" s="253"/>
      <c r="I6" s="253"/>
      <c r="J6" s="253"/>
      <c r="K6" s="253"/>
      <c r="L6" s="253"/>
      <c r="M6" s="253"/>
      <c r="N6" s="253"/>
      <c r="O6" s="253"/>
      <c r="P6" s="253"/>
      <c r="Q6" s="253"/>
      <c r="R6" s="254"/>
      <c r="S6" s="1"/>
      <c r="T6" s="1"/>
      <c r="U6" s="1"/>
      <c r="V6" s="1"/>
      <c r="W6" s="1"/>
      <c r="X6" s="1"/>
      <c r="Y6" s="1"/>
      <c r="Z6" s="1"/>
    </row>
    <row r="7" spans="2:26" ht="33.75" customHeight="1" x14ac:dyDescent="0.2">
      <c r="B7" s="255" t="s">
        <v>14</v>
      </c>
      <c r="C7" s="256"/>
      <c r="D7" s="256"/>
      <c r="E7" s="256"/>
      <c r="F7" s="256"/>
      <c r="G7" s="256"/>
      <c r="H7" s="256"/>
      <c r="I7" s="256"/>
      <c r="J7" s="256"/>
      <c r="K7" s="256"/>
      <c r="L7" s="256"/>
      <c r="M7" s="256"/>
      <c r="N7" s="256"/>
      <c r="O7" s="256"/>
      <c r="P7" s="256"/>
      <c r="Q7" s="256"/>
      <c r="R7" s="257"/>
    </row>
    <row r="8" spans="2:26" ht="23.25" customHeight="1" x14ac:dyDescent="0.25">
      <c r="B8" s="250"/>
      <c r="C8" s="251"/>
      <c r="D8" s="251"/>
      <c r="E8" s="251"/>
      <c r="F8" s="251"/>
      <c r="G8" s="251"/>
      <c r="H8" s="251"/>
      <c r="I8" s="251"/>
      <c r="J8" s="251"/>
      <c r="K8" s="251"/>
      <c r="L8" s="251"/>
      <c r="M8" s="251"/>
      <c r="N8" s="251"/>
      <c r="O8" s="251"/>
      <c r="P8" s="251"/>
      <c r="Q8" s="251"/>
      <c r="R8" s="251"/>
    </row>
    <row r="9" spans="2:26" ht="72" customHeight="1" x14ac:dyDescent="0.2">
      <c r="B9" s="248"/>
      <c r="C9" s="249"/>
      <c r="D9" s="249"/>
      <c r="E9" s="249"/>
      <c r="F9" s="249"/>
      <c r="G9" s="249"/>
      <c r="H9" s="249"/>
      <c r="I9" s="249"/>
      <c r="J9" s="249"/>
      <c r="K9" s="249"/>
      <c r="L9" s="249"/>
      <c r="M9" s="249"/>
      <c r="N9" s="249"/>
      <c r="O9" s="249"/>
      <c r="P9" s="249"/>
      <c r="Q9" s="249"/>
      <c r="R9" s="249"/>
    </row>
    <row r="10" spans="2:26" ht="25.5" customHeight="1" x14ac:dyDescent="0.25">
      <c r="B10" s="250"/>
      <c r="C10" s="251"/>
      <c r="D10" s="251"/>
      <c r="E10" s="251"/>
      <c r="F10" s="251"/>
      <c r="G10" s="251"/>
      <c r="H10" s="251"/>
      <c r="I10" s="251"/>
      <c r="J10" s="251"/>
      <c r="K10" s="251"/>
      <c r="L10" s="251"/>
      <c r="M10" s="251"/>
      <c r="N10" s="251"/>
      <c r="O10" s="251"/>
      <c r="P10" s="251"/>
      <c r="Q10" s="251"/>
      <c r="R10" s="251"/>
    </row>
    <row r="11" spans="2:26" ht="72" hidden="1" customHeight="1" x14ac:dyDescent="0.2">
      <c r="B11" s="50"/>
      <c r="R11" s="52"/>
    </row>
    <row r="12" spans="2:26" ht="18.75" customHeight="1" x14ac:dyDescent="0.2">
      <c r="B12" s="7"/>
      <c r="R12" s="52"/>
    </row>
    <row r="13" spans="2:26" ht="10.5" customHeight="1" thickBot="1" x14ac:dyDescent="0.25">
      <c r="B13" s="7"/>
      <c r="R13" s="52"/>
    </row>
    <row r="14" spans="2:26" ht="72" hidden="1" customHeight="1" thickBot="1" x14ac:dyDescent="0.25">
      <c r="B14" s="2"/>
      <c r="R14" s="52"/>
    </row>
    <row r="15" spans="2:26" ht="72" customHeight="1" thickBot="1" x14ac:dyDescent="0.25">
      <c r="B15" s="75" t="s">
        <v>62</v>
      </c>
      <c r="C15" s="241" t="s">
        <v>63</v>
      </c>
      <c r="D15" s="241"/>
      <c r="E15" s="241"/>
      <c r="F15" s="241"/>
      <c r="G15" s="258" t="s">
        <v>126</v>
      </c>
      <c r="H15" s="258"/>
      <c r="I15" s="96" t="s">
        <v>65</v>
      </c>
      <c r="J15" s="96" t="s">
        <v>66</v>
      </c>
      <c r="K15" s="96" t="s">
        <v>67</v>
      </c>
      <c r="L15" s="96" t="s">
        <v>68</v>
      </c>
      <c r="M15" s="96" t="s">
        <v>127</v>
      </c>
      <c r="N15" s="96" t="s">
        <v>128</v>
      </c>
      <c r="O15" s="96" t="s">
        <v>129</v>
      </c>
      <c r="P15" s="96" t="s">
        <v>130</v>
      </c>
      <c r="Q15" s="96" t="s">
        <v>131</v>
      </c>
      <c r="R15" s="57" t="s">
        <v>132</v>
      </c>
    </row>
    <row r="16" spans="2:26" s="18" customFormat="1" ht="105" customHeight="1" thickBot="1" x14ac:dyDescent="0.25">
      <c r="B16" s="76" t="str">
        <f>+EVALUACION!B17</f>
        <v>EJECUCIÓN</v>
      </c>
      <c r="C16" s="269" t="str">
        <f>+EVALUACION!C17</f>
        <v>Fluctuaciones del valor de la moneda</v>
      </c>
      <c r="D16" s="269"/>
      <c r="E16" s="269"/>
      <c r="F16" s="269"/>
      <c r="G16" s="267" t="s">
        <v>133</v>
      </c>
      <c r="H16" s="268"/>
      <c r="I16" s="77">
        <f>+EVALUACION!I17</f>
        <v>3</v>
      </c>
      <c r="J16" s="77">
        <f>+EVALUACION!J17</f>
        <v>3</v>
      </c>
      <c r="K16" s="58">
        <f t="shared" ref="K16:K33" si="0">+I16+J16</f>
        <v>6</v>
      </c>
      <c r="L16" s="58" t="str">
        <f t="shared" ref="L16:L33" si="1">IF(K16&lt;=4,"BAJO",IF(K16=5,"MEDIO",IF(K16=6,"ALTO",IF(K16=7,"ALTO","EXTREMO"))))</f>
        <v>ALTO</v>
      </c>
      <c r="M16" s="58" t="s">
        <v>134</v>
      </c>
      <c r="N16" s="78" t="s">
        <v>135</v>
      </c>
      <c r="O16" s="78" t="s">
        <v>136</v>
      </c>
      <c r="P16" s="78" t="s">
        <v>137</v>
      </c>
      <c r="Q16" s="126" t="s">
        <v>138</v>
      </c>
      <c r="R16" s="125" t="s">
        <v>139</v>
      </c>
    </row>
    <row r="17" spans="2:18" s="18" customFormat="1" ht="145.5" customHeight="1" thickBot="1" x14ac:dyDescent="0.25">
      <c r="B17" s="76" t="str">
        <f>+EVALUACION!B18</f>
        <v>EJECUCIÓN</v>
      </c>
      <c r="C17" s="269" t="str">
        <f>+EVALUACION!C18</f>
        <v>Variación de los precios del mercado</v>
      </c>
      <c r="D17" s="269"/>
      <c r="E17" s="269"/>
      <c r="F17" s="269"/>
      <c r="G17" s="267" t="s">
        <v>140</v>
      </c>
      <c r="H17" s="268"/>
      <c r="I17" s="77">
        <f>+EVALUACION!I18</f>
        <v>2</v>
      </c>
      <c r="J17" s="77">
        <f>+EVALUACION!J18</f>
        <v>4</v>
      </c>
      <c r="K17" s="58">
        <f t="shared" si="0"/>
        <v>6</v>
      </c>
      <c r="L17" s="58" t="str">
        <f t="shared" si="1"/>
        <v>ALTO</v>
      </c>
      <c r="M17" s="58" t="s">
        <v>134</v>
      </c>
      <c r="N17" s="78" t="s">
        <v>141</v>
      </c>
      <c r="O17" s="78" t="s">
        <v>142</v>
      </c>
      <c r="P17" s="78" t="s">
        <v>143</v>
      </c>
      <c r="Q17" s="126" t="s">
        <v>138</v>
      </c>
      <c r="R17" s="125" t="s">
        <v>139</v>
      </c>
    </row>
    <row r="18" spans="2:18" s="18" customFormat="1" ht="112.5" customHeight="1" thickBot="1" x14ac:dyDescent="0.25">
      <c r="B18" s="76" t="str">
        <f>+EVALUACION!B19</f>
        <v>EJECUCIÓN</v>
      </c>
      <c r="C18" s="269" t="str">
        <f>+EVALUACION!C19</f>
        <v>Factores políticos o macroeconómicos.</v>
      </c>
      <c r="D18" s="269"/>
      <c r="E18" s="269"/>
      <c r="F18" s="269"/>
      <c r="G18" s="267" t="s">
        <v>144</v>
      </c>
      <c r="H18" s="268"/>
      <c r="I18" s="77">
        <f>+EVALUACION!I19</f>
        <v>3</v>
      </c>
      <c r="J18" s="77">
        <f>+EVALUACION!J19</f>
        <v>3</v>
      </c>
      <c r="K18" s="58">
        <f t="shared" si="0"/>
        <v>6</v>
      </c>
      <c r="L18" s="58" t="str">
        <f t="shared" si="1"/>
        <v>ALTO</v>
      </c>
      <c r="M18" s="58" t="s">
        <v>145</v>
      </c>
      <c r="N18" s="78" t="s">
        <v>141</v>
      </c>
      <c r="O18" s="78" t="s">
        <v>142</v>
      </c>
      <c r="P18" s="78" t="s">
        <v>143</v>
      </c>
      <c r="Q18" s="126" t="s">
        <v>138</v>
      </c>
      <c r="R18" s="125" t="s">
        <v>139</v>
      </c>
    </row>
    <row r="19" spans="2:18" s="18" customFormat="1" ht="123" customHeight="1" thickBot="1" x14ac:dyDescent="0.25">
      <c r="B19" s="76" t="str">
        <f>+EVALUACION!B20</f>
        <v>EJECUCIÓN</v>
      </c>
      <c r="C19" s="269" t="str">
        <f>+EVALUACION!C20</f>
        <v>Incumplimiento del objeto o de las obligaciones contractuales</v>
      </c>
      <c r="D19" s="269"/>
      <c r="E19" s="269"/>
      <c r="F19" s="269"/>
      <c r="G19" s="267" t="s">
        <v>146</v>
      </c>
      <c r="H19" s="268"/>
      <c r="I19" s="77">
        <f>+EVALUACION!I20</f>
        <v>2</v>
      </c>
      <c r="J19" s="77">
        <f>+EVALUACION!J20</f>
        <v>4</v>
      </c>
      <c r="K19" s="58">
        <f t="shared" si="0"/>
        <v>6</v>
      </c>
      <c r="L19" s="58" t="str">
        <f t="shared" si="1"/>
        <v>ALTO</v>
      </c>
      <c r="M19" s="120" t="s">
        <v>134</v>
      </c>
      <c r="N19" s="121" t="s">
        <v>147</v>
      </c>
      <c r="O19" s="78" t="s">
        <v>142</v>
      </c>
      <c r="P19" s="121" t="s">
        <v>148</v>
      </c>
      <c r="Q19" s="126" t="s">
        <v>138</v>
      </c>
      <c r="R19" s="125" t="s">
        <v>139</v>
      </c>
    </row>
    <row r="20" spans="2:18" s="18" customFormat="1" ht="133.5" customHeight="1" thickBot="1" x14ac:dyDescent="0.25">
      <c r="B20" s="76" t="str">
        <f>+EVALUACION!B21</f>
        <v>EJECUCIÓN</v>
      </c>
      <c r="C20" s="269" t="str">
        <f>+EVALUACION!C21</f>
        <v>Variación en la disponibilidad o en el costo de los insumos necesarios para prestar los servicios.</v>
      </c>
      <c r="D20" s="269"/>
      <c r="E20" s="269"/>
      <c r="F20" s="269"/>
      <c r="G20" s="267" t="s">
        <v>149</v>
      </c>
      <c r="H20" s="268"/>
      <c r="I20" s="77">
        <f>+EVALUACION!I21</f>
        <v>1</v>
      </c>
      <c r="J20" s="77">
        <f>+EVALUACION!J21</f>
        <v>3</v>
      </c>
      <c r="K20" s="58">
        <f t="shared" si="0"/>
        <v>4</v>
      </c>
      <c r="L20" s="58" t="str">
        <f t="shared" si="1"/>
        <v>BAJO</v>
      </c>
      <c r="M20" s="120" t="s">
        <v>134</v>
      </c>
      <c r="N20" s="121" t="s">
        <v>147</v>
      </c>
      <c r="O20" s="78" t="s">
        <v>142</v>
      </c>
      <c r="P20" s="121" t="s">
        <v>148</v>
      </c>
      <c r="Q20" s="126" t="s">
        <v>138</v>
      </c>
      <c r="R20" s="125" t="s">
        <v>139</v>
      </c>
    </row>
    <row r="21" spans="2:18" s="18" customFormat="1" ht="117.75" customHeight="1" thickBot="1" x14ac:dyDescent="0.25">
      <c r="B21" s="76" t="str">
        <f>+EVALUACION!B22</f>
        <v>EJECUCIÓN</v>
      </c>
      <c r="C21" s="269" t="str">
        <f>+EVALUACION!C22</f>
        <v>Incumplimiento de compromisos adquiridos por el contratista seleccionado con sus subcontratistas, suministradores de bienes y servicios.</v>
      </c>
      <c r="D21" s="269"/>
      <c r="E21" s="269"/>
      <c r="F21" s="269"/>
      <c r="G21" s="267" t="s">
        <v>150</v>
      </c>
      <c r="H21" s="268"/>
      <c r="I21" s="77">
        <f>+EVALUACION!I22</f>
        <v>2</v>
      </c>
      <c r="J21" s="77">
        <f>+EVALUACION!J22</f>
        <v>4</v>
      </c>
      <c r="K21" s="58">
        <f t="shared" si="0"/>
        <v>6</v>
      </c>
      <c r="L21" s="58" t="str">
        <f t="shared" si="1"/>
        <v>ALTO</v>
      </c>
      <c r="M21" s="120" t="s">
        <v>134</v>
      </c>
      <c r="N21" s="121" t="s">
        <v>147</v>
      </c>
      <c r="O21" s="78" t="s">
        <v>142</v>
      </c>
      <c r="P21" s="121" t="s">
        <v>148</v>
      </c>
      <c r="Q21" s="126" t="s">
        <v>138</v>
      </c>
      <c r="R21" s="125" t="s">
        <v>139</v>
      </c>
    </row>
    <row r="22" spans="2:18" s="18" customFormat="1" ht="128.25" customHeight="1" thickBot="1" x14ac:dyDescent="0.25">
      <c r="B22" s="76" t="str">
        <f>+EVALUACION!B23</f>
        <v>EJECUCIÓN</v>
      </c>
      <c r="C22" s="300" t="str">
        <f>+EVALUACION!C23</f>
        <v>Incumplimiento de la administración en los pagos.</v>
      </c>
      <c r="D22" s="301"/>
      <c r="E22" s="301"/>
      <c r="F22" s="302"/>
      <c r="G22" s="267" t="s">
        <v>151</v>
      </c>
      <c r="H22" s="268"/>
      <c r="I22" s="77">
        <f>+EVALUACION!I23</f>
        <v>2</v>
      </c>
      <c r="J22" s="77">
        <f>+EVALUACION!J23</f>
        <v>3</v>
      </c>
      <c r="K22" s="58">
        <f t="shared" si="0"/>
        <v>5</v>
      </c>
      <c r="L22" s="58" t="str">
        <f t="shared" si="1"/>
        <v>MEDIO</v>
      </c>
      <c r="M22" s="120" t="s">
        <v>134</v>
      </c>
      <c r="N22" s="121" t="s">
        <v>147</v>
      </c>
      <c r="O22" s="78" t="s">
        <v>142</v>
      </c>
      <c r="P22" s="121" t="s">
        <v>148</v>
      </c>
      <c r="Q22" s="126" t="s">
        <v>138</v>
      </c>
      <c r="R22" s="130" t="s">
        <v>139</v>
      </c>
    </row>
    <row r="23" spans="2:18" s="18" customFormat="1" ht="148.5" customHeight="1" thickBot="1" x14ac:dyDescent="0.25">
      <c r="B23" s="76" t="str">
        <f>+EVALUACION!B24</f>
        <v>EJECUCIÓN</v>
      </c>
      <c r="C23" s="269" t="str">
        <f>+EVALUACION!C24</f>
        <v>Defecto en la instalación de equipos</v>
      </c>
      <c r="D23" s="269"/>
      <c r="E23" s="269"/>
      <c r="F23" s="269"/>
      <c r="G23" s="267" t="s">
        <v>152</v>
      </c>
      <c r="H23" s="268"/>
      <c r="I23" s="77">
        <f>+EVALUACION!I24</f>
        <v>2</v>
      </c>
      <c r="J23" s="77">
        <f>+EVALUACION!J24</f>
        <v>3</v>
      </c>
      <c r="K23" s="58">
        <f t="shared" si="0"/>
        <v>5</v>
      </c>
      <c r="L23" s="58" t="str">
        <f t="shared" si="1"/>
        <v>MEDIO</v>
      </c>
      <c r="M23" s="120" t="s">
        <v>145</v>
      </c>
      <c r="N23" s="121" t="s">
        <v>153</v>
      </c>
      <c r="O23" s="78" t="s">
        <v>142</v>
      </c>
      <c r="P23" s="121" t="s">
        <v>148</v>
      </c>
      <c r="Q23" s="126" t="s">
        <v>138</v>
      </c>
      <c r="R23" s="130" t="s">
        <v>139</v>
      </c>
    </row>
    <row r="24" spans="2:18" s="18" customFormat="1" ht="115.5" customHeight="1" thickBot="1" x14ac:dyDescent="0.25">
      <c r="B24" s="76" t="str">
        <f>+EVALUACION!B25</f>
        <v>EJECUCIÓN</v>
      </c>
      <c r="C24" s="269" t="str">
        <f>+EVALUACION!C25</f>
        <v>Defectos en los equipos.</v>
      </c>
      <c r="D24" s="269"/>
      <c r="E24" s="269"/>
      <c r="F24" s="269"/>
      <c r="G24" s="267" t="s">
        <v>154</v>
      </c>
      <c r="H24" s="268"/>
      <c r="I24" s="77">
        <f>+EVALUACION!I25</f>
        <v>2</v>
      </c>
      <c r="J24" s="77">
        <f>+EVALUACION!J25</f>
        <v>3</v>
      </c>
      <c r="K24" s="58">
        <f t="shared" si="0"/>
        <v>5</v>
      </c>
      <c r="L24" s="58" t="str">
        <f t="shared" si="1"/>
        <v>MEDIO</v>
      </c>
      <c r="M24" s="120" t="s">
        <v>145</v>
      </c>
      <c r="N24" s="121" t="s">
        <v>153</v>
      </c>
      <c r="O24" s="78" t="s">
        <v>142</v>
      </c>
      <c r="P24" s="121" t="s">
        <v>148</v>
      </c>
      <c r="Q24" s="126" t="s">
        <v>138</v>
      </c>
      <c r="R24" s="130" t="s">
        <v>139</v>
      </c>
    </row>
    <row r="25" spans="2:18" s="18" customFormat="1" ht="114.75" customHeight="1" thickBot="1" x14ac:dyDescent="0.25">
      <c r="B25" s="76" t="str">
        <f>+EVALUACION!B26</f>
        <v>EJECUCIÓN</v>
      </c>
      <c r="C25" s="269" t="str">
        <f>+EVALUACION!C26</f>
        <v>Daños a los equipos objeto de mantenimiento y/o otros bienes</v>
      </c>
      <c r="D25" s="269"/>
      <c r="E25" s="269"/>
      <c r="F25" s="269"/>
      <c r="G25" s="267" t="s">
        <v>155</v>
      </c>
      <c r="H25" s="268"/>
      <c r="I25" s="77">
        <f>+EVALUACION!I26</f>
        <v>2</v>
      </c>
      <c r="J25" s="77">
        <f>+EVALUACION!J26</f>
        <v>3</v>
      </c>
      <c r="K25" s="58">
        <f t="shared" si="0"/>
        <v>5</v>
      </c>
      <c r="L25" s="58" t="str">
        <f t="shared" si="1"/>
        <v>MEDIO</v>
      </c>
      <c r="M25" s="120" t="s">
        <v>145</v>
      </c>
      <c r="N25" s="121" t="s">
        <v>153</v>
      </c>
      <c r="O25" s="78" t="s">
        <v>142</v>
      </c>
      <c r="P25" s="121" t="s">
        <v>148</v>
      </c>
      <c r="Q25" s="126" t="s">
        <v>138</v>
      </c>
      <c r="R25" s="130" t="s">
        <v>156</v>
      </c>
    </row>
    <row r="26" spans="2:18" s="18" customFormat="1" ht="115.5" customHeight="1" thickBot="1" x14ac:dyDescent="0.25">
      <c r="B26" s="76" t="str">
        <f>+EVALUACION!B27</f>
        <v>EJECUCIÓN</v>
      </c>
      <c r="C26" s="269" t="str">
        <f>+EVALUACION!C27</f>
        <v>Desequilibrio económico del contrato</v>
      </c>
      <c r="D26" s="269"/>
      <c r="E26" s="269"/>
      <c r="F26" s="269"/>
      <c r="G26" s="267" t="s">
        <v>157</v>
      </c>
      <c r="H26" s="268"/>
      <c r="I26" s="77">
        <f>+EVALUACION!I27</f>
        <v>3</v>
      </c>
      <c r="J26" s="77">
        <f>+EVALUACION!J27</f>
        <v>5</v>
      </c>
      <c r="K26" s="58">
        <f t="shared" si="0"/>
        <v>8</v>
      </c>
      <c r="L26" s="58" t="str">
        <f t="shared" si="1"/>
        <v>EXTREMO</v>
      </c>
      <c r="M26" s="120" t="s">
        <v>134</v>
      </c>
      <c r="N26" s="121" t="s">
        <v>147</v>
      </c>
      <c r="O26" s="78" t="s">
        <v>142</v>
      </c>
      <c r="P26" s="121" t="s">
        <v>148</v>
      </c>
      <c r="Q26" s="126" t="s">
        <v>138</v>
      </c>
      <c r="R26" s="130" t="s">
        <v>139</v>
      </c>
    </row>
    <row r="27" spans="2:18" s="18" customFormat="1" ht="72" customHeight="1" thickBot="1" x14ac:dyDescent="0.25">
      <c r="B27" s="76" t="str">
        <f>+EVALUACION!B28</f>
        <v>EJECUCIÓN</v>
      </c>
      <c r="C27" s="269" t="str">
        <f>+EVALUACION!C28</f>
        <v>Imposición de nuevos tributos</v>
      </c>
      <c r="D27" s="269"/>
      <c r="E27" s="269"/>
      <c r="F27" s="269"/>
      <c r="G27" s="267" t="s">
        <v>158</v>
      </c>
      <c r="H27" s="268"/>
      <c r="I27" s="77">
        <f>+EVALUACION!I28</f>
        <v>3</v>
      </c>
      <c r="J27" s="77">
        <f>+EVALUACION!J28</f>
        <v>3</v>
      </c>
      <c r="K27" s="58">
        <f t="shared" si="0"/>
        <v>6</v>
      </c>
      <c r="L27" s="58" t="str">
        <f t="shared" si="1"/>
        <v>ALTO</v>
      </c>
      <c r="M27" s="120" t="s">
        <v>134</v>
      </c>
      <c r="N27" s="121" t="s">
        <v>147</v>
      </c>
      <c r="O27" s="78" t="s">
        <v>142</v>
      </c>
      <c r="P27" s="121" t="s">
        <v>148</v>
      </c>
      <c r="Q27" s="126" t="s">
        <v>138</v>
      </c>
      <c r="R27" s="130" t="s">
        <v>139</v>
      </c>
    </row>
    <row r="28" spans="2:18" s="18" customFormat="1" ht="114.75" customHeight="1" thickBot="1" x14ac:dyDescent="0.25">
      <c r="B28" s="76" t="str">
        <f>+EVALUACION!B29</f>
        <v>EJECUCIÓN</v>
      </c>
      <c r="C28" s="269" t="str">
        <f>+EVALUACION!C29</f>
        <v>Imposición de nuevos trámites o permisos</v>
      </c>
      <c r="D28" s="269"/>
      <c r="E28" s="269"/>
      <c r="F28" s="269"/>
      <c r="G28" s="267" t="s">
        <v>159</v>
      </c>
      <c r="H28" s="268"/>
      <c r="I28" s="77">
        <f>+EVALUACION!I29</f>
        <v>3</v>
      </c>
      <c r="J28" s="77">
        <f>+EVALUACION!J29</f>
        <v>3</v>
      </c>
      <c r="K28" s="58">
        <f t="shared" si="0"/>
        <v>6</v>
      </c>
      <c r="L28" s="58" t="str">
        <f t="shared" si="1"/>
        <v>ALTO</v>
      </c>
      <c r="M28" s="120" t="s">
        <v>134</v>
      </c>
      <c r="N28" s="121" t="s">
        <v>147</v>
      </c>
      <c r="O28" s="78" t="s">
        <v>142</v>
      </c>
      <c r="P28" s="121" t="s">
        <v>148</v>
      </c>
      <c r="Q28" s="126" t="s">
        <v>138</v>
      </c>
      <c r="R28" s="130" t="s">
        <v>139</v>
      </c>
    </row>
    <row r="29" spans="2:18" s="18" customFormat="1" ht="72" customHeight="1" thickBot="1" x14ac:dyDescent="0.25">
      <c r="B29" s="76" t="str">
        <f>+EVALUACION!B30</f>
        <v>EJECUCIÓN</v>
      </c>
      <c r="C29" s="269" t="str">
        <f>+EVALUACION!C30</f>
        <v>Cambios en el marco regulatorio o normatividad aplicable al proyecto.</v>
      </c>
      <c r="D29" s="269"/>
      <c r="E29" s="269"/>
      <c r="F29" s="269"/>
      <c r="G29" s="267" t="s">
        <v>160</v>
      </c>
      <c r="H29" s="268"/>
      <c r="I29" s="77">
        <f>+EVALUACION!I30</f>
        <v>1</v>
      </c>
      <c r="J29" s="77">
        <f>+EVALUACION!J30</f>
        <v>3</v>
      </c>
      <c r="K29" s="58">
        <f t="shared" si="0"/>
        <v>4</v>
      </c>
      <c r="L29" s="58" t="str">
        <f t="shared" si="1"/>
        <v>BAJO</v>
      </c>
      <c r="M29" s="120" t="s">
        <v>145</v>
      </c>
      <c r="N29" s="121" t="s">
        <v>147</v>
      </c>
      <c r="O29" s="78" t="s">
        <v>142</v>
      </c>
      <c r="P29" s="121" t="s">
        <v>148</v>
      </c>
      <c r="Q29" s="126" t="s">
        <v>138</v>
      </c>
      <c r="R29" s="130" t="s">
        <v>139</v>
      </c>
    </row>
    <row r="30" spans="2:18" s="18" customFormat="1" ht="72" customHeight="1" thickBot="1" x14ac:dyDescent="0.25">
      <c r="B30" s="76" t="str">
        <f>+EVALUACION!B31</f>
        <v>EJECUCIÓN</v>
      </c>
      <c r="C30" s="269" t="str">
        <f>+EVALUACION!C31</f>
        <v>Variación de tasas o tarifas</v>
      </c>
      <c r="D30" s="269"/>
      <c r="E30" s="269"/>
      <c r="F30" s="269"/>
      <c r="G30" s="267" t="s">
        <v>161</v>
      </c>
      <c r="H30" s="268"/>
      <c r="I30" s="77">
        <f>+EVALUACION!I31</f>
        <v>3</v>
      </c>
      <c r="J30" s="77">
        <f>+EVALUACION!J31</f>
        <v>4</v>
      </c>
      <c r="K30" s="58">
        <f t="shared" si="0"/>
        <v>7</v>
      </c>
      <c r="L30" s="58" t="str">
        <f t="shared" si="1"/>
        <v>ALTO</v>
      </c>
      <c r="M30" s="120" t="s">
        <v>134</v>
      </c>
      <c r="N30" s="121" t="s">
        <v>147</v>
      </c>
      <c r="O30" s="78" t="s">
        <v>142</v>
      </c>
      <c r="P30" s="121" t="s">
        <v>148</v>
      </c>
      <c r="Q30" s="126" t="s">
        <v>138</v>
      </c>
      <c r="R30" s="130" t="s">
        <v>139</v>
      </c>
    </row>
    <row r="31" spans="2:18" s="18" customFormat="1" ht="72" customHeight="1" thickBot="1" x14ac:dyDescent="0.25">
      <c r="B31" s="76" t="str">
        <f>+EVALUACION!B32</f>
        <v>EJECUCIÓN</v>
      </c>
      <c r="C31" s="269" t="str">
        <f>+EVALUACION!C32</f>
        <v>Ejecución en tiempos distintos a los inicialmente programados por circunstancias no imputables a las partes.</v>
      </c>
      <c r="D31" s="269"/>
      <c r="E31" s="269"/>
      <c r="F31" s="269"/>
      <c r="G31" s="267" t="s">
        <v>162</v>
      </c>
      <c r="H31" s="268"/>
      <c r="I31" s="77">
        <f>+EVALUACION!I32</f>
        <v>3</v>
      </c>
      <c r="J31" s="77">
        <f>+EVALUACION!J32</f>
        <v>4</v>
      </c>
      <c r="K31" s="58">
        <f t="shared" si="0"/>
        <v>7</v>
      </c>
      <c r="L31" s="58" t="str">
        <f t="shared" si="1"/>
        <v>ALTO</v>
      </c>
      <c r="M31" s="120" t="s">
        <v>134</v>
      </c>
      <c r="N31" s="121" t="s">
        <v>147</v>
      </c>
      <c r="O31" s="78" t="s">
        <v>142</v>
      </c>
      <c r="P31" s="121" t="s">
        <v>148</v>
      </c>
      <c r="Q31" s="126" t="s">
        <v>138</v>
      </c>
      <c r="R31" s="130" t="s">
        <v>163</v>
      </c>
    </row>
    <row r="32" spans="2:18" s="18" customFormat="1" ht="72" customHeight="1" x14ac:dyDescent="0.2">
      <c r="B32" s="138" t="str">
        <f>+EVALUACION!B33</f>
        <v>EJECUCIÓN</v>
      </c>
      <c r="C32" s="306" t="str">
        <f>+EVALUACION!C33</f>
        <v>Insolvencia del contratista</v>
      </c>
      <c r="D32" s="306"/>
      <c r="E32" s="306"/>
      <c r="F32" s="306"/>
      <c r="G32" s="303" t="s">
        <v>164</v>
      </c>
      <c r="H32" s="304"/>
      <c r="I32" s="139">
        <f>+EVALUACION!I33</f>
        <v>2</v>
      </c>
      <c r="J32" s="139">
        <f>+EVALUACION!J33</f>
        <v>4</v>
      </c>
      <c r="K32" s="120">
        <f t="shared" si="0"/>
        <v>6</v>
      </c>
      <c r="L32" s="120" t="str">
        <f t="shared" si="1"/>
        <v>ALTO</v>
      </c>
      <c r="M32" s="120" t="s">
        <v>134</v>
      </c>
      <c r="N32" s="121" t="s">
        <v>147</v>
      </c>
      <c r="O32" s="121" t="s">
        <v>142</v>
      </c>
      <c r="P32" s="121" t="s">
        <v>148</v>
      </c>
      <c r="Q32" s="140" t="s">
        <v>138</v>
      </c>
      <c r="R32" s="130" t="s">
        <v>139</v>
      </c>
    </row>
    <row r="33" spans="2:18" s="18" customFormat="1" ht="90.75" customHeight="1" x14ac:dyDescent="0.2">
      <c r="B33" s="58" t="str">
        <f>+EVALUACION!B34</f>
        <v>EJECUCIÓN</v>
      </c>
      <c r="C33" s="269" t="str">
        <f>+EVALUACION!C34</f>
        <v>Deterioro de las condiciones de seguridad y orden público que impidan el transporte de los funcionarios o el aplazamiento de recorridos</v>
      </c>
      <c r="D33" s="269"/>
      <c r="E33" s="269"/>
      <c r="F33" s="269"/>
      <c r="G33" s="305" t="s">
        <v>165</v>
      </c>
      <c r="H33" s="305"/>
      <c r="I33" s="58">
        <f>+EVALUACION!I34</f>
        <v>3</v>
      </c>
      <c r="J33" s="58">
        <f>+EVALUACION!J34</f>
        <v>2</v>
      </c>
      <c r="K33" s="58">
        <f t="shared" si="0"/>
        <v>5</v>
      </c>
      <c r="L33" s="58" t="str">
        <f t="shared" si="1"/>
        <v>MEDIO</v>
      </c>
      <c r="M33" s="58" t="s">
        <v>134</v>
      </c>
      <c r="N33" s="78" t="s">
        <v>147</v>
      </c>
      <c r="O33" s="78" t="s">
        <v>142</v>
      </c>
      <c r="P33" s="78" t="s">
        <v>148</v>
      </c>
      <c r="Q33" s="87" t="s">
        <v>138</v>
      </c>
      <c r="R33" s="87" t="s">
        <v>166</v>
      </c>
    </row>
    <row r="34" spans="2:18" s="18" customFormat="1" ht="87.75" customHeight="1" x14ac:dyDescent="0.2">
      <c r="B34" s="118"/>
      <c r="C34" s="110"/>
      <c r="D34" s="110"/>
      <c r="E34" s="110"/>
      <c r="F34" s="110"/>
      <c r="G34" s="133"/>
      <c r="H34" s="133"/>
      <c r="I34" s="113"/>
      <c r="J34" s="113"/>
      <c r="K34" s="113"/>
      <c r="L34" s="113"/>
      <c r="M34" s="113"/>
      <c r="N34" s="119"/>
      <c r="O34" s="119"/>
      <c r="P34" s="119"/>
      <c r="Q34" s="70"/>
      <c r="R34" s="131"/>
    </row>
    <row r="35" spans="2:18" s="18" customFormat="1" ht="72" customHeight="1" x14ac:dyDescent="0.2">
      <c r="B35" s="50"/>
      <c r="C35" s="51"/>
      <c r="D35" s="51"/>
      <c r="E35" s="51"/>
      <c r="F35" s="51"/>
      <c r="G35" s="137"/>
      <c r="H35" s="134"/>
      <c r="I35" s="51"/>
      <c r="J35" s="51"/>
      <c r="K35" s="51"/>
      <c r="L35" s="51"/>
      <c r="M35" s="51"/>
      <c r="N35" s="51"/>
      <c r="O35" s="51"/>
      <c r="P35" s="51"/>
      <c r="Q35" s="51"/>
      <c r="R35" s="52"/>
    </row>
    <row r="36" spans="2:18" s="18" customFormat="1" ht="93.75" customHeight="1" x14ac:dyDescent="0.2">
      <c r="B36" s="50"/>
      <c r="C36" s="240" t="s">
        <v>117</v>
      </c>
      <c r="D36" s="240"/>
      <c r="E36" s="240"/>
      <c r="F36" s="240"/>
      <c r="G36" s="134"/>
      <c r="H36" s="226" t="s">
        <v>167</v>
      </c>
      <c r="I36" s="226"/>
      <c r="J36" s="226"/>
      <c r="K36" s="226"/>
      <c r="L36" s="92"/>
      <c r="M36" s="92"/>
      <c r="N36" s="92"/>
      <c r="O36" s="92"/>
      <c r="P36" s="92"/>
      <c r="Q36" s="92"/>
      <c r="R36" s="52"/>
    </row>
    <row r="37" spans="2:18" s="18" customFormat="1" ht="72" customHeight="1" x14ac:dyDescent="0.2">
      <c r="B37" s="221" t="s">
        <v>89</v>
      </c>
      <c r="C37" s="222" t="s">
        <v>90</v>
      </c>
      <c r="D37" s="286"/>
      <c r="E37" s="223"/>
      <c r="F37" s="67" t="s">
        <v>91</v>
      </c>
      <c r="G37" s="134"/>
      <c r="H37" s="222" t="s">
        <v>92</v>
      </c>
      <c r="I37" s="223"/>
      <c r="J37" s="222" t="s">
        <v>91</v>
      </c>
      <c r="K37" s="223"/>
      <c r="L37" s="70"/>
      <c r="M37" s="70"/>
      <c r="N37" s="226" t="s">
        <v>117</v>
      </c>
      <c r="O37" s="226"/>
      <c r="P37" s="226"/>
      <c r="Q37" s="70"/>
      <c r="R37" s="52"/>
    </row>
    <row r="38" spans="2:18" s="18" customFormat="1" ht="72" customHeight="1" x14ac:dyDescent="0.2">
      <c r="B38" s="221"/>
      <c r="C38" s="215" t="s">
        <v>93</v>
      </c>
      <c r="D38" s="270"/>
      <c r="E38" s="216"/>
      <c r="F38" s="87">
        <v>1</v>
      </c>
      <c r="G38" s="134"/>
      <c r="H38" s="215" t="s">
        <v>94</v>
      </c>
      <c r="I38" s="216"/>
      <c r="J38" s="215">
        <v>1</v>
      </c>
      <c r="K38" s="216"/>
      <c r="L38" s="70"/>
      <c r="M38" s="70"/>
      <c r="N38" s="259" t="s">
        <v>103</v>
      </c>
      <c r="O38" s="260"/>
      <c r="P38" s="73" t="s">
        <v>116</v>
      </c>
      <c r="Q38" s="70"/>
      <c r="R38" s="52"/>
    </row>
    <row r="39" spans="2:18" s="18" customFormat="1" ht="72" customHeight="1" x14ac:dyDescent="0.2">
      <c r="B39" s="221"/>
      <c r="C39" s="215" t="s">
        <v>95</v>
      </c>
      <c r="D39" s="270"/>
      <c r="E39" s="216"/>
      <c r="F39" s="87">
        <v>2</v>
      </c>
      <c r="G39" s="134"/>
      <c r="H39" s="215" t="s">
        <v>96</v>
      </c>
      <c r="I39" s="216"/>
      <c r="J39" s="215">
        <v>2</v>
      </c>
      <c r="K39" s="216"/>
      <c r="L39" s="70"/>
      <c r="M39" s="70"/>
      <c r="N39" s="263" t="s">
        <v>118</v>
      </c>
      <c r="O39" s="264"/>
      <c r="P39" s="74" t="s">
        <v>119</v>
      </c>
      <c r="Q39" s="70"/>
      <c r="R39" s="52"/>
    </row>
    <row r="40" spans="2:18" s="18" customFormat="1" ht="72" customHeight="1" x14ac:dyDescent="0.2">
      <c r="B40" s="221"/>
      <c r="C40" s="215" t="s">
        <v>97</v>
      </c>
      <c r="D40" s="270"/>
      <c r="E40" s="216"/>
      <c r="F40" s="87">
        <v>3</v>
      </c>
      <c r="G40" s="134"/>
      <c r="H40" s="215" t="s">
        <v>98</v>
      </c>
      <c r="I40" s="216"/>
      <c r="J40" s="215">
        <v>3</v>
      </c>
      <c r="K40" s="216"/>
      <c r="L40" s="70"/>
      <c r="M40" s="70"/>
      <c r="N40" s="231" t="s">
        <v>120</v>
      </c>
      <c r="O40" s="262"/>
      <c r="P40" s="74" t="s">
        <v>121</v>
      </c>
      <c r="Q40" s="70"/>
      <c r="R40" s="52"/>
    </row>
    <row r="41" spans="2:18" s="18" customFormat="1" ht="72" customHeight="1" x14ac:dyDescent="0.2">
      <c r="B41" s="221"/>
      <c r="C41" s="215" t="s">
        <v>99</v>
      </c>
      <c r="D41" s="270"/>
      <c r="E41" s="216"/>
      <c r="F41" s="87">
        <v>4</v>
      </c>
      <c r="G41" s="134"/>
      <c r="H41" s="215" t="s">
        <v>100</v>
      </c>
      <c r="I41" s="216"/>
      <c r="J41" s="215">
        <v>4</v>
      </c>
      <c r="K41" s="216"/>
      <c r="L41" s="70"/>
      <c r="M41" s="70"/>
      <c r="N41" s="273">
        <v>5</v>
      </c>
      <c r="O41" s="274"/>
      <c r="P41" s="74" t="s">
        <v>122</v>
      </c>
      <c r="Q41" s="70"/>
      <c r="R41" s="52"/>
    </row>
    <row r="42" spans="2:18" s="18" customFormat="1" ht="72" customHeight="1" thickBot="1" x14ac:dyDescent="0.25">
      <c r="B42" s="221"/>
      <c r="C42" s="215" t="s">
        <v>101</v>
      </c>
      <c r="D42" s="270"/>
      <c r="E42" s="216"/>
      <c r="F42" s="87">
        <v>5</v>
      </c>
      <c r="G42" s="134"/>
      <c r="H42" s="215" t="s">
        <v>102</v>
      </c>
      <c r="I42" s="216"/>
      <c r="J42" s="215">
        <v>5</v>
      </c>
      <c r="K42" s="216"/>
      <c r="L42" s="70"/>
      <c r="M42" s="70"/>
      <c r="N42" s="275" t="s">
        <v>123</v>
      </c>
      <c r="O42" s="276"/>
      <c r="P42" s="79" t="s">
        <v>124</v>
      </c>
      <c r="Q42" s="70"/>
      <c r="R42" s="52"/>
    </row>
    <row r="43" spans="2:18" s="18" customFormat="1" ht="72" customHeight="1" x14ac:dyDescent="0.2">
      <c r="B43" s="50"/>
      <c r="C43" s="51"/>
      <c r="D43" s="51"/>
      <c r="E43" s="51"/>
      <c r="F43" s="51"/>
      <c r="G43" s="134"/>
      <c r="H43" s="134"/>
      <c r="I43" s="51"/>
      <c r="J43" s="51"/>
      <c r="K43" s="51"/>
      <c r="L43" s="51"/>
      <c r="M43" s="51"/>
      <c r="N43" s="51"/>
      <c r="O43" s="51"/>
      <c r="P43" s="51"/>
      <c r="Q43" s="51"/>
      <c r="R43" s="52"/>
    </row>
    <row r="44" spans="2:18" s="18" customFormat="1" ht="72" customHeight="1" x14ac:dyDescent="0.2">
      <c r="B44" s="50"/>
      <c r="C44" s="226" t="s">
        <v>103</v>
      </c>
      <c r="D44" s="226"/>
      <c r="E44" s="226"/>
      <c r="F44" s="226"/>
      <c r="G44" s="226"/>
      <c r="H44" s="226"/>
      <c r="I44" s="226"/>
      <c r="J44" s="226"/>
      <c r="K44" s="226"/>
      <c r="L44" s="226"/>
      <c r="M44" s="226"/>
      <c r="N44" s="226"/>
      <c r="O44" s="226"/>
      <c r="P44" s="226"/>
      <c r="Q44" s="226"/>
      <c r="R44" s="52"/>
    </row>
    <row r="45" spans="2:18" s="18" customFormat="1" ht="81.75" customHeight="1" x14ac:dyDescent="0.2">
      <c r="B45" s="50"/>
      <c r="C45" s="215" t="s">
        <v>104</v>
      </c>
      <c r="D45" s="270"/>
      <c r="E45" s="270"/>
      <c r="F45" s="216"/>
      <c r="G45" s="267" t="s">
        <v>105</v>
      </c>
      <c r="H45" s="268"/>
      <c r="I45" s="215" t="s">
        <v>106</v>
      </c>
      <c r="J45" s="270"/>
      <c r="K45" s="216"/>
      <c r="L45" s="215" t="s">
        <v>107</v>
      </c>
      <c r="M45" s="216"/>
      <c r="N45" s="215" t="s">
        <v>108</v>
      </c>
      <c r="O45" s="216"/>
      <c r="P45" s="215" t="s">
        <v>109</v>
      </c>
      <c r="Q45" s="216"/>
      <c r="R45" s="52"/>
    </row>
    <row r="46" spans="2:18" s="18" customFormat="1" ht="72" customHeight="1" x14ac:dyDescent="0.2">
      <c r="B46" s="50"/>
      <c r="C46" s="215" t="s">
        <v>110</v>
      </c>
      <c r="D46" s="270"/>
      <c r="E46" s="270"/>
      <c r="F46" s="216"/>
      <c r="G46" s="267" t="s">
        <v>111</v>
      </c>
      <c r="H46" s="268"/>
      <c r="I46" s="215" t="s">
        <v>112</v>
      </c>
      <c r="J46" s="270"/>
      <c r="K46" s="216"/>
      <c r="L46" s="215" t="s">
        <v>113</v>
      </c>
      <c r="M46" s="216"/>
      <c r="N46" s="215" t="s">
        <v>114</v>
      </c>
      <c r="O46" s="216"/>
      <c r="P46" s="215" t="s">
        <v>115</v>
      </c>
      <c r="Q46" s="216"/>
      <c r="R46" s="52"/>
    </row>
    <row r="47" spans="2:18" s="18" customFormat="1" ht="72" customHeight="1" x14ac:dyDescent="0.2">
      <c r="B47" s="50"/>
      <c r="C47" s="287" t="s">
        <v>90</v>
      </c>
      <c r="D47" s="288"/>
      <c r="E47" s="289"/>
      <c r="F47" s="293" t="s">
        <v>91</v>
      </c>
      <c r="G47" s="295" t="s">
        <v>94</v>
      </c>
      <c r="H47" s="296"/>
      <c r="I47" s="259" t="s">
        <v>96</v>
      </c>
      <c r="J47" s="299"/>
      <c r="K47" s="260"/>
      <c r="L47" s="259" t="s">
        <v>98</v>
      </c>
      <c r="M47" s="260"/>
      <c r="N47" s="259" t="s">
        <v>100</v>
      </c>
      <c r="O47" s="260"/>
      <c r="P47" s="222" t="s">
        <v>102</v>
      </c>
      <c r="Q47" s="223"/>
      <c r="R47" s="52"/>
    </row>
    <row r="48" spans="2:18" s="18" customFormat="1" ht="72" customHeight="1" x14ac:dyDescent="0.2">
      <c r="B48" s="50"/>
      <c r="C48" s="290"/>
      <c r="D48" s="291"/>
      <c r="E48" s="292"/>
      <c r="F48" s="294"/>
      <c r="G48" s="297">
        <v>1</v>
      </c>
      <c r="H48" s="298"/>
      <c r="I48" s="283">
        <v>2</v>
      </c>
      <c r="J48" s="284"/>
      <c r="K48" s="285"/>
      <c r="L48" s="283">
        <v>3</v>
      </c>
      <c r="M48" s="285"/>
      <c r="N48" s="283">
        <v>4</v>
      </c>
      <c r="O48" s="285"/>
      <c r="P48" s="283">
        <v>5</v>
      </c>
      <c r="Q48" s="285"/>
      <c r="R48" s="52"/>
    </row>
    <row r="49" spans="2:23" s="18" customFormat="1" ht="72" customHeight="1" x14ac:dyDescent="0.2">
      <c r="B49" s="50"/>
      <c r="C49" s="215" t="s">
        <v>93</v>
      </c>
      <c r="D49" s="270"/>
      <c r="E49" s="216"/>
      <c r="F49" s="95">
        <v>1</v>
      </c>
      <c r="G49" s="265">
        <v>2</v>
      </c>
      <c r="H49" s="266"/>
      <c r="I49" s="280">
        <v>3</v>
      </c>
      <c r="J49" s="281"/>
      <c r="K49" s="282"/>
      <c r="L49" s="280">
        <v>4</v>
      </c>
      <c r="M49" s="282"/>
      <c r="N49" s="273">
        <v>5</v>
      </c>
      <c r="O49" s="274"/>
      <c r="P49" s="231">
        <v>6</v>
      </c>
      <c r="Q49" s="262"/>
      <c r="R49" s="52"/>
    </row>
    <row r="50" spans="2:23" ht="72" customHeight="1" x14ac:dyDescent="0.2">
      <c r="B50" s="50"/>
      <c r="C50" s="215" t="s">
        <v>95</v>
      </c>
      <c r="D50" s="270"/>
      <c r="E50" s="216"/>
      <c r="F50" s="95">
        <v>2</v>
      </c>
      <c r="G50" s="265">
        <v>3</v>
      </c>
      <c r="H50" s="266"/>
      <c r="I50" s="280">
        <v>4</v>
      </c>
      <c r="J50" s="281"/>
      <c r="K50" s="282"/>
      <c r="L50" s="273">
        <v>5</v>
      </c>
      <c r="M50" s="274"/>
      <c r="N50" s="231">
        <v>6</v>
      </c>
      <c r="O50" s="262"/>
      <c r="P50" s="231">
        <v>7</v>
      </c>
      <c r="Q50" s="262"/>
      <c r="R50" s="52"/>
    </row>
    <row r="51" spans="2:23" ht="72" customHeight="1" x14ac:dyDescent="0.2">
      <c r="B51" s="50"/>
      <c r="C51" s="215" t="s">
        <v>97</v>
      </c>
      <c r="D51" s="270"/>
      <c r="E51" s="216"/>
      <c r="F51" s="95">
        <v>3</v>
      </c>
      <c r="G51" s="265">
        <v>4</v>
      </c>
      <c r="H51" s="266"/>
      <c r="I51" s="273">
        <v>5</v>
      </c>
      <c r="J51" s="277"/>
      <c r="K51" s="274"/>
      <c r="L51" s="231">
        <v>6</v>
      </c>
      <c r="M51" s="262"/>
      <c r="N51" s="231">
        <v>7</v>
      </c>
      <c r="O51" s="262"/>
      <c r="P51" s="263">
        <v>8</v>
      </c>
      <c r="Q51" s="264"/>
      <c r="R51" s="52"/>
    </row>
    <row r="52" spans="2:23" ht="72" customHeight="1" x14ac:dyDescent="0.2">
      <c r="B52" s="50"/>
      <c r="C52" s="215" t="s">
        <v>99</v>
      </c>
      <c r="D52" s="270"/>
      <c r="E52" s="216"/>
      <c r="F52" s="95">
        <v>4</v>
      </c>
      <c r="G52" s="271">
        <v>5</v>
      </c>
      <c r="H52" s="272"/>
      <c r="I52" s="231">
        <v>6</v>
      </c>
      <c r="J52" s="261"/>
      <c r="K52" s="262"/>
      <c r="L52" s="231">
        <v>7</v>
      </c>
      <c r="M52" s="262"/>
      <c r="N52" s="263">
        <v>8</v>
      </c>
      <c r="O52" s="264"/>
      <c r="P52" s="263">
        <v>9</v>
      </c>
      <c r="Q52" s="264"/>
      <c r="R52" s="52"/>
    </row>
    <row r="53" spans="2:23" ht="72" customHeight="1" x14ac:dyDescent="0.2">
      <c r="B53" s="50"/>
      <c r="C53" s="215" t="s">
        <v>101</v>
      </c>
      <c r="D53" s="270"/>
      <c r="E53" s="216"/>
      <c r="F53" s="95">
        <v>5</v>
      </c>
      <c r="G53" s="278">
        <v>6</v>
      </c>
      <c r="H53" s="279"/>
      <c r="I53" s="231">
        <v>7</v>
      </c>
      <c r="J53" s="261"/>
      <c r="K53" s="262"/>
      <c r="L53" s="263">
        <v>8</v>
      </c>
      <c r="M53" s="264"/>
      <c r="N53" s="263">
        <v>9</v>
      </c>
      <c r="O53" s="264"/>
      <c r="P53" s="263">
        <v>10</v>
      </c>
      <c r="Q53" s="264"/>
      <c r="R53" s="52"/>
    </row>
    <row r="54" spans="2:23" ht="72" customHeight="1" thickBot="1" x14ac:dyDescent="0.25">
      <c r="B54" s="53"/>
      <c r="C54" s="54"/>
      <c r="D54" s="54"/>
      <c r="E54" s="54"/>
      <c r="F54" s="54"/>
      <c r="G54" s="135"/>
      <c r="H54" s="135"/>
      <c r="I54" s="54"/>
      <c r="J54" s="54"/>
      <c r="K54" s="54"/>
      <c r="L54" s="54"/>
      <c r="M54" s="54"/>
      <c r="N54" s="54"/>
      <c r="O54" s="54"/>
      <c r="P54" s="54"/>
      <c r="Q54" s="54"/>
      <c r="R54" s="55"/>
      <c r="T54" s="4"/>
      <c r="U54" s="4"/>
      <c r="V54" s="4"/>
      <c r="W54" s="4"/>
    </row>
  </sheetData>
  <autoFilter ref="B15:Z48">
    <filterColumn colId="1" showButton="0"/>
    <filterColumn colId="2" showButton="0"/>
    <filterColumn colId="3" showButton="0"/>
    <filterColumn colId="5" showButton="0"/>
  </autoFilter>
  <mergeCells count="128">
    <mergeCell ref="C33:F33"/>
    <mergeCell ref="G19:H19"/>
    <mergeCell ref="G20:H20"/>
    <mergeCell ref="G21:H21"/>
    <mergeCell ref="G22:H22"/>
    <mergeCell ref="G23:H23"/>
    <mergeCell ref="G24:H24"/>
    <mergeCell ref="G25:H25"/>
    <mergeCell ref="G26:H26"/>
    <mergeCell ref="G27:H27"/>
    <mergeCell ref="G28:H28"/>
    <mergeCell ref="G29:H29"/>
    <mergeCell ref="G30:H30"/>
    <mergeCell ref="G31:H31"/>
    <mergeCell ref="G32:H32"/>
    <mergeCell ref="G33:H33"/>
    <mergeCell ref="C26:F26"/>
    <mergeCell ref="C27:F27"/>
    <mergeCell ref="C28:F28"/>
    <mergeCell ref="C29:F29"/>
    <mergeCell ref="C30:F30"/>
    <mergeCell ref="C31:F31"/>
    <mergeCell ref="C32:F32"/>
    <mergeCell ref="C18:F18"/>
    <mergeCell ref="G18:H18"/>
    <mergeCell ref="I52:K52"/>
    <mergeCell ref="C44:Q44"/>
    <mergeCell ref="G47:H47"/>
    <mergeCell ref="G48:H48"/>
    <mergeCell ref="G49:H49"/>
    <mergeCell ref="P49:Q49"/>
    <mergeCell ref="P50:Q50"/>
    <mergeCell ref="I47:K47"/>
    <mergeCell ref="P48:Q48"/>
    <mergeCell ref="N47:O47"/>
    <mergeCell ref="P47:Q47"/>
    <mergeCell ref="P51:Q51"/>
    <mergeCell ref="P52:Q52"/>
    <mergeCell ref="C19:F19"/>
    <mergeCell ref="C20:F20"/>
    <mergeCell ref="C21:F21"/>
    <mergeCell ref="C22:F22"/>
    <mergeCell ref="C23:F23"/>
    <mergeCell ref="C24:F24"/>
    <mergeCell ref="C25:F25"/>
    <mergeCell ref="G46:H46"/>
    <mergeCell ref="I45:K45"/>
    <mergeCell ref="N37:P37"/>
    <mergeCell ref="N38:O38"/>
    <mergeCell ref="N39:O39"/>
    <mergeCell ref="C40:E40"/>
    <mergeCell ref="H40:I40"/>
    <mergeCell ref="B37:B42"/>
    <mergeCell ref="C37:E37"/>
    <mergeCell ref="H37:I37"/>
    <mergeCell ref="C49:E49"/>
    <mergeCell ref="C45:F45"/>
    <mergeCell ref="C46:F46"/>
    <mergeCell ref="C41:E41"/>
    <mergeCell ref="C42:E42"/>
    <mergeCell ref="H42:I42"/>
    <mergeCell ref="J42:K42"/>
    <mergeCell ref="C47:E48"/>
    <mergeCell ref="J41:K41"/>
    <mergeCell ref="F47:F48"/>
    <mergeCell ref="H41:I41"/>
    <mergeCell ref="G45:H45"/>
    <mergeCell ref="L48:M48"/>
    <mergeCell ref="N48:O48"/>
    <mergeCell ref="N49:O49"/>
    <mergeCell ref="L49:M49"/>
    <mergeCell ref="J39:K39"/>
    <mergeCell ref="N40:O40"/>
    <mergeCell ref="N45:O45"/>
    <mergeCell ref="N46:O46"/>
    <mergeCell ref="L45:M45"/>
    <mergeCell ref="L46:M46"/>
    <mergeCell ref="N41:O41"/>
    <mergeCell ref="N42:O42"/>
    <mergeCell ref="C53:E53"/>
    <mergeCell ref="C50:E50"/>
    <mergeCell ref="C51:E51"/>
    <mergeCell ref="I51:K51"/>
    <mergeCell ref="L53:M53"/>
    <mergeCell ref="L51:M51"/>
    <mergeCell ref="G53:H53"/>
    <mergeCell ref="I50:K50"/>
    <mergeCell ref="N50:O50"/>
    <mergeCell ref="N51:O51"/>
    <mergeCell ref="N52:O52"/>
    <mergeCell ref="L52:M52"/>
    <mergeCell ref="L50:M50"/>
    <mergeCell ref="I48:K48"/>
    <mergeCell ref="I49:K49"/>
    <mergeCell ref="P45:Q45"/>
    <mergeCell ref="P46:Q46"/>
    <mergeCell ref="L47:M47"/>
    <mergeCell ref="I53:K53"/>
    <mergeCell ref="P53:Q53"/>
    <mergeCell ref="N53:O53"/>
    <mergeCell ref="G50:H50"/>
    <mergeCell ref="G16:H16"/>
    <mergeCell ref="C17:F17"/>
    <mergeCell ref="G17:H17"/>
    <mergeCell ref="C52:E52"/>
    <mergeCell ref="G51:H51"/>
    <mergeCell ref="G52:H52"/>
    <mergeCell ref="C16:F16"/>
    <mergeCell ref="H38:I38"/>
    <mergeCell ref="C36:F36"/>
    <mergeCell ref="H36:K36"/>
    <mergeCell ref="I46:K46"/>
    <mergeCell ref="J38:K38"/>
    <mergeCell ref="C39:E39"/>
    <mergeCell ref="H39:I39"/>
    <mergeCell ref="J40:K40"/>
    <mergeCell ref="J37:K37"/>
    <mergeCell ref="C38:E38"/>
    <mergeCell ref="B2:B4"/>
    <mergeCell ref="C15:F15"/>
    <mergeCell ref="C2:P4"/>
    <mergeCell ref="Q2:R4"/>
    <mergeCell ref="B9:R9"/>
    <mergeCell ref="B8:R8"/>
    <mergeCell ref="B10:R10"/>
    <mergeCell ref="B6:R6"/>
    <mergeCell ref="B7:R7"/>
    <mergeCell ref="G15:H15"/>
  </mergeCells>
  <conditionalFormatting sqref="J34:K34 K16:K33 M16:R34">
    <cfRule type="expression" dxfId="12" priority="55" stopIfTrue="1">
      <formula>"""bajo"""</formula>
    </cfRule>
  </conditionalFormatting>
  <conditionalFormatting sqref="L16:L34">
    <cfRule type="cellIs" dxfId="11" priority="50" stopIfTrue="1" operator="equal">
      <formula>"EXTREMO"</formula>
    </cfRule>
    <cfRule type="cellIs" dxfId="10" priority="51" stopIfTrue="1" operator="equal">
      <formula>"ALTO"</formula>
    </cfRule>
    <cfRule type="cellIs" dxfId="9" priority="52" stopIfTrue="1" operator="equal">
      <formula>"MEDIO"</formula>
    </cfRule>
    <cfRule type="cellIs" dxfId="8" priority="53" stopIfTrue="1" operator="equal">
      <formula>"BAJO"</formula>
    </cfRule>
  </conditionalFormatting>
  <printOptions horizontalCentered="1"/>
  <pageMargins left="0.7" right="0.7" top="0.75" bottom="0.75" header="0.3" footer="0.3"/>
  <pageSetup scale="32" orientation="portrait" horizontalDpi="4294967295" verticalDpi="4294967295"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B1:X59"/>
  <sheetViews>
    <sheetView showGridLines="0" topLeftCell="A28" zoomScale="40" zoomScaleNormal="40" zoomScaleSheetLayoutView="25" zoomScalePageLayoutView="70" workbookViewId="0">
      <selection activeCell="B28" sqref="B28"/>
    </sheetView>
  </sheetViews>
  <sheetFormatPr baseColWidth="10" defaultColWidth="11.42578125" defaultRowHeight="14.25" x14ac:dyDescent="0.2"/>
  <cols>
    <col min="1" max="1" width="4.28515625" style="12" customWidth="1"/>
    <col min="2" max="2" width="48.85546875" style="12" customWidth="1"/>
    <col min="3" max="3" width="42" style="12" customWidth="1"/>
    <col min="4" max="4" width="17.7109375" style="12" customWidth="1"/>
    <col min="5" max="5" width="22.5703125" style="12" customWidth="1"/>
    <col min="6" max="6" width="15.140625" style="12" customWidth="1"/>
    <col min="7" max="7" width="32.28515625" style="12" customWidth="1"/>
    <col min="8" max="8" width="5.140625" style="12" customWidth="1"/>
    <col min="9" max="9" width="4.28515625" style="12" customWidth="1"/>
    <col min="10" max="10" width="5.85546875" style="12" customWidth="1"/>
    <col min="11" max="11" width="5.28515625" style="12" customWidth="1"/>
    <col min="12" max="12" width="14.140625" style="12" customWidth="1"/>
    <col min="13" max="13" width="5.28515625" style="12" customWidth="1"/>
    <col min="14" max="14" width="18" style="12" customWidth="1"/>
    <col min="15" max="15" width="5.7109375" style="12" customWidth="1"/>
    <col min="16" max="16" width="6.42578125" style="12" customWidth="1"/>
    <col min="17" max="17" width="8.42578125" style="12" customWidth="1"/>
    <col min="18" max="18" width="6" style="12" customWidth="1"/>
    <col min="19" max="19" width="9.7109375" style="12" customWidth="1"/>
    <col min="20" max="20" width="12.85546875" style="12" customWidth="1"/>
    <col min="21" max="21" width="11.42578125" style="12"/>
    <col min="22" max="22" width="10.85546875" style="12" customWidth="1"/>
    <col min="23" max="23" width="15.7109375" style="12" customWidth="1"/>
    <col min="24" max="24" width="13.85546875" style="12" customWidth="1"/>
    <col min="25" max="16384" width="11.42578125" style="12"/>
  </cols>
  <sheetData>
    <row r="1" spans="2:24" s="10" customFormat="1" x14ac:dyDescent="0.2">
      <c r="S1" s="11"/>
    </row>
    <row r="2" spans="2:24" s="10" customFormat="1" x14ac:dyDescent="0.2">
      <c r="B2" s="325"/>
      <c r="C2" s="326" t="s">
        <v>11</v>
      </c>
      <c r="D2" s="326"/>
      <c r="E2" s="326"/>
      <c r="F2" s="326"/>
      <c r="G2" s="326"/>
      <c r="H2" s="326"/>
      <c r="I2" s="326"/>
      <c r="J2" s="326"/>
      <c r="K2" s="326"/>
      <c r="L2" s="326"/>
      <c r="M2" s="326"/>
      <c r="N2" s="326"/>
      <c r="O2" s="326"/>
      <c r="P2" s="326"/>
      <c r="Q2" s="326"/>
      <c r="R2" s="326"/>
      <c r="S2" s="326"/>
      <c r="T2" s="326"/>
      <c r="U2" s="326"/>
      <c r="V2" s="326"/>
      <c r="W2" s="207" t="s">
        <v>1</v>
      </c>
      <c r="X2" s="332"/>
    </row>
    <row r="3" spans="2:24" s="10" customFormat="1" x14ac:dyDescent="0.2">
      <c r="B3" s="325"/>
      <c r="C3" s="326"/>
      <c r="D3" s="326"/>
      <c r="E3" s="326"/>
      <c r="F3" s="326"/>
      <c r="G3" s="326"/>
      <c r="H3" s="326"/>
      <c r="I3" s="326"/>
      <c r="J3" s="326"/>
      <c r="K3" s="326"/>
      <c r="L3" s="326"/>
      <c r="M3" s="326"/>
      <c r="N3" s="326"/>
      <c r="O3" s="326"/>
      <c r="P3" s="326"/>
      <c r="Q3" s="326"/>
      <c r="R3" s="326"/>
      <c r="S3" s="326"/>
      <c r="T3" s="326"/>
      <c r="U3" s="326"/>
      <c r="V3" s="326"/>
      <c r="W3" s="333"/>
      <c r="X3" s="334"/>
    </row>
    <row r="4" spans="2:24" s="10" customFormat="1" x14ac:dyDescent="0.2">
      <c r="B4" s="325"/>
      <c r="C4" s="326"/>
      <c r="D4" s="326"/>
      <c r="E4" s="326"/>
      <c r="F4" s="326"/>
      <c r="G4" s="326"/>
      <c r="H4" s="326"/>
      <c r="I4" s="326"/>
      <c r="J4" s="326"/>
      <c r="K4" s="326"/>
      <c r="L4" s="326"/>
      <c r="M4" s="326"/>
      <c r="N4" s="326"/>
      <c r="O4" s="326"/>
      <c r="P4" s="326"/>
      <c r="Q4" s="326"/>
      <c r="R4" s="326"/>
      <c r="S4" s="326"/>
      <c r="T4" s="326"/>
      <c r="U4" s="326"/>
      <c r="V4" s="326"/>
      <c r="W4" s="335"/>
      <c r="X4" s="336"/>
    </row>
    <row r="5" spans="2:24" s="10" customFormat="1" ht="15" thickBot="1" x14ac:dyDescent="0.25">
      <c r="B5" s="27"/>
      <c r="C5" s="27"/>
      <c r="D5" s="27"/>
      <c r="E5" s="27"/>
      <c r="F5" s="27"/>
      <c r="G5" s="27"/>
      <c r="H5" s="27"/>
      <c r="I5" s="27"/>
      <c r="J5" s="27"/>
      <c r="K5" s="27"/>
      <c r="L5" s="27"/>
      <c r="M5" s="27"/>
      <c r="N5" s="27"/>
      <c r="O5" s="27"/>
      <c r="P5" s="27"/>
      <c r="Q5" s="27"/>
      <c r="R5" s="27"/>
      <c r="S5" s="28"/>
      <c r="T5" s="27"/>
      <c r="U5" s="27"/>
      <c r="V5" s="27"/>
      <c r="W5" s="27"/>
      <c r="X5" s="27"/>
    </row>
    <row r="6" spans="2:24" ht="99.75" customHeight="1" x14ac:dyDescent="0.2">
      <c r="B6" s="312" t="str">
        <f>+EVALUACION!B6</f>
        <v>Objeto Contractual: “Prestación de servicios para el fortalecimiento de las capacidades organizativas y operativas de las organizaciones sociales e instancias de participación ciudadana de la localidad de Puente Aranda, mediante la adquisición de elementos y el desarrollo de procesos de formación, en el marco del proyecto de inversión 2451 “Puente Aranda Participativa”.</v>
      </c>
      <c r="C6" s="313"/>
      <c r="D6" s="313"/>
      <c r="E6" s="313"/>
      <c r="F6" s="313"/>
      <c r="G6" s="313"/>
      <c r="H6" s="313"/>
      <c r="I6" s="313"/>
      <c r="J6" s="313"/>
      <c r="K6" s="313"/>
      <c r="L6" s="313"/>
      <c r="M6" s="313"/>
      <c r="N6" s="313"/>
      <c r="O6" s="313"/>
      <c r="P6" s="313"/>
      <c r="Q6" s="313"/>
      <c r="R6" s="313"/>
      <c r="S6" s="313"/>
      <c r="T6" s="313"/>
      <c r="U6" s="313"/>
      <c r="V6" s="313"/>
      <c r="W6" s="313"/>
      <c r="X6" s="314"/>
    </row>
    <row r="7" spans="2:24" x14ac:dyDescent="0.2">
      <c r="B7" s="337" t="s">
        <v>168</v>
      </c>
      <c r="C7" s="321"/>
      <c r="D7" s="321"/>
      <c r="E7" s="321"/>
      <c r="F7" s="321"/>
      <c r="G7" s="321"/>
      <c r="H7" s="321"/>
      <c r="I7" s="321"/>
      <c r="J7" s="321"/>
      <c r="K7" s="321"/>
      <c r="L7" s="321"/>
      <c r="M7" s="321"/>
      <c r="N7" s="321"/>
      <c r="O7" s="321"/>
      <c r="P7" s="321"/>
      <c r="Q7" s="321"/>
      <c r="R7" s="321"/>
      <c r="S7" s="321"/>
      <c r="T7" s="321"/>
      <c r="U7" s="321"/>
      <c r="V7" s="321"/>
      <c r="W7" s="321"/>
      <c r="X7" s="338"/>
    </row>
    <row r="8" spans="2:24" x14ac:dyDescent="0.2">
      <c r="B8" s="337"/>
      <c r="C8" s="321"/>
      <c r="D8" s="321"/>
      <c r="E8" s="321"/>
      <c r="F8" s="321"/>
      <c r="G8" s="321"/>
      <c r="H8" s="321"/>
      <c r="I8" s="321"/>
      <c r="J8" s="321"/>
      <c r="K8" s="321"/>
      <c r="L8" s="321"/>
      <c r="M8" s="321"/>
      <c r="N8" s="321"/>
      <c r="O8" s="321"/>
      <c r="P8" s="321"/>
      <c r="Q8" s="321"/>
      <c r="R8" s="321"/>
      <c r="S8" s="321"/>
      <c r="T8" s="321"/>
      <c r="U8" s="321"/>
      <c r="V8" s="321"/>
      <c r="W8" s="321"/>
      <c r="X8" s="338"/>
    </row>
    <row r="9" spans="2:24" ht="15.75" thickBot="1" x14ac:dyDescent="0.25">
      <c r="B9" s="310"/>
      <c r="C9" s="311"/>
      <c r="D9" s="311"/>
      <c r="E9" s="311"/>
      <c r="F9" s="311"/>
      <c r="G9" s="311"/>
      <c r="H9" s="311"/>
      <c r="I9" s="311"/>
      <c r="J9" s="311"/>
      <c r="K9" s="311"/>
      <c r="L9" s="311"/>
      <c r="M9" s="311"/>
      <c r="N9" s="311"/>
      <c r="O9" s="311"/>
      <c r="P9" s="311"/>
      <c r="Q9" s="311"/>
      <c r="R9" s="311"/>
      <c r="X9" s="30"/>
    </row>
    <row r="10" spans="2:24" ht="120.75" thickBot="1" x14ac:dyDescent="0.25">
      <c r="B10" s="19" t="s">
        <v>169</v>
      </c>
      <c r="C10" s="20" t="s">
        <v>63</v>
      </c>
      <c r="D10" s="21" t="s">
        <v>170</v>
      </c>
      <c r="E10" s="21" t="s">
        <v>171</v>
      </c>
      <c r="F10" s="21" t="s">
        <v>172</v>
      </c>
      <c r="G10" s="20" t="s">
        <v>64</v>
      </c>
      <c r="H10" s="21" t="s">
        <v>89</v>
      </c>
      <c r="I10" s="21" t="s">
        <v>66</v>
      </c>
      <c r="J10" s="21" t="s">
        <v>173</v>
      </c>
      <c r="K10" s="21" t="s">
        <v>68</v>
      </c>
      <c r="L10" s="21" t="s">
        <v>174</v>
      </c>
      <c r="M10" s="20" t="s">
        <v>175</v>
      </c>
      <c r="N10" s="20" t="s">
        <v>126</v>
      </c>
      <c r="O10" s="21" t="s">
        <v>89</v>
      </c>
      <c r="P10" s="21" t="s">
        <v>66</v>
      </c>
      <c r="Q10" s="21" t="s">
        <v>173</v>
      </c>
      <c r="R10" s="21" t="s">
        <v>68</v>
      </c>
      <c r="S10" s="20" t="s">
        <v>127</v>
      </c>
      <c r="T10" s="20" t="s">
        <v>128</v>
      </c>
      <c r="U10" s="20" t="s">
        <v>129</v>
      </c>
      <c r="V10" s="20" t="s">
        <v>130</v>
      </c>
      <c r="W10" s="20" t="s">
        <v>176</v>
      </c>
      <c r="X10" s="22" t="s">
        <v>132</v>
      </c>
    </row>
    <row r="11" spans="2:24" ht="409.6" thickBot="1" x14ac:dyDescent="0.25">
      <c r="B11" s="23">
        <v>1</v>
      </c>
      <c r="C11" s="24" t="str">
        <f>+'EVALUACION CON CONTROLES'!C16:F16</f>
        <v>Fluctuaciones del valor de la moneda</v>
      </c>
      <c r="D11" s="25" t="str">
        <f>+'EVALUACION CON CONTROLES'!B16</f>
        <v>EJECUCIÓN</v>
      </c>
      <c r="E11" s="25" t="str">
        <f>VLOOKUP(C11,'IDENTIFICACION Y ANALISIS'!$B$19:$F$51,3,FALSE)</f>
        <v>General</v>
      </c>
      <c r="F11" s="25" t="str">
        <f>VLOOKUP(C11,'IDENTIFICACION Y ANALISIS'!$B$19:$F$51,4,FALSE)</f>
        <v>Externo</v>
      </c>
      <c r="G11" s="24" t="str">
        <f>+EVALUACION!H17</f>
        <v xml:space="preserve">Aumento de los costos del contrato. Demoras en la ejecución del contrato. Posible desequilibrio económico </v>
      </c>
      <c r="H11" s="24">
        <f>+EVALUACION!I17</f>
        <v>3</v>
      </c>
      <c r="I11" s="24">
        <f>+EVALUACION!J17</f>
        <v>3</v>
      </c>
      <c r="J11" s="24">
        <f>+EVALUACION!K17</f>
        <v>6</v>
      </c>
      <c r="K11" s="25" t="str">
        <f>+EVALUACION!L17</f>
        <v>ALTO</v>
      </c>
      <c r="L11" s="24" t="s">
        <v>177</v>
      </c>
      <c r="M11" s="25" t="s">
        <v>178</v>
      </c>
      <c r="N11" s="24" t="str">
        <f>+'EVALUACION CON CONTROLES'!G16</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1" s="24">
        <f>+'EVALUACION CON CONTROLES'!I16</f>
        <v>3</v>
      </c>
      <c r="P11" s="24">
        <f>+'EVALUACION CON CONTROLES'!J16</f>
        <v>3</v>
      </c>
      <c r="Q11" s="24">
        <f>+'EVALUACION CON CONTROLES'!K16</f>
        <v>6</v>
      </c>
      <c r="R11" s="25" t="str">
        <f>+'EVALUACION CON CONTROLES'!L16</f>
        <v>ALTO</v>
      </c>
      <c r="S11" s="24" t="str">
        <f>+'EVALUACION CON CONTROLES'!M16</f>
        <v>SI</v>
      </c>
      <c r="T11" s="24" t="str">
        <f>+'EVALUACION CON CONTROLES'!N16</f>
        <v xml:space="preserve"> El apoyo a la supervisión y profesional designado por el contratista </v>
      </c>
      <c r="U11" s="24" t="str">
        <f>+'EVALUACION CON CONTROLES'!O16</f>
        <v>Durante la
ejecución del contrato</v>
      </c>
      <c r="V11" s="24" t="str">
        <f>+'EVALUACION CON CONTROLES'!P16</f>
        <v>Antes de la
terminación del plazo contractual</v>
      </c>
      <c r="W11" s="24" t="str">
        <f>+'EVALUACION CON CONTROLES'!Q16</f>
        <v>Revisión documental de la evidencia establecida en el tratamiento/control</v>
      </c>
      <c r="X11" s="26" t="str">
        <f>+'EVALUACION CON CONTROLES'!R16</f>
        <v>Mensualmente</v>
      </c>
    </row>
    <row r="12" spans="2:24" ht="409.6" thickBot="1" x14ac:dyDescent="0.25">
      <c r="B12" s="23">
        <v>2</v>
      </c>
      <c r="C12" s="24" t="str">
        <f>+'EVALUACION CON CONTROLES'!C17:F17</f>
        <v>Variación de los precios del mercado</v>
      </c>
      <c r="D12" s="25" t="str">
        <f>+'EVALUACION CON CONTROLES'!B17</f>
        <v>EJECUCIÓN</v>
      </c>
      <c r="E12" s="25" t="str">
        <f>VLOOKUP(C12,'IDENTIFICACION Y ANALISIS'!$B$19:$F$51,3,FALSE)</f>
        <v>General</v>
      </c>
      <c r="F12" s="25" t="str">
        <f>VLOOKUP(C12,'IDENTIFICACION Y ANALISIS'!$B$19:$F$51,4,FALSE)</f>
        <v>Externo</v>
      </c>
      <c r="G12" s="24" t="str">
        <f>+EVALUACION!H18</f>
        <v>Incremento de costos.Necesidad de renegociación.Demoras en la ejecución. Revisión de cláusulas contractuales. Impacto en la calidad.</v>
      </c>
      <c r="H12" s="24">
        <f>+EVALUACION!I18</f>
        <v>2</v>
      </c>
      <c r="I12" s="24">
        <f>+EVALUACION!J18</f>
        <v>4</v>
      </c>
      <c r="J12" s="24">
        <f>+EVALUACION!K18</f>
        <v>6</v>
      </c>
      <c r="K12" s="25" t="str">
        <f>+EVALUACION!L18</f>
        <v>ALTO</v>
      </c>
      <c r="L12" s="24" t="s">
        <v>177</v>
      </c>
      <c r="M12" s="25" t="s">
        <v>178</v>
      </c>
      <c r="N12" s="24" t="str">
        <f>+'EVALUACION CON CONTROLES'!G17</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2" s="24">
        <f>+'EVALUACION CON CONTROLES'!I17</f>
        <v>2</v>
      </c>
      <c r="P12" s="24">
        <f>+'EVALUACION CON CONTROLES'!J17</f>
        <v>4</v>
      </c>
      <c r="Q12" s="24">
        <f>+'EVALUACION CON CONTROLES'!K17</f>
        <v>6</v>
      </c>
      <c r="R12" s="25" t="str">
        <f>+'EVALUACION CON CONTROLES'!L17</f>
        <v>ALTO</v>
      </c>
      <c r="S12" s="24" t="str">
        <f>+'EVALUACION CON CONTROLES'!M17</f>
        <v>SI</v>
      </c>
      <c r="T12" s="24" t="str">
        <f>+'EVALUACION CON CONTROLES'!N17</f>
        <v xml:space="preserve">El apoyo a la supervisión y profesional designado por el contratist </v>
      </c>
      <c r="U12" s="24" t="str">
        <f>+'EVALUACION CON CONTROLES'!O17</f>
        <v>Durante la ejecución del contrato</v>
      </c>
      <c r="V12" s="24" t="str">
        <f>+'EVALUACION CON CONTROLES'!P17</f>
        <v>Antes de la terminación del plazo contractual</v>
      </c>
      <c r="W12" s="24" t="str">
        <f>+'EVALUACION CON CONTROLES'!Q17</f>
        <v>Revisión documental de la evidencia establecida en el tratamiento/control</v>
      </c>
      <c r="X12" s="26" t="str">
        <f>+'EVALUACION CON CONTROLES'!R17</f>
        <v>Mensualmente</v>
      </c>
    </row>
    <row r="13" spans="2:24" ht="409.6" thickBot="1" x14ac:dyDescent="0.25">
      <c r="B13" s="23">
        <v>3</v>
      </c>
      <c r="C13" s="24" t="str">
        <f>+'EVALUACION CON CONTROLES'!C18:F18</f>
        <v>Factores políticos o macroeconómicos.</v>
      </c>
      <c r="D13" s="25" t="str">
        <f>+'EVALUACION CON CONTROLES'!B18</f>
        <v>EJECUCIÓN</v>
      </c>
      <c r="E13" s="25" t="str">
        <f>VLOOKUP(C13,'IDENTIFICACION Y ANALISIS'!$B$19:$F$51,3,FALSE)</f>
        <v>Estatal</v>
      </c>
      <c r="F13" s="25" t="str">
        <f>VLOOKUP(C13,'IDENTIFICACION Y ANALISIS'!$B$19:$F$51,4,FALSE)</f>
        <v>Externo</v>
      </c>
      <c r="G13" s="24" t="str">
        <f>+EVALUACION!H19</f>
        <v xml:space="preserve">Cambios en la normativa.Incremento en los costos. Demoras en la ejecución. Aumento del riesgo financiero. Desbalance contractual. Impacto en la seguridad jurídica. </v>
      </c>
      <c r="H13" s="24">
        <f>+EVALUACION!I19</f>
        <v>3</v>
      </c>
      <c r="I13" s="24">
        <f>+EVALUACION!J19</f>
        <v>3</v>
      </c>
      <c r="J13" s="24">
        <f>+EVALUACION!K19</f>
        <v>6</v>
      </c>
      <c r="K13" s="25" t="str">
        <f>+EVALUACION!L19</f>
        <v>ALTO</v>
      </c>
      <c r="L13" s="24" t="s">
        <v>177</v>
      </c>
      <c r="M13" s="25" t="s">
        <v>178</v>
      </c>
      <c r="N13" s="24" t="str">
        <f>+'EVALUACION CON CONTROLES'!G18</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3" s="24">
        <f>+'EVALUACION CON CONTROLES'!I18</f>
        <v>3</v>
      </c>
      <c r="P13" s="24">
        <f>+'EVALUACION CON CONTROLES'!J18</f>
        <v>3</v>
      </c>
      <c r="Q13" s="24">
        <f>+'EVALUACION CON CONTROLES'!K18</f>
        <v>6</v>
      </c>
      <c r="R13" s="25" t="str">
        <f>+'EVALUACION CON CONTROLES'!L18</f>
        <v>ALTO</v>
      </c>
      <c r="S13" s="24" t="str">
        <f>+'EVALUACION CON CONTROLES'!M18</f>
        <v>NO</v>
      </c>
      <c r="T13" s="24" t="str">
        <f>+'EVALUACION CON CONTROLES'!N18</f>
        <v xml:space="preserve">El apoyo a la supervisión y profesional designado por el contratist </v>
      </c>
      <c r="U13" s="24" t="str">
        <f>+'EVALUACION CON CONTROLES'!O18</f>
        <v>Durante la ejecución del contrato</v>
      </c>
      <c r="V13" s="24" t="str">
        <f>+'EVALUACION CON CONTROLES'!P18</f>
        <v>Antes de la terminación del plazo contractual</v>
      </c>
      <c r="W13" s="24" t="str">
        <f>+'EVALUACION CON CONTROLES'!Q18</f>
        <v>Revisión documental de la evidencia establecida en el tratamiento/control</v>
      </c>
      <c r="X13" s="26" t="str">
        <f>+'EVALUACION CON CONTROLES'!R18</f>
        <v>Mensualmente</v>
      </c>
    </row>
    <row r="14" spans="2:24" ht="409.6" thickBot="1" x14ac:dyDescent="0.25">
      <c r="B14" s="23">
        <v>4</v>
      </c>
      <c r="C14" s="24" t="str">
        <f>+'EVALUACION CON CONTROLES'!C19:F19</f>
        <v>Incumplimiento del objeto o de las obligaciones contractuales</v>
      </c>
      <c r="D14" s="25" t="str">
        <f>+'EVALUACION CON CONTROLES'!B19</f>
        <v>EJECUCIÓN</v>
      </c>
      <c r="E14" s="25" t="e">
        <f>VLOOKUP(C14,'IDENTIFICACION Y ANALISIS'!$B$19:$F$51,3,FALSE)</f>
        <v>#N/A</v>
      </c>
      <c r="F14" s="25" t="e">
        <f>VLOOKUP(C14,'IDENTIFICACION Y ANALISIS'!$B$19:$F$51,4,FALSE)</f>
        <v>#N/A</v>
      </c>
      <c r="G14" s="24" t="str">
        <f>+EVALUACION!H20</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14" s="24">
        <f>+EVALUACION!I20</f>
        <v>2</v>
      </c>
      <c r="I14" s="24">
        <f>+EVALUACION!J20</f>
        <v>4</v>
      </c>
      <c r="J14" s="24">
        <f>+EVALUACION!K20</f>
        <v>6</v>
      </c>
      <c r="K14" s="25" t="str">
        <f>+EVALUACION!L20</f>
        <v>ALTO</v>
      </c>
      <c r="L14" s="24" t="s">
        <v>179</v>
      </c>
      <c r="M14" s="136">
        <v>1</v>
      </c>
      <c r="N14" s="24" t="str">
        <f>+'EVALUACION CON CONTROLES'!G19</f>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
      <c r="O14" s="24">
        <f>+'EVALUACION CON CONTROLES'!I19</f>
        <v>2</v>
      </c>
      <c r="P14" s="24">
        <f>+'EVALUACION CON CONTROLES'!J19</f>
        <v>4</v>
      </c>
      <c r="Q14" s="24">
        <f>+'EVALUACION CON CONTROLES'!K19</f>
        <v>6</v>
      </c>
      <c r="R14" s="25" t="str">
        <f>+'EVALUACION CON CONTROLES'!L19</f>
        <v>ALTO</v>
      </c>
      <c r="S14" s="24" t="str">
        <f>+'EVALUACION CON CONTROLES'!M19</f>
        <v>SI</v>
      </c>
      <c r="T14" s="24" t="str">
        <f>+'EVALUACION CON CONTROLES'!N19</f>
        <v>El apoyo a la supervisión y profesional designado por el contratista</v>
      </c>
      <c r="U14" s="24" t="str">
        <f>+'EVALUACION CON CONTROLES'!O19</f>
        <v>Durante la ejecución del contrato</v>
      </c>
      <c r="V14" s="24" t="str">
        <f>+'EVALUACION CON CONTROLES'!P19</f>
        <v>Cierre o liquidación del contrato</v>
      </c>
      <c r="W14" s="24" t="str">
        <f>+'EVALUACION CON CONTROLES'!Q19</f>
        <v>Revisión documental de la evidencia establecida en el tratamiento/control</v>
      </c>
      <c r="X14" s="26" t="str">
        <f>+'EVALUACION CON CONTROLES'!R19</f>
        <v>Mensualmente</v>
      </c>
    </row>
    <row r="15" spans="2:24" ht="409.6" thickBot="1" x14ac:dyDescent="0.25">
      <c r="B15" s="23">
        <v>5</v>
      </c>
      <c r="C15" s="24" t="str">
        <f>+'EVALUACION CON CONTROLES'!C20:F20</f>
        <v>Variación en la disponibilidad o en el costo de los insumos necesarios para prestar los servicios.</v>
      </c>
      <c r="D15" s="25" t="str">
        <f>+'EVALUACION CON CONTROLES'!B20</f>
        <v>EJECUCIÓN</v>
      </c>
      <c r="E15" s="25" t="str">
        <f>VLOOKUP(C15,'IDENTIFICACION Y ANALISIS'!$B$19:$F$51,3,FALSE)</f>
        <v>General</v>
      </c>
      <c r="F15" s="25" t="str">
        <f>VLOOKUP(C15,'IDENTIFICACION Y ANALISIS'!$B$19:$F$51,4,FALSE)</f>
        <v>Externo</v>
      </c>
      <c r="G15" s="24" t="str">
        <f>+EVALUACION!H21</f>
        <v>Incremento en los costos de operación. Escasez de insumos. Demoras en la ejecución. Reducción de la calidad.Reajuste de precios. Aumento de la incertidumbre. Impacto en la competitividad.</v>
      </c>
      <c r="H15" s="24">
        <f>+EVALUACION!I21</f>
        <v>1</v>
      </c>
      <c r="I15" s="24">
        <f>+EVALUACION!J21</f>
        <v>3</v>
      </c>
      <c r="J15" s="24">
        <f>+EVALUACION!K21</f>
        <v>4</v>
      </c>
      <c r="K15" s="25" t="str">
        <f>+EVALUACION!L21</f>
        <v>BAJO</v>
      </c>
      <c r="L15" s="24" t="s">
        <v>177</v>
      </c>
      <c r="M15" s="25" t="s">
        <v>178</v>
      </c>
      <c r="N15" s="24" t="str">
        <f>+'EVALUACION CON CONTROLES'!G20</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15" s="24">
        <f>+'EVALUACION CON CONTROLES'!I20</f>
        <v>1</v>
      </c>
      <c r="P15" s="24">
        <f>+'EVALUACION CON CONTROLES'!J20</f>
        <v>3</v>
      </c>
      <c r="Q15" s="24">
        <f>+'EVALUACION CON CONTROLES'!K20</f>
        <v>4</v>
      </c>
      <c r="R15" s="25" t="str">
        <f>+'EVALUACION CON CONTROLES'!L20</f>
        <v>BAJO</v>
      </c>
      <c r="S15" s="24" t="str">
        <f>+'EVALUACION CON CONTROLES'!M20</f>
        <v>SI</v>
      </c>
      <c r="T15" s="24" t="str">
        <f>+'EVALUACION CON CONTROLES'!N20</f>
        <v>El apoyo a la supervisión y profesional designado por el contratista</v>
      </c>
      <c r="U15" s="24" t="str">
        <f>+'EVALUACION CON CONTROLES'!O20</f>
        <v>Durante la ejecución del contrato</v>
      </c>
      <c r="V15" s="24" t="str">
        <f>+'EVALUACION CON CONTROLES'!P20</f>
        <v>Cierre o liquidación del contrato</v>
      </c>
      <c r="W15" s="24" t="str">
        <f>+'EVALUACION CON CONTROLES'!Q20</f>
        <v>Revisión documental de la evidencia establecida en el tratamiento/control</v>
      </c>
      <c r="X15" s="26" t="str">
        <f>+'EVALUACION CON CONTROLES'!R20</f>
        <v>Mensualmente</v>
      </c>
    </row>
    <row r="16" spans="2:24" ht="409.6" thickBot="1" x14ac:dyDescent="0.25">
      <c r="B16" s="23">
        <v>6</v>
      </c>
      <c r="C16" s="24" t="str">
        <f>+'EVALUACION CON CONTROLES'!C21:F21</f>
        <v>Incumplimiento de compromisos adquiridos por el contratista seleccionado con sus subcontratistas, suministradores de bienes y servicios.</v>
      </c>
      <c r="D16" s="25" t="str">
        <f>+'EVALUACION CON CONTROLES'!B21</f>
        <v>EJECUCIÓN</v>
      </c>
      <c r="E16" s="25" t="str">
        <f>VLOOKUP(C16,'IDENTIFICACION Y ANALISIS'!$B$19:$F$51,3,FALSE)</f>
        <v>General</v>
      </c>
      <c r="F16" s="25" t="str">
        <f>VLOOKUP(C16,'IDENTIFICACION Y ANALISIS'!$B$19:$F$51,4,FALSE)</f>
        <v>Externo</v>
      </c>
      <c r="G16" s="24" t="str">
        <f>+EVALUACION!H22</f>
        <v xml:space="preserve">Retrasos en el proyecto. Aumento de costos. Compromiso de la calidad.Conflictos legales. Interrupciones en el flujo de trabajo. Necesidad de reestructuración del contrato.Riesgo de incumplimiento de los objetivos del proyecto. </v>
      </c>
      <c r="H16" s="24">
        <f>+EVALUACION!I22</f>
        <v>2</v>
      </c>
      <c r="I16" s="24">
        <f>+EVALUACION!J22</f>
        <v>4</v>
      </c>
      <c r="J16" s="24">
        <f>+EVALUACION!K22</f>
        <v>6</v>
      </c>
      <c r="K16" s="25" t="str">
        <f>+EVALUACION!L22</f>
        <v>ALTO</v>
      </c>
      <c r="L16" s="24" t="s">
        <v>179</v>
      </c>
      <c r="M16" s="136">
        <v>1</v>
      </c>
      <c r="N16" s="24" t="str">
        <f>+'EVALUACION CON CONTROLES'!G21</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O16" s="24">
        <f>+'EVALUACION CON CONTROLES'!I21</f>
        <v>2</v>
      </c>
      <c r="P16" s="24">
        <f>+'EVALUACION CON CONTROLES'!J21</f>
        <v>4</v>
      </c>
      <c r="Q16" s="24">
        <f>+'EVALUACION CON CONTROLES'!K21</f>
        <v>6</v>
      </c>
      <c r="R16" s="25" t="str">
        <f>+'EVALUACION CON CONTROLES'!L21</f>
        <v>ALTO</v>
      </c>
      <c r="S16" s="24" t="str">
        <f>+'EVALUACION CON CONTROLES'!M21</f>
        <v>SI</v>
      </c>
      <c r="T16" s="24" t="str">
        <f>+'EVALUACION CON CONTROLES'!N21</f>
        <v>El apoyo a la supervisión y profesional designado por el contratista</v>
      </c>
      <c r="U16" s="24" t="str">
        <f>+'EVALUACION CON CONTROLES'!O21</f>
        <v>Durante la ejecución del contrato</v>
      </c>
      <c r="V16" s="24" t="str">
        <f>+'EVALUACION CON CONTROLES'!P21</f>
        <v>Cierre o liquidación del contrato</v>
      </c>
      <c r="W16" s="24" t="str">
        <f>+'EVALUACION CON CONTROLES'!Q21</f>
        <v>Revisión documental de la evidencia establecida en el tratamiento/control</v>
      </c>
      <c r="X16" s="26" t="str">
        <f>+'EVALUACION CON CONTROLES'!R21</f>
        <v>Mensualmente</v>
      </c>
    </row>
    <row r="17" spans="2:24" ht="409.6" thickBot="1" x14ac:dyDescent="0.25">
      <c r="B17" s="23">
        <v>7</v>
      </c>
      <c r="C17" s="24" t="str">
        <f>+'EVALUACION CON CONTROLES'!C22:F22</f>
        <v>Incumplimiento de la administración en los pagos.</v>
      </c>
      <c r="D17" s="25" t="str">
        <f>+'EVALUACION CON CONTROLES'!B22</f>
        <v>EJECUCIÓN</v>
      </c>
      <c r="E17" s="25" t="str">
        <f>VLOOKUP(C17,'IDENTIFICACION Y ANALISIS'!$B$19:$F$51,3,FALSE)</f>
        <v>General</v>
      </c>
      <c r="F17" s="25" t="str">
        <f>VLOOKUP(C17,'IDENTIFICACION Y ANALISIS'!$B$19:$F$51,4,FALSE)</f>
        <v>Interno</v>
      </c>
      <c r="G17" s="24" t="str">
        <f>+EVALUACION!H23</f>
        <v xml:space="preserve">Retrasos en la ejecución. Interrupción de servicios. Aumento de costos.Conflictos contractuales. Problemas de flujo de caja. Riesgo de penalidades. </v>
      </c>
      <c r="H17" s="24">
        <f>+EVALUACION!I23</f>
        <v>2</v>
      </c>
      <c r="I17" s="24">
        <f>+EVALUACION!J23</f>
        <v>3</v>
      </c>
      <c r="J17" s="24">
        <f>+EVALUACION!K23</f>
        <v>5</v>
      </c>
      <c r="K17" s="25" t="str">
        <f>+EVALUACION!L23</f>
        <v>MEDIO</v>
      </c>
      <c r="L17" s="24" t="s">
        <v>180</v>
      </c>
      <c r="M17" s="136">
        <v>1</v>
      </c>
      <c r="N17" s="24" t="str">
        <f>+'EVALUACION CON CONTROLES'!G22</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O17" s="24">
        <f>+'EVALUACION CON CONTROLES'!I22</f>
        <v>2</v>
      </c>
      <c r="P17" s="24">
        <f>+'EVALUACION CON CONTROLES'!J22</f>
        <v>3</v>
      </c>
      <c r="Q17" s="24">
        <f>+'EVALUACION CON CONTROLES'!K22</f>
        <v>5</v>
      </c>
      <c r="R17" s="25" t="str">
        <f>+'EVALUACION CON CONTROLES'!L22</f>
        <v>MEDIO</v>
      </c>
      <c r="S17" s="24" t="str">
        <f>+'EVALUACION CON CONTROLES'!M22</f>
        <v>SI</v>
      </c>
      <c r="T17" s="24" t="str">
        <f>+'EVALUACION CON CONTROLES'!N22</f>
        <v>El apoyo a la supervisión y profesional designado por el contratista</v>
      </c>
      <c r="U17" s="24" t="str">
        <f>+'EVALUACION CON CONTROLES'!O22</f>
        <v>Durante la ejecución del contrato</v>
      </c>
      <c r="V17" s="24" t="str">
        <f>+'EVALUACION CON CONTROLES'!P22</f>
        <v>Cierre o liquidación del contrato</v>
      </c>
      <c r="W17" s="24" t="str">
        <f>+'EVALUACION CON CONTROLES'!Q22</f>
        <v>Revisión documental de la evidencia establecida en el tratamiento/control</v>
      </c>
      <c r="X17" s="26" t="str">
        <f>+'EVALUACION CON CONTROLES'!R22</f>
        <v>Mensualmente</v>
      </c>
    </row>
    <row r="18" spans="2:24" ht="409.6" thickBot="1" x14ac:dyDescent="0.25">
      <c r="B18" s="23">
        <v>8</v>
      </c>
      <c r="C18" s="24" t="str">
        <f>+'EVALUACION CON CONTROLES'!C23:F23</f>
        <v>Defecto en la instalación de equipos</v>
      </c>
      <c r="D18" s="25" t="str">
        <f>+'EVALUACION CON CONTROLES'!B23</f>
        <v>EJECUCIÓN</v>
      </c>
      <c r="E18" s="25" t="str">
        <f>VLOOKUP(C18,'IDENTIFICACION Y ANALISIS'!$B$19:$F$51,3,FALSE)</f>
        <v>Especifico</v>
      </c>
      <c r="F18" s="25" t="str">
        <f>VLOOKUP(C18,'IDENTIFICACION Y ANALISIS'!$B$19:$F$51,4,FALSE)</f>
        <v>Externo</v>
      </c>
      <c r="G18" s="24" t="str">
        <f>+EVALUACION!H24</f>
        <v>Reducción de la funcionalidad. Incremento de costos. Retrasos en el proyecto. Interrupción de operaciones. Problemas de seguridad. Impacto en el cumplimiento de los estándares.</v>
      </c>
      <c r="H18" s="24">
        <f>+EVALUACION!I24</f>
        <v>2</v>
      </c>
      <c r="I18" s="24">
        <f>+EVALUACION!J24</f>
        <v>3</v>
      </c>
      <c r="J18" s="24">
        <f>+EVALUACION!K24</f>
        <v>5</v>
      </c>
      <c r="K18" s="25" t="str">
        <f>+EVALUACION!L24</f>
        <v>MEDIO</v>
      </c>
      <c r="L18" s="24" t="s">
        <v>179</v>
      </c>
      <c r="M18" s="136">
        <v>1</v>
      </c>
      <c r="N18" s="24" t="str">
        <f>+'EVALUACION CON CONTROLES'!G23</f>
        <v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v>
      </c>
      <c r="O18" s="24">
        <f>+'EVALUACION CON CONTROLES'!I23</f>
        <v>2</v>
      </c>
      <c r="P18" s="24">
        <f>+'EVALUACION CON CONTROLES'!J23</f>
        <v>3</v>
      </c>
      <c r="Q18" s="24">
        <f>+'EVALUACION CON CONTROLES'!K23</f>
        <v>5</v>
      </c>
      <c r="R18" s="25" t="str">
        <f>+'EVALUACION CON CONTROLES'!L23</f>
        <v>MEDIO</v>
      </c>
      <c r="S18" s="24" t="str">
        <f>+'EVALUACION CON CONTROLES'!M23</f>
        <v>NO</v>
      </c>
      <c r="T18" s="24" t="str">
        <f>+'EVALUACION CON CONTROLES'!N23</f>
        <v>El apoyo a la supevisión</v>
      </c>
      <c r="U18" s="24" t="str">
        <f>+'EVALUACION CON CONTROLES'!O23</f>
        <v>Durante la ejecución del contrato</v>
      </c>
      <c r="V18" s="24" t="str">
        <f>+'EVALUACION CON CONTROLES'!P23</f>
        <v>Cierre o liquidación del contrato</v>
      </c>
      <c r="W18" s="24" t="str">
        <f>+'EVALUACION CON CONTROLES'!Q23</f>
        <v>Revisión documental de la evidencia establecida en el tratamiento/control</v>
      </c>
      <c r="X18" s="26" t="str">
        <f>+'EVALUACION CON CONTROLES'!R23</f>
        <v>Mensualmente</v>
      </c>
    </row>
    <row r="19" spans="2:24" ht="409.6" thickBot="1" x14ac:dyDescent="0.25">
      <c r="B19" s="23">
        <v>9</v>
      </c>
      <c r="C19" s="24" t="str">
        <f>+'EVALUACION CON CONTROLES'!C24:F24</f>
        <v>Defectos en los equipos.</v>
      </c>
      <c r="D19" s="25" t="str">
        <f>+'EVALUACION CON CONTROLES'!B24</f>
        <v>EJECUCIÓN</v>
      </c>
      <c r="E19" s="25" t="str">
        <f>VLOOKUP(C19,'IDENTIFICACION Y ANALISIS'!$B$19:$F$51,3,FALSE)</f>
        <v>Especifico</v>
      </c>
      <c r="F19" s="25" t="str">
        <f>VLOOKUP(C19,'IDENTIFICACION Y ANALISIS'!$B$19:$F$51,4,FALSE)</f>
        <v>Externo</v>
      </c>
      <c r="G19" s="24" t="str">
        <f>+EVALUACION!H25</f>
        <v>Interrupciones en el servicio. Aumento de costos. Reducción de la productividad. Pérdida de datos o calidad. Problemas de seguridad. Costos adicionales por tiempo de inactividad. Incumplimiento de contratos.</v>
      </c>
      <c r="H19" s="24">
        <f>+EVALUACION!I25</f>
        <v>2</v>
      </c>
      <c r="I19" s="24">
        <f>+EVALUACION!J25</f>
        <v>3</v>
      </c>
      <c r="J19" s="24">
        <f>+EVALUACION!K25</f>
        <v>5</v>
      </c>
      <c r="K19" s="25" t="str">
        <f>+EVALUACION!L25</f>
        <v>MEDIO</v>
      </c>
      <c r="L19" s="24" t="s">
        <v>179</v>
      </c>
      <c r="M19" s="136">
        <v>1</v>
      </c>
      <c r="N19" s="24" t="str">
        <f>+'EVALUACION CON CONTROLES'!G24</f>
        <v>(1)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v>
      </c>
      <c r="O19" s="24">
        <f>+'EVALUACION CON CONTROLES'!I24</f>
        <v>2</v>
      </c>
      <c r="P19" s="24">
        <f>+'EVALUACION CON CONTROLES'!J24</f>
        <v>3</v>
      </c>
      <c r="Q19" s="24">
        <f>+'EVALUACION CON CONTROLES'!K24</f>
        <v>5</v>
      </c>
      <c r="R19" s="25" t="str">
        <f>+'EVALUACION CON CONTROLES'!L24</f>
        <v>MEDIO</v>
      </c>
      <c r="S19" s="24" t="str">
        <f>+'EVALUACION CON CONTROLES'!M24</f>
        <v>NO</v>
      </c>
      <c r="T19" s="24" t="str">
        <f>+'EVALUACION CON CONTROLES'!N24</f>
        <v>El apoyo a la supevisión</v>
      </c>
      <c r="U19" s="24" t="str">
        <f>+'EVALUACION CON CONTROLES'!O24</f>
        <v>Durante la ejecución del contrato</v>
      </c>
      <c r="V19" s="24" t="str">
        <f>+'EVALUACION CON CONTROLES'!P24</f>
        <v>Cierre o liquidación del contrato</v>
      </c>
      <c r="W19" s="24" t="str">
        <f>+'EVALUACION CON CONTROLES'!Q24</f>
        <v>Revisión documental de la evidencia establecida en el tratamiento/control</v>
      </c>
      <c r="X19" s="26" t="str">
        <f>+'EVALUACION CON CONTROLES'!R24</f>
        <v>Mensualmente</v>
      </c>
    </row>
    <row r="20" spans="2:24" ht="409.6" thickBot="1" x14ac:dyDescent="0.25">
      <c r="B20" s="23">
        <v>10</v>
      </c>
      <c r="C20" s="24" t="str">
        <f>+'EVALUACION CON CONTROLES'!C25:F25</f>
        <v>Daños a los equipos objeto de mantenimiento y/o otros bienes</v>
      </c>
      <c r="D20" s="25" t="str">
        <f>+'EVALUACION CON CONTROLES'!B25</f>
        <v>EJECUCIÓN</v>
      </c>
      <c r="E20" s="25" t="str">
        <f>VLOOKUP(C20,'IDENTIFICACION Y ANALISIS'!$B$19:$F$51,3,FALSE)</f>
        <v>Estatal</v>
      </c>
      <c r="F20" s="25" t="str">
        <f>VLOOKUP(C20,'IDENTIFICACION Y ANALISIS'!$B$19:$F$51,4,FALSE)</f>
        <v>Externo</v>
      </c>
      <c r="G20" s="24" t="str">
        <f>+EVALUACION!H26</f>
        <v>Incremento en los costos. Interrupción de operaciones.Reducción de la productividad.Pérdida de calidad.Problemas de seguridad.Necesidad de procedimientos adicionales. Incumplimiento de contratos.</v>
      </c>
      <c r="H20" s="24">
        <f>+EVALUACION!I26</f>
        <v>2</v>
      </c>
      <c r="I20" s="24">
        <f>+EVALUACION!J26</f>
        <v>3</v>
      </c>
      <c r="J20" s="24">
        <f>+EVALUACION!K26</f>
        <v>5</v>
      </c>
      <c r="K20" s="25" t="str">
        <f>+EVALUACION!L26</f>
        <v>MEDIO</v>
      </c>
      <c r="L20" s="24" t="s">
        <v>179</v>
      </c>
      <c r="M20" s="136">
        <v>1</v>
      </c>
      <c r="N20" s="24" t="str">
        <f>+'EVALUACION CON CONTROLES'!G25</f>
        <v>(1)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v>
      </c>
      <c r="O20" s="24">
        <f>+'EVALUACION CON CONTROLES'!I25</f>
        <v>2</v>
      </c>
      <c r="P20" s="24">
        <f>+'EVALUACION CON CONTROLES'!J25</f>
        <v>3</v>
      </c>
      <c r="Q20" s="24">
        <f>+'EVALUACION CON CONTROLES'!K25</f>
        <v>5</v>
      </c>
      <c r="R20" s="25" t="str">
        <f>+'EVALUACION CON CONTROLES'!L25</f>
        <v>MEDIO</v>
      </c>
      <c r="S20" s="24" t="str">
        <f>+'EVALUACION CON CONTROLES'!M25</f>
        <v>NO</v>
      </c>
      <c r="T20" s="24" t="str">
        <f>+'EVALUACION CON CONTROLES'!N25</f>
        <v>El apoyo a la supevisión</v>
      </c>
      <c r="U20" s="24" t="str">
        <f>+'EVALUACION CON CONTROLES'!O25</f>
        <v>Durante la ejecución del contrato</v>
      </c>
      <c r="V20" s="24" t="str">
        <f>+'EVALUACION CON CONTROLES'!P25</f>
        <v>Cierre o liquidación del contrato</v>
      </c>
      <c r="W20" s="24" t="str">
        <f>+'EVALUACION CON CONTROLES'!Q25</f>
        <v>Revisión documental de la evidencia establecida en el tratamiento/control</v>
      </c>
      <c r="X20" s="26" t="str">
        <f>+'EVALUACION CON CONTROLES'!R25</f>
        <v xml:space="preserve"> Cada vez que se le realice mantenimiento a un equipo/dispositivo</v>
      </c>
    </row>
    <row r="21" spans="2:24" ht="409.6" thickBot="1" x14ac:dyDescent="0.25">
      <c r="B21" s="23">
        <v>11</v>
      </c>
      <c r="C21" s="24" t="str">
        <f>+'EVALUACION CON CONTROLES'!C26:F26</f>
        <v>Desequilibrio económico del contrato</v>
      </c>
      <c r="D21" s="25" t="str">
        <f>+'EVALUACION CON CONTROLES'!B26</f>
        <v>EJECUCIÓN</v>
      </c>
      <c r="E21" s="25" t="str">
        <f>VLOOKUP(C21,'IDENTIFICACION Y ANALISIS'!$B$19:$F$51,3,FALSE)</f>
        <v>General</v>
      </c>
      <c r="F21" s="25" t="str">
        <f>VLOOKUP(C21,'IDENTIFICACION Y ANALISIS'!$B$19:$F$51,4,FALSE)</f>
        <v>Externo</v>
      </c>
      <c r="G21" s="24" t="str">
        <f>+EVALUACION!H27</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21" s="24">
        <f>+EVALUACION!I27</f>
        <v>3</v>
      </c>
      <c r="I21" s="24">
        <f>+EVALUACION!J27</f>
        <v>5</v>
      </c>
      <c r="J21" s="24">
        <f>+EVALUACION!K27</f>
        <v>8</v>
      </c>
      <c r="K21" s="25" t="str">
        <f>+EVALUACION!L27</f>
        <v>EXTREMO</v>
      </c>
      <c r="L21" s="24" t="s">
        <v>177</v>
      </c>
      <c r="M21" s="25" t="s">
        <v>178</v>
      </c>
      <c r="N21" s="24" t="str">
        <f>+'EVALUACION CON CONTROLES'!G26</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1" s="24">
        <f>+'EVALUACION CON CONTROLES'!I26</f>
        <v>3</v>
      </c>
      <c r="P21" s="24">
        <f>+'EVALUACION CON CONTROLES'!J26</f>
        <v>5</v>
      </c>
      <c r="Q21" s="24">
        <f>+'EVALUACION CON CONTROLES'!K26</f>
        <v>8</v>
      </c>
      <c r="R21" s="25" t="str">
        <f>+'EVALUACION CON CONTROLES'!L26</f>
        <v>EXTREMO</v>
      </c>
      <c r="S21" s="24" t="str">
        <f>+'EVALUACION CON CONTROLES'!M26</f>
        <v>SI</v>
      </c>
      <c r="T21" s="24" t="str">
        <f>+'EVALUACION CON CONTROLES'!N26</f>
        <v>El apoyo a la supervisión y profesional designado por el contratista</v>
      </c>
      <c r="U21" s="24" t="str">
        <f>+'EVALUACION CON CONTROLES'!O26</f>
        <v>Durante la ejecución del contrato</v>
      </c>
      <c r="V21" s="24" t="str">
        <f>+'EVALUACION CON CONTROLES'!P26</f>
        <v>Cierre o liquidación del contrato</v>
      </c>
      <c r="W21" s="24" t="str">
        <f>+'EVALUACION CON CONTROLES'!Q26</f>
        <v>Revisión documental de la evidencia establecida en el tratamiento/control</v>
      </c>
      <c r="X21" s="26" t="str">
        <f>+'EVALUACION CON CONTROLES'!R26</f>
        <v>Mensualmente</v>
      </c>
    </row>
    <row r="22" spans="2:24" ht="409.6" thickBot="1" x14ac:dyDescent="0.25">
      <c r="B22" s="23">
        <v>12</v>
      </c>
      <c r="C22" s="24" t="str">
        <f>+'EVALUACION CON CONTROLES'!C27:F27</f>
        <v>Imposición de nuevos tributos</v>
      </c>
      <c r="D22" s="25" t="str">
        <f>+'EVALUACION CON CONTROLES'!B27</f>
        <v>EJECUCIÓN</v>
      </c>
      <c r="E22" s="25" t="str">
        <f>VLOOKUP(C22,'IDENTIFICACION Y ANALISIS'!$B$19:$F$51,3,FALSE)</f>
        <v>General</v>
      </c>
      <c r="F22" s="25" t="str">
        <f>VLOOKUP(C22,'IDENTIFICACION Y ANALISIS'!$B$19:$F$51,4,FALSE)</f>
        <v>Externo</v>
      </c>
      <c r="G22" s="24" t="str">
        <f>+EVALUACION!H28</f>
        <v>Incremento de costos operativos. Reajuste del presupuesto. Impacto en la competitividad. Cambio en la estructura de precios.Alteración en la planificación financiera.</v>
      </c>
      <c r="H22" s="24">
        <f>+EVALUACION!I28</f>
        <v>3</v>
      </c>
      <c r="I22" s="24">
        <f>+EVALUACION!J28</f>
        <v>3</v>
      </c>
      <c r="J22" s="24">
        <f>+EVALUACION!K28</f>
        <v>6</v>
      </c>
      <c r="K22" s="25" t="str">
        <f>+EVALUACION!L28</f>
        <v>ALTO</v>
      </c>
      <c r="L22" s="24" t="s">
        <v>177</v>
      </c>
      <c r="M22" s="25" t="s">
        <v>178</v>
      </c>
      <c r="N22" s="24" t="str">
        <f>+'EVALUACION CON CONTROLES'!G27</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2" s="24">
        <f>+'EVALUACION CON CONTROLES'!I27</f>
        <v>3</v>
      </c>
      <c r="P22" s="24">
        <f>+'EVALUACION CON CONTROLES'!J27</f>
        <v>3</v>
      </c>
      <c r="Q22" s="24">
        <f>+'EVALUACION CON CONTROLES'!K27</f>
        <v>6</v>
      </c>
      <c r="R22" s="25" t="str">
        <f>+'EVALUACION CON CONTROLES'!L27</f>
        <v>ALTO</v>
      </c>
      <c r="S22" s="24" t="str">
        <f>+'EVALUACION CON CONTROLES'!M27</f>
        <v>SI</v>
      </c>
      <c r="T22" s="24" t="str">
        <f>+'EVALUACION CON CONTROLES'!N27</f>
        <v>El apoyo a la supervisión y profesional designado por el contratista</v>
      </c>
      <c r="U22" s="24" t="str">
        <f>+'EVALUACION CON CONTROLES'!O27</f>
        <v>Durante la ejecución del contrato</v>
      </c>
      <c r="V22" s="24" t="str">
        <f>+'EVALUACION CON CONTROLES'!P27</f>
        <v>Cierre o liquidación del contrato</v>
      </c>
      <c r="W22" s="24" t="str">
        <f>+'EVALUACION CON CONTROLES'!Q27</f>
        <v>Revisión documental de la evidencia establecida en el tratamiento/control</v>
      </c>
      <c r="X22" s="26" t="str">
        <f>+'EVALUACION CON CONTROLES'!R27</f>
        <v>Mensualmente</v>
      </c>
    </row>
    <row r="23" spans="2:24" ht="409.6" thickBot="1" x14ac:dyDescent="0.25">
      <c r="B23" s="23">
        <v>13</v>
      </c>
      <c r="C23" s="24" t="str">
        <f>+'EVALUACION CON CONTROLES'!C28:F28</f>
        <v>Imposición de nuevos trámites o permisos</v>
      </c>
      <c r="D23" s="25" t="str">
        <f>+'EVALUACION CON CONTROLES'!B28</f>
        <v>EJECUCIÓN</v>
      </c>
      <c r="E23" s="25" t="str">
        <f>VLOOKUP(C23,'IDENTIFICACION Y ANALISIS'!$B$19:$F$51,3,FALSE)</f>
        <v>General</v>
      </c>
      <c r="F23" s="25" t="str">
        <f>VLOOKUP(C23,'IDENTIFICACION Y ANALISIS'!$B$19:$F$51,4,FALSE)</f>
        <v>Externo</v>
      </c>
      <c r="G23" s="24" t="str">
        <f>+EVALUACION!H29</f>
        <v>Incremento en los costos operativos.Retrasos en la ejecución.Aumento en la carga burocrática.Reducción de la eficiencia.Necesidad de capacitación.Riesgo de incumplimiento.</v>
      </c>
      <c r="H23" s="24">
        <f>+EVALUACION!I29</f>
        <v>3</v>
      </c>
      <c r="I23" s="24">
        <f>+EVALUACION!J29</f>
        <v>3</v>
      </c>
      <c r="J23" s="24">
        <f>+EVALUACION!K29</f>
        <v>6</v>
      </c>
      <c r="K23" s="25" t="str">
        <f>+EVALUACION!L29</f>
        <v>ALTO</v>
      </c>
      <c r="L23" s="24" t="s">
        <v>177</v>
      </c>
      <c r="M23" s="25" t="s">
        <v>178</v>
      </c>
      <c r="N23" s="24" t="str">
        <f>+'EVALUACION CON CONTROLES'!G28</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23" s="24">
        <f>+'EVALUACION CON CONTROLES'!I28</f>
        <v>3</v>
      </c>
      <c r="P23" s="24">
        <f>+'EVALUACION CON CONTROLES'!J28</f>
        <v>3</v>
      </c>
      <c r="Q23" s="24">
        <f>+'EVALUACION CON CONTROLES'!K28</f>
        <v>6</v>
      </c>
      <c r="R23" s="25" t="str">
        <f>+'EVALUACION CON CONTROLES'!L28</f>
        <v>ALTO</v>
      </c>
      <c r="S23" s="24" t="str">
        <f>+'EVALUACION CON CONTROLES'!M28</f>
        <v>SI</v>
      </c>
      <c r="T23" s="24" t="str">
        <f>+'EVALUACION CON CONTROLES'!N28</f>
        <v>El apoyo a la supervisión y profesional designado por el contratista</v>
      </c>
      <c r="U23" s="24" t="str">
        <f>+'EVALUACION CON CONTROLES'!O28</f>
        <v>Durante la ejecución del contrato</v>
      </c>
      <c r="V23" s="24" t="str">
        <f>+'EVALUACION CON CONTROLES'!P28</f>
        <v>Cierre o liquidación del contrato</v>
      </c>
      <c r="W23" s="24" t="str">
        <f>+'EVALUACION CON CONTROLES'!Q28</f>
        <v>Revisión documental de la evidencia establecida en el tratamiento/control</v>
      </c>
      <c r="X23" s="26" t="str">
        <f>+'EVALUACION CON CONTROLES'!R28</f>
        <v>Mensualmente</v>
      </c>
    </row>
    <row r="24" spans="2:24" ht="409.6" thickBot="1" x14ac:dyDescent="0.25">
      <c r="B24" s="23">
        <v>14</v>
      </c>
      <c r="C24" s="24" t="str">
        <f>+'EVALUACION CON CONTROLES'!C29:F29</f>
        <v>Cambios en el marco regulatorio o normatividad aplicable al proyecto.</v>
      </c>
      <c r="D24" s="25" t="str">
        <f>+'EVALUACION CON CONTROLES'!B29</f>
        <v>EJECUCIÓN</v>
      </c>
      <c r="E24" s="25" t="str">
        <f>VLOOKUP(C24,'IDENTIFICACION Y ANALISIS'!$B$19:$F$51,3,FALSE)</f>
        <v>General</v>
      </c>
      <c r="F24" s="25" t="str">
        <f>VLOOKUP(C24,'IDENTIFICACION Y ANALISIS'!$B$19:$F$51,4,FALSE)</f>
        <v>Externo</v>
      </c>
      <c r="G24" s="24" t="str">
        <f>+EVALUACION!H30</f>
        <v>Adaptación y ajuste de procesos. Incremento en los costos. Retrasos en el proyecto. Requerimientos adicionales de documentación. Impacto en la viabilidad financiera. Riesgo de incumplimiento.</v>
      </c>
      <c r="H24" s="24">
        <f>+EVALUACION!I30</f>
        <v>1</v>
      </c>
      <c r="I24" s="24">
        <f>+EVALUACION!J30</f>
        <v>3</v>
      </c>
      <c r="J24" s="24">
        <f>+EVALUACION!K30</f>
        <v>4</v>
      </c>
      <c r="K24" s="25" t="str">
        <f>+EVALUACION!L30</f>
        <v>BAJO</v>
      </c>
      <c r="L24" s="24" t="s">
        <v>177</v>
      </c>
      <c r="M24" s="25" t="s">
        <v>178</v>
      </c>
      <c r="N24" s="24" t="str">
        <f>+'EVALUACION CON CONTROLES'!G29</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O24" s="24">
        <f>+'EVALUACION CON CONTROLES'!I29</f>
        <v>1</v>
      </c>
      <c r="P24" s="24">
        <f>+'EVALUACION CON CONTROLES'!J29</f>
        <v>3</v>
      </c>
      <c r="Q24" s="24">
        <f>+'EVALUACION CON CONTROLES'!K29</f>
        <v>4</v>
      </c>
      <c r="R24" s="25" t="str">
        <f>+'EVALUACION CON CONTROLES'!L29</f>
        <v>BAJO</v>
      </c>
      <c r="S24" s="24" t="str">
        <f>+'EVALUACION CON CONTROLES'!M29</f>
        <v>NO</v>
      </c>
      <c r="T24" s="24" t="str">
        <f>+'EVALUACION CON CONTROLES'!N29</f>
        <v>El apoyo a la supervisión y profesional designado por el contratista</v>
      </c>
      <c r="U24" s="24" t="str">
        <f>+'EVALUACION CON CONTROLES'!O29</f>
        <v>Durante la ejecución del contrato</v>
      </c>
      <c r="V24" s="24" t="str">
        <f>+'EVALUACION CON CONTROLES'!P29</f>
        <v>Cierre o liquidación del contrato</v>
      </c>
      <c r="W24" s="24" t="str">
        <f>+'EVALUACION CON CONTROLES'!Q29</f>
        <v>Revisión documental de la evidencia establecida en el tratamiento/control</v>
      </c>
      <c r="X24" s="26" t="str">
        <f>+'EVALUACION CON CONTROLES'!R29</f>
        <v>Mensualmente</v>
      </c>
    </row>
    <row r="25" spans="2:24" ht="409.6" thickBot="1" x14ac:dyDescent="0.25">
      <c r="B25" s="23">
        <v>15</v>
      </c>
      <c r="C25" s="24" t="str">
        <f>+'EVALUACION CON CONTROLES'!C30:F30</f>
        <v>Variación de tasas o tarifas</v>
      </c>
      <c r="D25" s="25" t="str">
        <f>+'EVALUACION CON CONTROLES'!B30</f>
        <v>EJECUCIÓN</v>
      </c>
      <c r="E25" s="25" t="str">
        <f>VLOOKUP(C25,'IDENTIFICACION Y ANALISIS'!$B$19:$F$51,3,FALSE)</f>
        <v>General</v>
      </c>
      <c r="F25" s="25" t="str">
        <f>VLOOKUP(C25,'IDENTIFICACION Y ANALISIS'!$B$19:$F$51,4,FALSE)</f>
        <v>Externo</v>
      </c>
      <c r="G25" s="24" t="str">
        <f>+EVALUACION!H31</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25" s="24">
        <f>+EVALUACION!I31</f>
        <v>3</v>
      </c>
      <c r="I25" s="24">
        <f>+EVALUACION!J31</f>
        <v>4</v>
      </c>
      <c r="J25" s="24">
        <f>+EVALUACION!K31</f>
        <v>7</v>
      </c>
      <c r="K25" s="25" t="str">
        <f>+EVALUACION!L31</f>
        <v>ALTO</v>
      </c>
      <c r="L25" s="24" t="s">
        <v>177</v>
      </c>
      <c r="M25" s="25" t="s">
        <v>178</v>
      </c>
      <c r="N25" s="24" t="str">
        <f>+'EVALUACION CON CONTROLES'!G30</f>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5" s="24">
        <f>+'EVALUACION CON CONTROLES'!I30</f>
        <v>3</v>
      </c>
      <c r="P25" s="24">
        <f>+'EVALUACION CON CONTROLES'!J30</f>
        <v>4</v>
      </c>
      <c r="Q25" s="24">
        <f>+'EVALUACION CON CONTROLES'!K30</f>
        <v>7</v>
      </c>
      <c r="R25" s="25" t="str">
        <f>+'EVALUACION CON CONTROLES'!L30</f>
        <v>ALTO</v>
      </c>
      <c r="S25" s="24" t="str">
        <f>+'EVALUACION CON CONTROLES'!M30</f>
        <v>SI</v>
      </c>
      <c r="T25" s="24" t="str">
        <f>+'EVALUACION CON CONTROLES'!N30</f>
        <v>El apoyo a la supervisión y profesional designado por el contratista</v>
      </c>
      <c r="U25" s="24" t="str">
        <f>+'EVALUACION CON CONTROLES'!O30</f>
        <v>Durante la ejecución del contrato</v>
      </c>
      <c r="V25" s="24" t="str">
        <f>+'EVALUACION CON CONTROLES'!P30</f>
        <v>Cierre o liquidación del contrato</v>
      </c>
      <c r="W25" s="24" t="str">
        <f>+'EVALUACION CON CONTROLES'!Q30</f>
        <v>Revisión documental de la evidencia establecida en el tratamiento/control</v>
      </c>
      <c r="X25" s="26" t="str">
        <f>+'EVALUACION CON CONTROLES'!R30</f>
        <v>Mensualmente</v>
      </c>
    </row>
    <row r="26" spans="2:24" ht="409.6" thickBot="1" x14ac:dyDescent="0.25">
      <c r="B26" s="23">
        <v>16</v>
      </c>
      <c r="C26" s="24" t="str">
        <f>+'EVALUACION CON CONTROLES'!C31:F31</f>
        <v>Ejecución en tiempos distintos a los inicialmente programados por circunstancias no imputables a las partes.</v>
      </c>
      <c r="D26" s="25" t="str">
        <f>+'EVALUACION CON CONTROLES'!B31</f>
        <v>EJECUCIÓN</v>
      </c>
      <c r="E26" s="25" t="str">
        <f>VLOOKUP(C26,'IDENTIFICACION Y ANALISIS'!$B$19:$F$51,3,FALSE)</f>
        <v>Especifico</v>
      </c>
      <c r="F26" s="25" t="str">
        <f>VLOOKUP(C26,'IDENTIFICACION Y ANALISIS'!$B$19:$F$51,4,FALSE)</f>
        <v>Externo</v>
      </c>
      <c r="G26" s="24" t="str">
        <f>+EVALUACION!H32</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26" s="24">
        <f>+EVALUACION!I32</f>
        <v>3</v>
      </c>
      <c r="I26" s="24">
        <f>+EVALUACION!J32</f>
        <v>4</v>
      </c>
      <c r="J26" s="24">
        <f>+EVALUACION!K32</f>
        <v>7</v>
      </c>
      <c r="K26" s="25" t="str">
        <f>+EVALUACION!L32</f>
        <v>ALTO</v>
      </c>
      <c r="L26" s="24" t="s">
        <v>177</v>
      </c>
      <c r="M26" s="25" t="s">
        <v>178</v>
      </c>
      <c r="N26" s="24" t="str">
        <f>+'EVALUACION CON CONTROLES'!G31</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O26" s="24">
        <f>+'EVALUACION CON CONTROLES'!I31</f>
        <v>3</v>
      </c>
      <c r="P26" s="24">
        <f>+'EVALUACION CON CONTROLES'!J31</f>
        <v>4</v>
      </c>
      <c r="Q26" s="24">
        <f>+'EVALUACION CON CONTROLES'!K31</f>
        <v>7</v>
      </c>
      <c r="R26" s="25" t="str">
        <f>+'EVALUACION CON CONTROLES'!L31</f>
        <v>ALTO</v>
      </c>
      <c r="S26" s="24" t="str">
        <f>+'EVALUACION CON CONTROLES'!M31</f>
        <v>SI</v>
      </c>
      <c r="T26" s="24" t="str">
        <f>+'EVALUACION CON CONTROLES'!N31</f>
        <v>El apoyo a la supervisión y profesional designado por el contratista</v>
      </c>
      <c r="U26" s="24" t="str">
        <f>+'EVALUACION CON CONTROLES'!O31</f>
        <v>Durante la ejecución del contrato</v>
      </c>
      <c r="V26" s="24" t="str">
        <f>+'EVALUACION CON CONTROLES'!P31</f>
        <v>Cierre o liquidación del contrato</v>
      </c>
      <c r="W26" s="24" t="str">
        <f>+'EVALUACION CON CONTROLES'!Q31</f>
        <v>Revisión documental de la evidencia establecida en el tratamiento/control</v>
      </c>
      <c r="X26" s="26" t="str">
        <f>+'EVALUACION CON CONTROLES'!R31</f>
        <v>A más tardar 10 días después del inicio del contrato, establecerán un cronograma de trabajo y le realizarán un seguimiento mensual a su cumplimiento</v>
      </c>
    </row>
    <row r="27" spans="2:24" ht="409.6" thickBot="1" x14ac:dyDescent="0.25">
      <c r="B27" s="23">
        <v>17</v>
      </c>
      <c r="C27" s="24" t="str">
        <f>+'EVALUACION CON CONTROLES'!C32:F32</f>
        <v>Insolvencia del contratista</v>
      </c>
      <c r="D27" s="25" t="str">
        <f>+'EVALUACION CON CONTROLES'!B32</f>
        <v>EJECUCIÓN</v>
      </c>
      <c r="E27" s="25" t="s">
        <v>23</v>
      </c>
      <c r="F27" s="25" t="s">
        <v>24</v>
      </c>
      <c r="G27" s="24" t="str">
        <f>+EVALUACION!H33</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27" s="24">
        <f>+EVALUACION!I33</f>
        <v>2</v>
      </c>
      <c r="I27" s="24">
        <f>+EVALUACION!J33</f>
        <v>4</v>
      </c>
      <c r="J27" s="24">
        <f>+EVALUACION!K33</f>
        <v>6</v>
      </c>
      <c r="K27" s="25" t="str">
        <f>+EVALUACION!L33</f>
        <v>ALTO</v>
      </c>
      <c r="L27" s="24" t="s">
        <v>179</v>
      </c>
      <c r="M27" s="136">
        <v>1</v>
      </c>
      <c r="N27" s="24" t="str">
        <f>+'EVALUACION CON CONTROLES'!G32</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O27" s="24">
        <f>+'EVALUACION CON CONTROLES'!I32</f>
        <v>2</v>
      </c>
      <c r="P27" s="24">
        <f>+'EVALUACION CON CONTROLES'!J32</f>
        <v>4</v>
      </c>
      <c r="Q27" s="24">
        <f>+'EVALUACION CON CONTROLES'!K32</f>
        <v>6</v>
      </c>
      <c r="R27" s="25" t="str">
        <f>+'EVALUACION CON CONTROLES'!L32</f>
        <v>ALTO</v>
      </c>
      <c r="S27" s="24" t="str">
        <f>+'EVALUACION CON CONTROLES'!M32</f>
        <v>SI</v>
      </c>
      <c r="T27" s="24" t="str">
        <f>+'EVALUACION CON CONTROLES'!N32</f>
        <v>El apoyo a la supervisión y profesional designado por el contratista</v>
      </c>
      <c r="U27" s="24" t="str">
        <f>+'EVALUACION CON CONTROLES'!O32</f>
        <v>Durante la ejecución del contrato</v>
      </c>
      <c r="V27" s="24" t="str">
        <f>+'EVALUACION CON CONTROLES'!P32</f>
        <v>Cierre o liquidación del contrato</v>
      </c>
      <c r="W27" s="24" t="str">
        <f>+'EVALUACION CON CONTROLES'!Q32</f>
        <v>Revisión documental de la evidencia establecida en el tratamiento/control</v>
      </c>
      <c r="X27" s="26" t="str">
        <f>+'EVALUACION CON CONTROLES'!R32</f>
        <v>Mensualmente</v>
      </c>
    </row>
    <row r="28" spans="2:24" ht="409.5" x14ac:dyDescent="0.2">
      <c r="B28" s="23">
        <v>18</v>
      </c>
      <c r="C28" s="24" t="str">
        <f>+'EVALUACION CON CONTROLES'!C33:F33</f>
        <v>Deterioro de las condiciones de seguridad y orden público que impidan el transporte de los funcionarios o el aplazamiento de recorridos</v>
      </c>
      <c r="D28" s="25" t="str">
        <f>+'EVALUACION CON CONTROLES'!B33</f>
        <v>EJECUCIÓN</v>
      </c>
      <c r="E28" s="25" t="str">
        <f>VLOOKUP(C28,'IDENTIFICACION Y ANALISIS'!$B$19:$F$51,3,FALSE)</f>
        <v>General</v>
      </c>
      <c r="F28" s="25" t="str">
        <f>VLOOKUP(C28,'IDENTIFICACION Y ANALISIS'!$B$19:$F$51,4,FALSE)</f>
        <v>Externo</v>
      </c>
      <c r="G28" s="24" t="str">
        <f>+EVALUACION!H34</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28" s="24">
        <f>+EVALUACION!I34</f>
        <v>3</v>
      </c>
      <c r="I28" s="24">
        <f>+EVALUACION!J34</f>
        <v>2</v>
      </c>
      <c r="J28" s="24">
        <f>+EVALUACION!K34</f>
        <v>5</v>
      </c>
      <c r="K28" s="25" t="str">
        <f>+EVALUACION!L34</f>
        <v>MEDIO</v>
      </c>
      <c r="L28" s="24" t="s">
        <v>177</v>
      </c>
      <c r="M28" s="25" t="s">
        <v>178</v>
      </c>
      <c r="N28" s="24" t="str">
        <f>+'EVALUACION CON CONTROLES'!G33</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28" s="24">
        <f>+'EVALUACION CON CONTROLES'!I33</f>
        <v>3</v>
      </c>
      <c r="P28" s="24">
        <f>+'EVALUACION CON CONTROLES'!J33</f>
        <v>2</v>
      </c>
      <c r="Q28" s="24">
        <f>+'EVALUACION CON CONTROLES'!K33</f>
        <v>5</v>
      </c>
      <c r="R28" s="25" t="str">
        <f>+'EVALUACION CON CONTROLES'!L33</f>
        <v>MEDIO</v>
      </c>
      <c r="S28" s="24" t="str">
        <f>+'EVALUACION CON CONTROLES'!M33</f>
        <v>SI</v>
      </c>
      <c r="T28" s="24" t="str">
        <f>+'EVALUACION CON CONTROLES'!N33</f>
        <v>El apoyo a la supervisión y profesional designado por el contratista</v>
      </c>
      <c r="U28" s="24" t="str">
        <f>+'EVALUACION CON CONTROLES'!O33</f>
        <v>Durante la ejecución del contrato</v>
      </c>
      <c r="V28" s="24" t="str">
        <f>+'EVALUACION CON CONTROLES'!P33</f>
        <v>Cierre o liquidación del contrato</v>
      </c>
      <c r="W28" s="24" t="str">
        <f>+'EVALUACION CON CONTROLES'!Q33</f>
        <v>Revisión documental de la evidencia establecida en el tratamiento/control</v>
      </c>
      <c r="X28" s="26" t="str">
        <f>+'EVALUACION CON CONTROLES'!R33</f>
        <v xml:space="preserve">10 días antes de cada recorrido  </v>
      </c>
    </row>
    <row r="29" spans="2:24" x14ac:dyDescent="0.2">
      <c r="B29" s="29"/>
      <c r="D29" s="124"/>
      <c r="E29" s="124"/>
      <c r="F29" s="124"/>
      <c r="K29" s="124"/>
      <c r="M29" s="124"/>
      <c r="R29" s="124"/>
      <c r="X29" s="30"/>
    </row>
    <row r="30" spans="2:24" x14ac:dyDescent="0.2">
      <c r="B30" s="29"/>
      <c r="D30" s="124"/>
      <c r="E30" s="124"/>
      <c r="F30" s="124"/>
      <c r="K30" s="124"/>
      <c r="M30" s="124"/>
      <c r="R30" s="124"/>
      <c r="X30" s="30"/>
    </row>
    <row r="31" spans="2:24" x14ac:dyDescent="0.2">
      <c r="B31" s="29"/>
      <c r="X31" s="30"/>
    </row>
    <row r="32" spans="2:24" ht="15" x14ac:dyDescent="0.25">
      <c r="B32" s="29"/>
      <c r="E32" s="10"/>
      <c r="F32" s="315" t="s">
        <v>181</v>
      </c>
      <c r="G32" s="315"/>
      <c r="H32" s="10"/>
      <c r="I32" s="10"/>
      <c r="J32" s="316" t="s">
        <v>167</v>
      </c>
      <c r="K32" s="316"/>
      <c r="L32" s="316"/>
      <c r="M32" s="316"/>
      <c r="X32" s="30"/>
    </row>
    <row r="33" spans="2:24" ht="15" x14ac:dyDescent="0.2">
      <c r="B33" s="29"/>
      <c r="E33" s="331" t="s">
        <v>89</v>
      </c>
      <c r="F33" s="103" t="s">
        <v>90</v>
      </c>
      <c r="G33" s="103" t="s">
        <v>91</v>
      </c>
      <c r="H33" s="10"/>
      <c r="I33" s="10"/>
      <c r="J33" s="345" t="s">
        <v>92</v>
      </c>
      <c r="K33" s="346"/>
      <c r="L33" s="345" t="s">
        <v>91</v>
      </c>
      <c r="M33" s="346"/>
      <c r="X33" s="30"/>
    </row>
    <row r="34" spans="2:24" ht="57" x14ac:dyDescent="0.2">
      <c r="B34" s="29"/>
      <c r="E34" s="331"/>
      <c r="F34" s="97" t="s">
        <v>93</v>
      </c>
      <c r="G34" s="97">
        <v>1</v>
      </c>
      <c r="H34" s="10"/>
      <c r="I34" s="10"/>
      <c r="J34" s="319" t="s">
        <v>94</v>
      </c>
      <c r="K34" s="320"/>
      <c r="L34" s="321">
        <v>1</v>
      </c>
      <c r="M34" s="321"/>
      <c r="X34" s="30"/>
    </row>
    <row r="35" spans="2:24" ht="57" x14ac:dyDescent="0.2">
      <c r="B35" s="29"/>
      <c r="E35" s="331"/>
      <c r="F35" s="97" t="s">
        <v>95</v>
      </c>
      <c r="G35" s="97">
        <v>2</v>
      </c>
      <c r="H35" s="10"/>
      <c r="I35" s="10"/>
      <c r="J35" s="319" t="s">
        <v>96</v>
      </c>
      <c r="K35" s="320"/>
      <c r="L35" s="321">
        <v>2</v>
      </c>
      <c r="M35" s="321"/>
      <c r="X35" s="30"/>
    </row>
    <row r="36" spans="2:24" ht="71.25" x14ac:dyDescent="0.2">
      <c r="B36" s="29"/>
      <c r="E36" s="331"/>
      <c r="F36" s="97" t="s">
        <v>97</v>
      </c>
      <c r="G36" s="97">
        <v>3</v>
      </c>
      <c r="H36" s="10"/>
      <c r="I36" s="10"/>
      <c r="J36" s="319" t="s">
        <v>98</v>
      </c>
      <c r="K36" s="320"/>
      <c r="L36" s="321">
        <v>3</v>
      </c>
      <c r="M36" s="321"/>
      <c r="X36" s="30"/>
    </row>
    <row r="37" spans="2:24" ht="42.75" x14ac:dyDescent="0.2">
      <c r="B37" s="29"/>
      <c r="E37" s="331"/>
      <c r="F37" s="97" t="s">
        <v>99</v>
      </c>
      <c r="G37" s="97">
        <v>4</v>
      </c>
      <c r="H37" s="10"/>
      <c r="I37" s="10"/>
      <c r="J37" s="319" t="s">
        <v>100</v>
      </c>
      <c r="K37" s="320"/>
      <c r="L37" s="321">
        <v>4</v>
      </c>
      <c r="M37" s="321"/>
      <c r="X37" s="30"/>
    </row>
    <row r="38" spans="2:24" ht="71.25" x14ac:dyDescent="0.2">
      <c r="B38" s="29"/>
      <c r="E38" s="331"/>
      <c r="F38" s="97" t="s">
        <v>101</v>
      </c>
      <c r="G38" s="97">
        <v>5</v>
      </c>
      <c r="H38" s="10"/>
      <c r="I38" s="10"/>
      <c r="J38" s="319" t="s">
        <v>102</v>
      </c>
      <c r="K38" s="320"/>
      <c r="L38" s="321">
        <v>5</v>
      </c>
      <c r="M38" s="321"/>
      <c r="X38" s="30"/>
    </row>
    <row r="39" spans="2:24" x14ac:dyDescent="0.2">
      <c r="B39" s="29"/>
      <c r="D39" s="10"/>
      <c r="E39" s="10"/>
      <c r="F39" s="10"/>
      <c r="G39" s="10"/>
      <c r="H39" s="10"/>
      <c r="I39" s="10"/>
      <c r="J39" s="10"/>
      <c r="K39" s="10"/>
      <c r="L39" s="10"/>
      <c r="M39" s="10"/>
      <c r="X39" s="30"/>
    </row>
    <row r="40" spans="2:24" ht="15" x14ac:dyDescent="0.25">
      <c r="B40" s="29"/>
      <c r="D40" s="316" t="s">
        <v>103</v>
      </c>
      <c r="E40" s="316"/>
      <c r="F40" s="316"/>
      <c r="G40" s="316"/>
      <c r="H40" s="316"/>
      <c r="I40" s="316"/>
      <c r="J40" s="316"/>
      <c r="K40" s="316"/>
      <c r="X40" s="30"/>
    </row>
    <row r="41" spans="2:24" ht="15" x14ac:dyDescent="0.25">
      <c r="B41" s="29"/>
      <c r="D41" s="327" t="s">
        <v>90</v>
      </c>
      <c r="E41" s="327" t="s">
        <v>91</v>
      </c>
      <c r="F41" s="322" t="s">
        <v>94</v>
      </c>
      <c r="G41" s="322"/>
      <c r="H41" s="317" t="s">
        <v>96</v>
      </c>
      <c r="I41" s="318"/>
      <c r="J41" s="99" t="s">
        <v>98</v>
      </c>
      <c r="K41" s="99" t="s">
        <v>100</v>
      </c>
      <c r="L41" s="103" t="s">
        <v>102</v>
      </c>
      <c r="P41" s="316" t="s">
        <v>117</v>
      </c>
      <c r="Q41" s="316"/>
      <c r="R41" s="316"/>
      <c r="S41" s="316"/>
      <c r="T41" s="316"/>
      <c r="X41" s="30"/>
    </row>
    <row r="42" spans="2:24" ht="15" x14ac:dyDescent="0.2">
      <c r="B42" s="29"/>
      <c r="D42" s="327"/>
      <c r="E42" s="327"/>
      <c r="F42" s="330">
        <v>1</v>
      </c>
      <c r="G42" s="330"/>
      <c r="H42" s="328">
        <v>2</v>
      </c>
      <c r="I42" s="329"/>
      <c r="J42" s="104">
        <v>3</v>
      </c>
      <c r="K42" s="104">
        <v>4</v>
      </c>
      <c r="L42" s="104">
        <v>5</v>
      </c>
      <c r="P42" s="322" t="s">
        <v>103</v>
      </c>
      <c r="Q42" s="322"/>
      <c r="R42" s="322"/>
      <c r="S42" s="322" t="s">
        <v>116</v>
      </c>
      <c r="T42" s="322"/>
      <c r="X42" s="30"/>
    </row>
    <row r="43" spans="2:24" ht="57" x14ac:dyDescent="0.2">
      <c r="B43" s="29"/>
      <c r="D43" s="97" t="s">
        <v>93</v>
      </c>
      <c r="E43" s="102">
        <v>1</v>
      </c>
      <c r="F43" s="308">
        <v>2</v>
      </c>
      <c r="G43" s="308"/>
      <c r="H43" s="342">
        <v>3</v>
      </c>
      <c r="I43" s="343"/>
      <c r="J43" s="100">
        <v>4</v>
      </c>
      <c r="K43" s="101">
        <v>5</v>
      </c>
      <c r="L43" s="98">
        <v>6</v>
      </c>
      <c r="P43" s="309" t="s">
        <v>118</v>
      </c>
      <c r="Q43" s="309"/>
      <c r="R43" s="309"/>
      <c r="S43" s="307" t="s">
        <v>119</v>
      </c>
      <c r="T43" s="307"/>
      <c r="X43" s="30"/>
    </row>
    <row r="44" spans="2:24" ht="42.75" x14ac:dyDescent="0.2">
      <c r="B44" s="29"/>
      <c r="D44" s="97" t="s">
        <v>95</v>
      </c>
      <c r="E44" s="102">
        <v>2</v>
      </c>
      <c r="F44" s="308">
        <v>3</v>
      </c>
      <c r="G44" s="308"/>
      <c r="H44" s="342">
        <v>4</v>
      </c>
      <c r="I44" s="343"/>
      <c r="J44" s="101">
        <v>5</v>
      </c>
      <c r="K44" s="98">
        <v>6</v>
      </c>
      <c r="L44" s="98">
        <v>7</v>
      </c>
      <c r="P44" s="339" t="s">
        <v>120</v>
      </c>
      <c r="Q44" s="339"/>
      <c r="R44" s="339"/>
      <c r="S44" s="307" t="s">
        <v>121</v>
      </c>
      <c r="T44" s="307"/>
      <c r="X44" s="30"/>
    </row>
    <row r="45" spans="2:24" ht="57" x14ac:dyDescent="0.2">
      <c r="B45" s="29"/>
      <c r="D45" s="97" t="s">
        <v>97</v>
      </c>
      <c r="E45" s="102">
        <v>3</v>
      </c>
      <c r="F45" s="308">
        <v>4</v>
      </c>
      <c r="G45" s="308"/>
      <c r="H45" s="323">
        <v>5</v>
      </c>
      <c r="I45" s="324"/>
      <c r="J45" s="98">
        <v>6</v>
      </c>
      <c r="K45" s="98">
        <v>7</v>
      </c>
      <c r="L45" s="105">
        <v>8</v>
      </c>
      <c r="P45" s="344">
        <v>5</v>
      </c>
      <c r="Q45" s="344"/>
      <c r="R45" s="344"/>
      <c r="S45" s="307" t="s">
        <v>122</v>
      </c>
      <c r="T45" s="307"/>
      <c r="X45" s="30"/>
    </row>
    <row r="46" spans="2:24" ht="42.75" x14ac:dyDescent="0.2">
      <c r="B46" s="29"/>
      <c r="D46" s="97" t="s">
        <v>99</v>
      </c>
      <c r="E46" s="102">
        <v>4</v>
      </c>
      <c r="F46" s="344">
        <v>5</v>
      </c>
      <c r="G46" s="344"/>
      <c r="H46" s="340">
        <v>6</v>
      </c>
      <c r="I46" s="341"/>
      <c r="J46" s="98">
        <v>7</v>
      </c>
      <c r="K46" s="105">
        <v>8</v>
      </c>
      <c r="L46" s="105">
        <v>9</v>
      </c>
      <c r="P46" s="308" t="s">
        <v>123</v>
      </c>
      <c r="Q46" s="308"/>
      <c r="R46" s="308"/>
      <c r="S46" s="307" t="s">
        <v>124</v>
      </c>
      <c r="T46" s="307"/>
      <c r="X46" s="30"/>
    </row>
    <row r="47" spans="2:24" ht="57" x14ac:dyDescent="0.2">
      <c r="B47" s="29"/>
      <c r="D47" s="97" t="s">
        <v>101</v>
      </c>
      <c r="E47" s="102">
        <v>5</v>
      </c>
      <c r="F47" s="339">
        <v>6</v>
      </c>
      <c r="G47" s="339"/>
      <c r="H47" s="340">
        <v>7</v>
      </c>
      <c r="I47" s="341"/>
      <c r="J47" s="105">
        <v>8</v>
      </c>
      <c r="K47" s="105">
        <v>9</v>
      </c>
      <c r="L47" s="105">
        <v>10</v>
      </c>
      <c r="X47" s="30"/>
    </row>
    <row r="48" spans="2:24" ht="15" thickBot="1" x14ac:dyDescent="0.25">
      <c r="B48" s="13"/>
      <c r="C48" s="14"/>
      <c r="D48" s="15"/>
      <c r="E48" s="15"/>
      <c r="F48" s="15"/>
      <c r="G48" s="15"/>
      <c r="H48" s="15"/>
      <c r="I48" s="15"/>
      <c r="J48" s="15"/>
      <c r="K48" s="15"/>
      <c r="L48" s="15"/>
      <c r="M48" s="15"/>
      <c r="N48" s="14"/>
      <c r="O48" s="14"/>
      <c r="P48" s="14"/>
      <c r="Q48" s="14"/>
      <c r="R48" s="14"/>
      <c r="S48" s="14"/>
      <c r="T48" s="14"/>
      <c r="U48" s="14"/>
      <c r="V48" s="14"/>
      <c r="W48" s="14"/>
      <c r="X48" s="16"/>
    </row>
    <row r="49" spans="2:18" x14ac:dyDescent="0.2">
      <c r="D49" s="10"/>
      <c r="F49" s="10"/>
      <c r="G49" s="10"/>
      <c r="H49" s="10"/>
      <c r="I49" s="10"/>
      <c r="J49" s="10"/>
      <c r="K49" s="10"/>
      <c r="L49" s="10"/>
      <c r="M49" s="10"/>
      <c r="N49" s="10"/>
      <c r="O49" s="10"/>
      <c r="P49" s="10"/>
      <c r="Q49" s="10"/>
      <c r="R49" s="10"/>
    </row>
    <row r="50" spans="2:18" x14ac:dyDescent="0.2">
      <c r="D50" s="10"/>
      <c r="F50" s="10"/>
      <c r="G50" s="10"/>
      <c r="H50" s="10"/>
      <c r="I50" s="10"/>
      <c r="J50" s="10"/>
      <c r="K50" s="10"/>
      <c r="L50" s="10"/>
      <c r="M50" s="10"/>
      <c r="N50" s="10"/>
      <c r="O50" s="10"/>
      <c r="P50" s="10"/>
      <c r="Q50" s="10"/>
      <c r="R50" s="10"/>
    </row>
    <row r="51" spans="2:18" x14ac:dyDescent="0.2">
      <c r="D51" s="10"/>
      <c r="F51" s="10"/>
      <c r="G51" s="10"/>
      <c r="H51" s="10"/>
      <c r="I51" s="10"/>
      <c r="J51" s="10"/>
      <c r="K51" s="10"/>
      <c r="L51" s="10"/>
      <c r="M51" s="10"/>
      <c r="N51" s="10"/>
      <c r="O51" s="10"/>
      <c r="P51" s="10"/>
      <c r="Q51" s="10"/>
      <c r="R51" s="10"/>
    </row>
    <row r="52" spans="2:18" x14ac:dyDescent="0.2">
      <c r="B52" s="12" t="s">
        <v>179</v>
      </c>
      <c r="D52" s="10"/>
      <c r="F52" s="10"/>
      <c r="G52" s="10"/>
      <c r="H52" s="10"/>
      <c r="I52" s="10"/>
      <c r="J52" s="10"/>
      <c r="K52" s="10"/>
      <c r="L52" s="10"/>
      <c r="M52" s="10"/>
      <c r="N52" s="10"/>
      <c r="O52" s="10"/>
      <c r="P52" s="10"/>
      <c r="Q52" s="10"/>
      <c r="R52" s="10"/>
    </row>
    <row r="53" spans="2:18" ht="15" x14ac:dyDescent="0.25">
      <c r="B53" s="12" t="s">
        <v>180</v>
      </c>
      <c r="D53" s="17"/>
      <c r="F53" s="10"/>
      <c r="G53" s="17"/>
      <c r="H53" s="17"/>
      <c r="I53" s="17"/>
      <c r="J53" s="17"/>
      <c r="K53" s="17"/>
      <c r="L53" s="17"/>
      <c r="M53" s="17"/>
      <c r="N53" s="17"/>
      <c r="O53" s="17"/>
      <c r="P53" s="17"/>
      <c r="Q53" s="17"/>
      <c r="R53" s="17"/>
    </row>
    <row r="54" spans="2:18" x14ac:dyDescent="0.2">
      <c r="B54" s="12" t="s">
        <v>177</v>
      </c>
      <c r="D54" s="10"/>
      <c r="F54" s="10"/>
      <c r="G54" s="10"/>
      <c r="H54" s="10"/>
      <c r="I54" s="10"/>
      <c r="J54" s="10"/>
      <c r="K54" s="10"/>
      <c r="L54" s="10"/>
      <c r="M54" s="10"/>
      <c r="N54" s="10"/>
      <c r="O54" s="10"/>
      <c r="P54" s="10"/>
      <c r="Q54" s="10"/>
      <c r="R54" s="10"/>
    </row>
    <row r="55" spans="2:18" x14ac:dyDescent="0.2">
      <c r="D55" s="10"/>
      <c r="F55" s="10"/>
      <c r="G55" s="10"/>
      <c r="H55" s="10"/>
      <c r="I55" s="10"/>
      <c r="J55" s="10"/>
      <c r="K55" s="10"/>
      <c r="L55" s="10"/>
      <c r="M55" s="10"/>
      <c r="N55" s="10"/>
      <c r="O55" s="10"/>
      <c r="P55" s="10"/>
      <c r="Q55" s="10"/>
      <c r="R55" s="10"/>
    </row>
    <row r="56" spans="2:18" x14ac:dyDescent="0.2">
      <c r="D56" s="10"/>
      <c r="F56" s="10"/>
      <c r="G56" s="10"/>
      <c r="H56" s="10"/>
      <c r="I56" s="10"/>
      <c r="J56" s="10"/>
      <c r="K56" s="10"/>
      <c r="L56" s="10"/>
      <c r="M56" s="10"/>
      <c r="N56" s="10"/>
      <c r="O56" s="10"/>
      <c r="P56" s="10"/>
      <c r="Q56" s="10"/>
      <c r="R56" s="10"/>
    </row>
    <row r="57" spans="2:18" x14ac:dyDescent="0.2">
      <c r="D57" s="10"/>
      <c r="F57" s="10"/>
      <c r="G57" s="10"/>
      <c r="H57" s="10"/>
      <c r="I57" s="10"/>
      <c r="J57" s="10"/>
      <c r="K57" s="10"/>
      <c r="L57" s="10"/>
      <c r="M57" s="10"/>
      <c r="N57" s="10"/>
      <c r="O57" s="10"/>
      <c r="P57" s="10"/>
      <c r="Q57" s="10"/>
      <c r="R57" s="10"/>
    </row>
    <row r="58" spans="2:18" x14ac:dyDescent="0.2">
      <c r="D58" s="10"/>
    </row>
    <row r="59" spans="2:18" x14ac:dyDescent="0.2">
      <c r="D59" s="10"/>
    </row>
  </sheetData>
  <mergeCells count="49">
    <mergeCell ref="W2:X4"/>
    <mergeCell ref="B7:X8"/>
    <mergeCell ref="F47:G47"/>
    <mergeCell ref="H47:I47"/>
    <mergeCell ref="P42:R42"/>
    <mergeCell ref="H44:I44"/>
    <mergeCell ref="H43:I43"/>
    <mergeCell ref="F45:G45"/>
    <mergeCell ref="F46:G46"/>
    <mergeCell ref="P45:R45"/>
    <mergeCell ref="H46:I46"/>
    <mergeCell ref="P44:R44"/>
    <mergeCell ref="L33:M33"/>
    <mergeCell ref="J33:K33"/>
    <mergeCell ref="J36:K36"/>
    <mergeCell ref="S42:T42"/>
    <mergeCell ref="J37:K37"/>
    <mergeCell ref="P41:T41"/>
    <mergeCell ref="B2:B4"/>
    <mergeCell ref="C2:V4"/>
    <mergeCell ref="E41:E42"/>
    <mergeCell ref="H42:I42"/>
    <mergeCell ref="J38:K38"/>
    <mergeCell ref="L38:M38"/>
    <mergeCell ref="D41:D42"/>
    <mergeCell ref="F42:G42"/>
    <mergeCell ref="E33:E38"/>
    <mergeCell ref="S43:T43"/>
    <mergeCell ref="F43:G43"/>
    <mergeCell ref="S44:T44"/>
    <mergeCell ref="S45:T45"/>
    <mergeCell ref="H45:I45"/>
    <mergeCell ref="F44:G44"/>
    <mergeCell ref="S46:T46"/>
    <mergeCell ref="P46:R46"/>
    <mergeCell ref="P43:R43"/>
    <mergeCell ref="B9:R9"/>
    <mergeCell ref="B6:X6"/>
    <mergeCell ref="F32:G32"/>
    <mergeCell ref="J32:M32"/>
    <mergeCell ref="H41:I41"/>
    <mergeCell ref="J34:K34"/>
    <mergeCell ref="J35:K35"/>
    <mergeCell ref="L36:M36"/>
    <mergeCell ref="L37:M37"/>
    <mergeCell ref="D40:K40"/>
    <mergeCell ref="F41:G41"/>
    <mergeCell ref="L34:M34"/>
    <mergeCell ref="L35:M35"/>
  </mergeCells>
  <phoneticPr fontId="1" type="noConversion"/>
  <conditionalFormatting sqref="K11:K30">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30">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30">
      <formula1>OPCIONES</formula1>
    </dataValidation>
  </dataValidations>
  <printOptions horizontalCentered="1" verticalCentered="1"/>
  <pageMargins left="0.25" right="0.25" top="0.75" bottom="0.75" header="0.3" footer="0.3"/>
  <pageSetup scale="45" orientation="landscape"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ejecución</vt:lpstr>
      <vt:lpstr>OPCIONES</vt:lpstr>
      <vt:lpstr>'ASIGNACION Y TRATAMIENTO'!Títulos_a_imprimir</vt:lpstr>
    </vt:vector>
  </TitlesOfParts>
  <Manager/>
  <Company>Workgroup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Diego Betancourt </cp:lastModifiedBy>
  <cp:revision/>
  <dcterms:created xsi:type="dcterms:W3CDTF">2007-06-14T01:55:06Z</dcterms:created>
  <dcterms:modified xsi:type="dcterms:W3CDTF">2026-08-25T18:30:15Z</dcterms:modified>
  <cp:category/>
  <cp:contentStatus/>
</cp:coreProperties>
</file>