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a03d45511b71d529/Desktop/CONTARTACION  2026/Manta/SAMC 009-  2026 VIA ESTADIO - copia/"/>
    </mc:Choice>
  </mc:AlternateContent>
  <xr:revisionPtr revIDLastSave="2" documentId="13_ncr:1_{D5D37DD3-20AA-471F-96DE-A49BDD2C4CC5}" xr6:coauthVersionLast="47" xr6:coauthVersionMax="47" xr10:uidLastSave="{53FCAB7E-247E-4AD6-86B6-452A799CA743}"/>
  <bookViews>
    <workbookView xWindow="-108" yWindow="-108" windowWidth="23256" windowHeight="1389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(Entidad)'!#REF!</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(Entidad)'!$A$1:$M$50</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(Entidad)'!$K$45</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(Entidad)'!$K$45</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(Entidad)'!$K$46</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7" i="265" l="1"/>
  <c r="K27" i="265" s="1"/>
  <c r="J35" i="265"/>
  <c r="K35" i="265" s="1"/>
  <c r="J34" i="265"/>
  <c r="K34" i="265" s="1"/>
  <c r="J31" i="265"/>
  <c r="K31" i="265" s="1"/>
  <c r="J30" i="265"/>
  <c r="K30" i="265" s="1"/>
  <c r="J23" i="265"/>
  <c r="K23" i="265" s="1"/>
  <c r="J26" i="265"/>
  <c r="K26" i="265" s="1"/>
  <c r="J24" i="265"/>
  <c r="K24" i="265" s="1"/>
  <c r="J25" i="265"/>
  <c r="K25" i="265" s="1"/>
  <c r="J22" i="265"/>
  <c r="K22" i="265" s="1"/>
  <c r="J16" i="265"/>
  <c r="J17" i="265"/>
  <c r="J18" i="265"/>
  <c r="J19" i="265"/>
  <c r="K19" i="265" s="1"/>
  <c r="J15" i="265"/>
  <c r="G28" i="265" l="1"/>
  <c r="G36" i="265"/>
  <c r="G32" i="265"/>
  <c r="K47" i="265"/>
  <c r="K16" i="265"/>
  <c r="K17" i="265"/>
  <c r="K18" i="265"/>
  <c r="K15" i="265"/>
  <c r="G20" i="265" l="1"/>
  <c r="K37" i="265" l="1"/>
  <c r="K39" i="265" s="1"/>
  <c r="K40" i="265" s="1"/>
</calcChain>
</file>

<file path=xl/sharedStrings.xml><?xml version="1.0" encoding="utf-8"?>
<sst xmlns="http://schemas.openxmlformats.org/spreadsheetml/2006/main" count="225" uniqueCount="147">
  <si>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</si>
  <si>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</si>
  <si>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</si>
  <si>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</si>
  <si>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</si>
  <si>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</si>
  <si>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</si>
  <si>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</si>
  <si>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</si>
  <si>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</si>
  <si>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</si>
  <si>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</si>
  <si>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</si>
  <si>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</si>
  <si>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</si>
  <si>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</si>
  <si>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</si>
  <si>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</si>
  <si>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</si>
  <si>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</si>
  <si>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</si>
  <si>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</si>
  <si>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</si>
  <si>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</si>
  <si>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</si>
  <si>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</si>
  <si>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</si>
  <si>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</si>
  <si>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</si>
  <si>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</si>
  <si>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</si>
  <si>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</si>
  <si>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</si>
  <si>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</si>
  <si>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</si>
  <si>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</si>
  <si>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</si>
  <si>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</si>
  <si>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</si>
  <si>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</si>
  <si>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</si>
  <si>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</si>
  <si>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</si>
  <si>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</si>
  <si>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</si>
  <si>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</si>
  <si>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</si>
  <si>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</si>
  <si>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</si>
  <si>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</si>
  <si>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</si>
  <si>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</si>
  <si>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</si>
  <si>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</si>
  <si>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</si>
  <si>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</si>
  <si>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</si>
  <si>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</si>
  <si>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</si>
  <si>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</si>
  <si>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</si>
  <si>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</si>
  <si>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</si>
  <si>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</si>
  <si>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</si>
  <si>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</si>
  <si>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</si>
  <si>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</si>
  <si>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</si>
  <si>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</si>
  <si>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</si>
  <si>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</si>
  <si>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</si>
  <si>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</si>
  <si>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</si>
  <si>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</si>
  <si>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</si>
  <si>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</si>
  <si>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</si>
  <si>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</si>
  <si>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</si>
  <si>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</si>
  <si>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</si>
  <si>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</si>
  <si>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</si>
  <si>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</si>
  <si>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</si>
  <si>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</si>
  <si>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</si>
  <si>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</si>
  <si>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</si>
  <si>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</si>
  <si>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</si>
  <si>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</si>
  <si>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</si>
  <si>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M3</t>
  </si>
  <si>
    <t>SUMINISTRO FIGURADO Y ARMADO DE ACERO DE REFUERZO 60000 PSI</t>
  </si>
  <si>
    <t>KG</t>
  </si>
  <si>
    <t xml:space="preserve">SUBTOTAL OBRAS COSTOS DIRECTOS  </t>
  </si>
  <si>
    <t>VALOR TOTAL DEL PROYECTO</t>
  </si>
  <si>
    <t>PAVIMENTACION VIA DE ACCESO COMPLEJO TURISTICO, RECREATIVO Y CULTURAL DEL MUNICIPIO DE MANTA, CUNDINAMARCA</t>
  </si>
  <si>
    <t>PREMILINARES, EXCAVACIONES Y RELLENOS</t>
  </si>
  <si>
    <t>1.1</t>
  </si>
  <si>
    <t>1.2</t>
  </si>
  <si>
    <t>1.3</t>
  </si>
  <si>
    <t>1.5</t>
  </si>
  <si>
    <t>1.6</t>
  </si>
  <si>
    <t>320 INVIAS</t>
  </si>
  <si>
    <t>ICCU</t>
  </si>
  <si>
    <t>EXCAVACIONES VARIAS A MÁQUINA SIN CLASIFICAR (INCLUYE RETIRO DE SOBRANTES A UNA DISTANCIA MENOR DE 5 KM)</t>
  </si>
  <si>
    <t>RELLENO CON MATERIAL DEL SITIO COMPACTADO MECÁNICAMENTE</t>
  </si>
  <si>
    <t>EXCAVACIONES VARIAS EN MATERIAL COMÚN SECO A MANO (INCLUYE RETIRO DE SOBRANTES
A UNA DISTANCIA MENOR DE 5 KM)</t>
  </si>
  <si>
    <t>SUBBASE GRANULAR CLASE C</t>
  </si>
  <si>
    <t>RELLENO TIPO 7 "ARENA DE PEÑA"</t>
  </si>
  <si>
    <t>M2</t>
  </si>
  <si>
    <t>SUBTOTAL</t>
  </si>
  <si>
    <t>PAVIMENTO RIGIDO</t>
  </si>
  <si>
    <t>2.1</t>
  </si>
  <si>
    <t>2.2</t>
  </si>
  <si>
    <t>2.3</t>
  </si>
  <si>
    <t>2.4</t>
  </si>
  <si>
    <t>671 INVIAS</t>
  </si>
  <si>
    <t>640 INVIAS</t>
  </si>
  <si>
    <t>CUNETA DE CONCRETO CLASE E, 2500 PSI FUNDIDA EN EL LUGAR</t>
  </si>
  <si>
    <t>ML</t>
  </si>
  <si>
    <t>OBRAS HIDRAHULICAS</t>
  </si>
  <si>
    <t>3.1</t>
  </si>
  <si>
    <t>3.2</t>
  </si>
  <si>
    <t>APU</t>
  </si>
  <si>
    <t>SUMIDERO EN LADRILLO SL-100</t>
  </si>
  <si>
    <t xml:space="preserve">TUBERÍA PVC ALCANTARILLADO 6" </t>
  </si>
  <si>
    <t>UND</t>
  </si>
  <si>
    <t>4.1</t>
  </si>
  <si>
    <t>4.,2</t>
  </si>
  <si>
    <t xml:space="preserve">SEÑALES DE TRÁNSITO INFORMATIVAS (1.4 X 0.95 M) </t>
  </si>
  <si>
    <t>SEÑAL VERTICAL GRUPO I 0.60x0.60M POSTE 3.5M</t>
  </si>
  <si>
    <t>BORDILLO DE 20X35 CM FUNDIDO EN CONCRETO DE 2500 PSI</t>
  </si>
  <si>
    <t>510.1 INVIAS</t>
  </si>
  <si>
    <t>510.1</t>
  </si>
  <si>
    <t>PAVIMENTO DE ADOQUINES DE CONCRETO (8CM)</t>
  </si>
  <si>
    <t>16.4</t>
  </si>
  <si>
    <t>CONCRETOS CLASE D, f ́c =3000 psi (bases)</t>
  </si>
  <si>
    <t>630.4</t>
  </si>
  <si>
    <t>630.4 INVIAS</t>
  </si>
  <si>
    <t>CONCRETO CICLÓPEO CLASE G, 2000 PSI 40% RAJÓN PARA BASES</t>
  </si>
  <si>
    <t>630.7</t>
  </si>
  <si>
    <t>630.7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</si>
</sst>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quot;$&quot;\ #,##0_);\(&quot;$&quot;\ #,##0\)"/>
    <numFmt numFmtId="205" formatCode="&quot;$&quot;#,##0.00;\-&quot;$&quot;#,##0.00"/>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8"/>
      <name val="Arial"/>
      <family val="2"/>
    </font>
    <font>
      <sz val="11"/>
      <color theme="1"/>
      <name val="Arial"/>
      <family val="2"/>
    </font>
    <font>
      <sz val="12"/>
      <color theme="1"/>
      <name val="Arial Narrow"/>
      <family val="2"/>
    </font>
    <font>
      <sz val="12"/>
      <color rgb="FF000000"/>
      <name val="Arial Narrow"/>
      <family val="2"/>
    </font>
    <font>
      <sz val="11"/>
      <color rgb="FF00000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428">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3" fillId="0" borderId="36" xfId="128" applyFont="1" applyBorder="1"/>
    <xf numFmtId="0" fontId="33" fillId="0" borderId="37" xfId="128" applyFont="1" applyBorder="1"/>
    <xf numFmtId="0" fontId="32" fillId="0" borderId="0" xfId="128" applyFont="1"/>
    <xf numFmtId="184" fontId="33" fillId="0" borderId="37" xfId="128" applyNumberFormat="1" applyFont="1" applyBorder="1"/>
    <xf numFmtId="0" fontId="31" fillId="0" borderId="0" xfId="128" applyFont="1"/>
    <xf numFmtId="0" fontId="30" fillId="24" borderId="41" xfId="135" applyFont="1" applyFill="1" applyBorder="1" applyAlignment="1">
      <alignment vertical="center"/>
    </xf>
    <xf numFmtId="0" fontId="30" fillId="24" borderId="51" xfId="135" applyFont="1" applyFill="1" applyBorder="1" applyAlignment="1">
      <alignment vertical="center"/>
    </xf>
    <xf numFmtId="0" fontId="30" fillId="24" borderId="39" xfId="135" applyFont="1" applyFill="1" applyBorder="1" applyAlignment="1">
      <alignment horizontal="center" vertical="center"/>
    </xf>
    <xf numFmtId="205" fontId="62" fillId="0" borderId="18" xfId="0" applyNumberFormat="1" applyFont="1" applyBorder="1" applyAlignment="1">
      <alignment horizontal="center" vertical="center"/>
    </xf>
    <xf numFmtId="3" fontId="33" fillId="0" borderId="0" xfId="89" applyNumberFormat="1" applyFont="1"/>
    <xf numFmtId="3" fontId="30" fillId="24" borderId="42" xfId="135" applyNumberFormat="1" applyFont="1" applyFill="1" applyBorder="1" applyAlignment="1">
      <alignment vertical="center"/>
    </xf>
    <xf numFmtId="3" fontId="33" fillId="0" borderId="45" xfId="62" applyNumberFormat="1" applyFont="1" applyBorder="1" applyAlignment="1">
      <alignment horizontal="right" vertical="center" wrapText="1"/>
    </xf>
    <xf numFmtId="3" fontId="30" fillId="0" borderId="0" xfId="131" applyNumberFormat="1" applyFont="1" applyAlignment="1">
      <alignment vertical="center"/>
    </xf>
    <xf numFmtId="3" fontId="30" fillId="0" borderId="30" xfId="129" applyNumberFormat="1" applyFont="1" applyBorder="1" applyAlignment="1">
      <alignment vertical="center"/>
    </xf>
    <xf numFmtId="3" fontId="30" fillId="0" borderId="0" xfId="129" applyNumberFormat="1" applyFont="1" applyBorder="1" applyAlignment="1">
      <alignment vertical="center"/>
    </xf>
    <xf numFmtId="3" fontId="30" fillId="26" borderId="45" xfId="60" applyNumberFormat="1" applyFont="1" applyFill="1" applyBorder="1" applyAlignment="1">
      <alignment horizontal="center" vertical="center"/>
    </xf>
    <xf numFmtId="3" fontId="33" fillId="0" borderId="82" xfId="89" applyNumberFormat="1" applyFont="1" applyBorder="1"/>
    <xf numFmtId="3" fontId="29" fillId="0" borderId="0" xfId="89" applyNumberFormat="1" applyFont="1"/>
    <xf numFmtId="0" fontId="63" fillId="0" borderId="18" xfId="0" applyFont="1" applyBorder="1" applyAlignment="1">
      <alignment wrapText="1"/>
    </xf>
    <xf numFmtId="0" fontId="63" fillId="0" borderId="18" xfId="0" applyFont="1" applyBorder="1" applyAlignment="1">
      <alignment horizontal="center" wrapText="1"/>
    </xf>
    <xf numFmtId="0" fontId="64" fillId="0" borderId="18" xfId="0" applyFont="1" applyBorder="1" applyAlignment="1">
      <alignment horizontal="center" vertical="center"/>
    </xf>
    <xf numFmtId="0" fontId="64" fillId="0" borderId="18" xfId="0" applyFont="1" applyBorder="1" applyAlignment="1">
      <alignment horizontal="center" vertical="center" wrapText="1"/>
    </xf>
    <xf numFmtId="0" fontId="64" fillId="0" borderId="18" xfId="0" applyFont="1" applyBorder="1" applyAlignment="1">
      <alignment horizontal="left" vertical="center" wrapText="1"/>
    </xf>
    <xf numFmtId="2" fontId="64" fillId="0" borderId="18" xfId="0" applyNumberFormat="1" applyFont="1" applyBorder="1" applyAlignment="1">
      <alignment horizontal="center" vertical="center"/>
    </xf>
    <xf numFmtId="4" fontId="33" fillId="0" borderId="18" xfId="39" applyNumberFormat="1" applyFont="1" applyBorder="1" applyAlignment="1">
      <alignment horizontal="center" vertical="center" wrapText="1"/>
    </xf>
    <xf numFmtId="204" fontId="33" fillId="0" borderId="45" xfId="62" applyNumberFormat="1" applyFont="1" applyBorder="1" applyAlignment="1">
      <alignment horizontal="right" vertical="center" wrapText="1"/>
    </xf>
    <xf numFmtId="0" fontId="65" fillId="0" borderId="18" xfId="0" applyFont="1" applyBorder="1" applyAlignment="1">
      <alignment horizontal="center" vertical="center" wrapText="1"/>
    </xf>
    <xf numFmtId="0" fontId="62" fillId="0" borderId="18" xfId="0" applyFont="1" applyBorder="1" applyAlignment="1">
      <alignment vertical="center"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204" fontId="30" fillId="0" borderId="41" xfId="135" applyNumberFormat="1" applyFont="1" applyBorder="1" applyAlignment="1">
      <alignment horizontal="right" vertical="center" wrapText="1"/>
    </xf>
    <xf numFmtId="204" fontId="30" fillId="0" borderId="42" xfId="135" applyNumberFormat="1" applyFont="1" applyBorder="1" applyAlignment="1">
      <alignment horizontal="right" vertical="center" wrapText="1"/>
    </xf>
    <xf numFmtId="0" fontId="30" fillId="24" borderId="39" xfId="135" applyFont="1" applyFill="1" applyBorder="1" applyAlignment="1">
      <alignment horizontal="right" vertical="center"/>
    </xf>
    <xf numFmtId="0" fontId="30" fillId="24" borderId="41" xfId="135" applyFont="1" applyFill="1" applyBorder="1" applyAlignment="1">
      <alignment horizontal="right" vertical="center"/>
    </xf>
    <xf numFmtId="0" fontId="30" fillId="24" borderId="51" xfId="135" applyFont="1" applyFill="1" applyBorder="1" applyAlignment="1">
      <alignment horizontal="right" vertical="center"/>
    </xf>
    <xf numFmtId="0" fontId="30" fillId="24" borderId="27" xfId="135" applyFont="1" applyFill="1" applyBorder="1" applyAlignment="1">
      <alignment horizontal="center" vertical="center" wrapText="1"/>
    </xf>
    <xf numFmtId="0" fontId="30" fillId="24" borderId="31" xfId="135" applyFont="1" applyFill="1" applyBorder="1" applyAlignment="1">
      <alignment horizontal="center" vertical="center" wrapText="1"/>
    </xf>
    <xf numFmtId="0" fontId="30" fillId="24" borderId="68" xfId="135" applyFont="1" applyFill="1" applyBorder="1" applyAlignment="1">
      <alignment horizontal="center" vertical="center" wrapText="1"/>
    </xf>
    <xf numFmtId="0" fontId="30" fillId="25" borderId="32" xfId="135" applyFont="1" applyFill="1" applyBorder="1" applyAlignment="1">
      <alignment horizontal="center" vertical="center" wrapText="1"/>
    </xf>
    <xf numFmtId="0" fontId="30" fillId="25" borderId="46" xfId="135" applyFont="1" applyFill="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0" fillId="0" borderId="39" xfId="135" applyFont="1" applyBorder="1" applyAlignment="1">
      <alignment horizontal="left" vertical="center" wrapText="1"/>
    </xf>
    <xf numFmtId="0" fontId="30" fillId="0" borderId="41" xfId="135" applyFont="1" applyBorder="1" applyAlignment="1">
      <alignment horizontal="left" vertical="center" wrapText="1"/>
    </xf>
    <xf numFmtId="4" fontId="30" fillId="25" borderId="29" xfId="135" applyNumberFormat="1" applyFont="1" applyFill="1" applyBorder="1" applyAlignment="1">
      <alignment horizontal="center" vertical="center" wrapText="1"/>
    </xf>
    <xf numFmtId="4" fontId="30" fillId="25" borderId="20" xfId="135" applyNumberFormat="1" applyFont="1" applyFill="1" applyBorder="1" applyAlignment="1">
      <alignment horizontal="center" vertical="center" wrapText="1"/>
    </xf>
    <xf numFmtId="3" fontId="30" fillId="25" borderId="35" xfId="135" applyNumberFormat="1" applyFont="1" applyFill="1" applyBorder="1" applyAlignment="1">
      <alignment horizontal="center" vertical="center" wrapText="1"/>
    </xf>
    <xf numFmtId="3" fontId="30" fillId="25" borderId="40" xfId="135" applyNumberFormat="1" applyFont="1" applyFill="1" applyBorder="1" applyAlignment="1">
      <alignment horizontal="center" vertical="center" wrapText="1"/>
    </xf>
    <xf numFmtId="0" fontId="30" fillId="25" borderId="29" xfId="135" applyFont="1" applyFill="1" applyBorder="1" applyAlignment="1">
      <alignment horizontal="center" vertical="center" wrapText="1"/>
    </xf>
    <xf numFmtId="0" fontId="30" fillId="25" borderId="20" xfId="135" applyFont="1" applyFill="1" applyBorder="1" applyAlignment="1">
      <alignment horizontal="center" vertical="center" wrapText="1"/>
    </xf>
    <xf numFmtId="0" fontId="30" fillId="0" borderId="29" xfId="126" applyFont="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EQUIPOS"/>
      <sheetName val="MANO DE OBRA"/>
      <sheetName val="TRANSPORTE"/>
      <sheetName val="_aCCIDENTES_DE_1995___1996_xl_3"/>
      <sheetName val="//ccefici"/>
      <sheetName val="//d.docs.live.net/a  aaInformac"/>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l_2"/>
      <sheetName val="_aCCIDENTES_DE_1995___1996_xl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refreshError="1"/>
      <sheetData sheetId="279" refreshError="1"/>
      <sheetData sheetId="280"/>
      <sheetData sheetId="281" refreshError="1"/>
      <sheetData sheetId="282"/>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otros"/>
      <sheetName val="\\SERVIDOR\Public2\MANTENIMIENT"/>
      <sheetName val="CONT_ADI"/>
      <sheetName val="\Users\USUARIO\Downloads\MANTEN"/>
      <sheetName val="INDICMICROEMP"/>
      <sheetName val="INDICE"/>
      <sheetName val="[a  aaInformación]__cceficien_3"/>
      <sheetName val="Datos"/>
      <sheetName val="Cuadrillas"/>
      <sheetName val="Jornal"/>
      <sheetName val="[a  aaInformación]__cceficien_2"/>
      <sheetName val="[a  aaInformación]__cceficien_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efreshError="1">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50"/>
  <sheetViews>
    <sheetView showGridLines="0" tabSelected="1" topLeftCell="G1" zoomScale="80" zoomScaleNormal="80" zoomScaleSheetLayoutView="55" zoomScalePageLayoutView="70" workbookViewId="0">
      <selection activeCell="R15" sqref="R15"/>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219" customWidth="1"/>
    <col min="12" max="13" width="4.44140625" style="1" customWidth="1"/>
    <col min="14" max="14" width="18.33203125" style="1" customWidth="1"/>
    <col min="15" max="16384" width="11.44140625" style="1"/>
  </cols>
  <sheetData>
    <row r="1" spans="1:14" ht="16.2" thickBot="1">
      <c r="A1" s="5"/>
      <c r="B1" s="172"/>
      <c r="C1" s="173"/>
      <c r="D1" s="172"/>
      <c r="E1" s="173"/>
      <c r="F1" s="5"/>
      <c r="G1" s="5"/>
      <c r="H1" s="5"/>
      <c r="I1" s="5"/>
      <c r="J1" s="5"/>
      <c r="K1" s="211"/>
      <c r="L1" s="5"/>
      <c r="M1" s="5"/>
    </row>
    <row r="2" spans="1:14" ht="16.2" thickTop="1">
      <c r="A2" s="5"/>
      <c r="B2" s="269"/>
      <c r="C2" s="270"/>
      <c r="D2" s="270"/>
      <c r="E2" s="270"/>
      <c r="F2" s="270"/>
      <c r="G2" s="270"/>
      <c r="H2" s="270"/>
      <c r="I2" s="270"/>
      <c r="J2" s="270"/>
      <c r="K2" s="270"/>
      <c r="L2" s="271"/>
      <c r="M2" s="5"/>
    </row>
    <row r="3" spans="1:14" ht="30.75" customHeight="1">
      <c r="A3" s="5"/>
      <c r="B3" s="7"/>
      <c r="C3" s="266" t="s">
        <v>91</v>
      </c>
      <c r="D3" s="267"/>
      <c r="E3" s="267"/>
      <c r="F3" s="268"/>
      <c r="G3" s="5"/>
      <c r="H3" s="5"/>
      <c r="I3" s="5"/>
      <c r="J3" s="5"/>
      <c r="K3" s="211"/>
      <c r="L3" s="8"/>
      <c r="M3" s="5"/>
    </row>
    <row r="4" spans="1:14" ht="15.6">
      <c r="A4" s="5"/>
      <c r="B4" s="7"/>
      <c r="C4" s="190" t="s">
        <v>0</v>
      </c>
      <c r="D4" s="199" t="s">
        <v>1</v>
      </c>
      <c r="E4" s="190" t="s">
        <v>2</v>
      </c>
      <c r="F4" s="199">
        <v>2</v>
      </c>
      <c r="G4" s="5"/>
      <c r="H4" s="5"/>
      <c r="I4" s="5"/>
      <c r="J4" s="5"/>
      <c r="K4" s="211"/>
      <c r="L4" s="8"/>
      <c r="M4" s="5"/>
    </row>
    <row r="5" spans="1:14" ht="16.2" thickBot="1">
      <c r="A5" s="5"/>
      <c r="B5" s="7"/>
      <c r="C5" s="172"/>
      <c r="D5" s="173"/>
      <c r="E5" s="172"/>
      <c r="F5" s="173"/>
      <c r="G5" s="5"/>
      <c r="H5" s="5"/>
      <c r="I5" s="5"/>
      <c r="J5" s="5"/>
      <c r="K5" s="211"/>
      <c r="L5" s="8"/>
      <c r="M5" s="5"/>
    </row>
    <row r="6" spans="1:14" ht="31.5" customHeight="1" thickTop="1">
      <c r="A6" s="5"/>
      <c r="B6" s="7"/>
      <c r="C6" s="263" t="s">
        <v>3</v>
      </c>
      <c r="D6" s="264"/>
      <c r="E6" s="264"/>
      <c r="F6" s="264"/>
      <c r="G6" s="264"/>
      <c r="H6" s="264"/>
      <c r="I6" s="264"/>
      <c r="J6" s="264"/>
      <c r="K6" s="265"/>
      <c r="L6" s="8"/>
      <c r="M6" s="5"/>
    </row>
    <row r="7" spans="1:14" ht="15.6">
      <c r="A7" s="5"/>
      <c r="B7" s="197"/>
      <c r="C7" s="272" t="s">
        <v>4</v>
      </c>
      <c r="D7" s="272"/>
      <c r="E7" s="272"/>
      <c r="F7" s="272"/>
      <c r="G7" s="272"/>
      <c r="H7" s="272"/>
      <c r="I7" s="272"/>
      <c r="J7" s="272"/>
      <c r="K7" s="273"/>
      <c r="L7" s="8"/>
      <c r="M7" s="5"/>
    </row>
    <row r="8" spans="1:14" s="147" customFormat="1" ht="15.6">
      <c r="A8" s="145"/>
      <c r="B8" s="198"/>
      <c r="C8" s="274" t="s">
        <v>92</v>
      </c>
      <c r="D8" s="275"/>
      <c r="E8" s="275"/>
      <c r="F8" s="275"/>
      <c r="G8" s="275"/>
      <c r="H8" s="275"/>
      <c r="I8" s="275"/>
      <c r="J8" s="275"/>
      <c r="K8" s="276"/>
      <c r="L8" s="148"/>
      <c r="M8" s="145"/>
    </row>
    <row r="9" spans="1:14" ht="15.6">
      <c r="A9" s="5"/>
      <c r="B9" s="197"/>
      <c r="C9" s="274"/>
      <c r="D9" s="275"/>
      <c r="E9" s="275"/>
      <c r="F9" s="275"/>
      <c r="G9" s="275"/>
      <c r="H9" s="275"/>
      <c r="I9" s="275"/>
      <c r="J9" s="275"/>
      <c r="K9" s="276"/>
      <c r="L9" s="8"/>
      <c r="M9" s="5"/>
    </row>
    <row r="10" spans="1:14" ht="34.5" customHeight="1">
      <c r="A10" s="5"/>
      <c r="B10" s="197"/>
      <c r="C10" s="230" t="s">
        <v>5</v>
      </c>
      <c r="D10" s="231"/>
      <c r="E10" s="231"/>
      <c r="F10" s="231"/>
      <c r="G10" s="231"/>
      <c r="H10" s="231"/>
      <c r="I10" s="231"/>
      <c r="J10" s="231"/>
      <c r="K10" s="232"/>
      <c r="L10" s="8"/>
      <c r="M10" s="5"/>
    </row>
    <row r="11" spans="1:14" s="204" customFormat="1" ht="30" customHeight="1" thickBot="1">
      <c r="A11" s="178"/>
      <c r="B11" s="202"/>
      <c r="C11" s="258" t="s">
        <v>100</v>
      </c>
      <c r="D11" s="259"/>
      <c r="E11" s="259"/>
      <c r="F11" s="259"/>
      <c r="G11" s="259"/>
      <c r="H11" s="259"/>
      <c r="I11" s="259"/>
      <c r="J11" s="259"/>
      <c r="K11" s="260"/>
      <c r="L11" s="203"/>
      <c r="M11" s="178"/>
    </row>
    <row r="12" spans="1:14" s="204" customFormat="1" ht="30" customHeight="1">
      <c r="A12" s="178"/>
      <c r="B12" s="202"/>
      <c r="C12" s="261" t="s">
        <v>6</v>
      </c>
      <c r="D12" s="283" t="s">
        <v>7</v>
      </c>
      <c r="E12" s="285" t="s">
        <v>8</v>
      </c>
      <c r="F12" s="285"/>
      <c r="G12" s="261" t="s">
        <v>9</v>
      </c>
      <c r="H12" s="283" t="s">
        <v>10</v>
      </c>
      <c r="I12" s="283" t="s">
        <v>11</v>
      </c>
      <c r="J12" s="279" t="s">
        <v>12</v>
      </c>
      <c r="K12" s="281" t="s">
        <v>13</v>
      </c>
      <c r="L12" s="203"/>
      <c r="M12" s="178"/>
    </row>
    <row r="13" spans="1:14" s="204" customFormat="1" ht="16.2" thickBot="1">
      <c r="A13" s="178"/>
      <c r="B13" s="202"/>
      <c r="C13" s="262"/>
      <c r="D13" s="284"/>
      <c r="E13" s="9" t="s">
        <v>14</v>
      </c>
      <c r="F13" s="9" t="s">
        <v>15</v>
      </c>
      <c r="G13" s="262"/>
      <c r="H13" s="284"/>
      <c r="I13" s="284"/>
      <c r="J13" s="280"/>
      <c r="K13" s="282"/>
      <c r="L13" s="203"/>
      <c r="M13" s="178"/>
    </row>
    <row r="14" spans="1:14" ht="16.2" thickBot="1">
      <c r="B14" s="68"/>
      <c r="C14" s="209">
        <v>1</v>
      </c>
      <c r="D14" s="207" t="s">
        <v>101</v>
      </c>
      <c r="E14" s="207"/>
      <c r="F14" s="207"/>
      <c r="G14" s="207"/>
      <c r="H14" s="207"/>
      <c r="I14" s="207"/>
      <c r="J14" s="208"/>
      <c r="K14" s="212"/>
      <c r="L14" s="69"/>
    </row>
    <row r="15" spans="1:14" s="204" customFormat="1" ht="31.2">
      <c r="A15" s="178"/>
      <c r="B15" s="202"/>
      <c r="C15" s="71" t="s">
        <v>102</v>
      </c>
      <c r="D15" s="222">
        <v>16.2</v>
      </c>
      <c r="E15" s="32" t="s">
        <v>108</v>
      </c>
      <c r="F15" s="32"/>
      <c r="G15" s="220" t="s">
        <v>109</v>
      </c>
      <c r="H15" s="223" t="s">
        <v>95</v>
      </c>
      <c r="I15" s="226">
        <v>29.600106121034436</v>
      </c>
      <c r="J15" s="227">
        <f>N15*1.3</f>
        <v>28464.799999999999</v>
      </c>
      <c r="K15" s="213">
        <f>(+J15*I15)</f>
        <v>842561.10071402101</v>
      </c>
      <c r="L15" s="205"/>
      <c r="M15" s="178"/>
      <c r="N15" s="26">
        <v>21896</v>
      </c>
    </row>
    <row r="16" spans="1:14" s="206" customFormat="1" ht="15.6">
      <c r="A16" s="178"/>
      <c r="B16" s="202"/>
      <c r="C16" s="71" t="s">
        <v>103</v>
      </c>
      <c r="D16" s="222">
        <v>16.7</v>
      </c>
      <c r="E16" s="32" t="s">
        <v>108</v>
      </c>
      <c r="F16" s="32"/>
      <c r="G16" s="220" t="s">
        <v>110</v>
      </c>
      <c r="H16" s="222" t="s">
        <v>95</v>
      </c>
      <c r="I16" s="226">
        <v>34</v>
      </c>
      <c r="J16" s="227">
        <f t="shared" ref="J16:J19" si="0">N16*1.3</f>
        <v>45526</v>
      </c>
      <c r="K16" s="213">
        <f>+J16*I16</f>
        <v>1547884</v>
      </c>
      <c r="L16" s="203"/>
      <c r="M16" s="178"/>
      <c r="N16" s="26">
        <v>35020</v>
      </c>
    </row>
    <row r="17" spans="1:14" ht="46.8">
      <c r="A17" s="5"/>
      <c r="B17" s="7"/>
      <c r="C17" s="71" t="s">
        <v>104</v>
      </c>
      <c r="D17" s="222" t="s">
        <v>140</v>
      </c>
      <c r="E17" s="32" t="s">
        <v>108</v>
      </c>
      <c r="F17" s="223"/>
      <c r="G17" s="224" t="s">
        <v>111</v>
      </c>
      <c r="H17" s="222" t="s">
        <v>95</v>
      </c>
      <c r="I17" s="226">
        <v>4.7910000000000004</v>
      </c>
      <c r="J17" s="227">
        <f t="shared" si="0"/>
        <v>82383.600000000006</v>
      </c>
      <c r="K17" s="213">
        <f>+J17*I17</f>
        <v>394699.82760000008</v>
      </c>
      <c r="L17" s="8"/>
      <c r="M17" s="5"/>
      <c r="N17" s="26">
        <v>63372</v>
      </c>
    </row>
    <row r="18" spans="1:14" ht="15.6">
      <c r="A18" s="5"/>
      <c r="B18" s="7"/>
      <c r="C18" s="71" t="s">
        <v>105</v>
      </c>
      <c r="D18" s="222">
        <v>320.10000000000002</v>
      </c>
      <c r="E18" s="223" t="s">
        <v>107</v>
      </c>
      <c r="F18" s="223"/>
      <c r="G18" s="220" t="s">
        <v>112</v>
      </c>
      <c r="H18" s="222" t="s">
        <v>95</v>
      </c>
      <c r="I18" s="226">
        <v>126.7392</v>
      </c>
      <c r="J18" s="227">
        <f t="shared" si="0"/>
        <v>408729.10000000003</v>
      </c>
      <c r="K18" s="213">
        <f t="shared" ref="K18:K19" si="1">+J18*I18</f>
        <v>51801999.15072</v>
      </c>
      <c r="L18" s="8"/>
      <c r="M18" s="5"/>
      <c r="N18" s="26">
        <v>314407</v>
      </c>
    </row>
    <row r="19" spans="1:14" ht="16.2" thickBot="1">
      <c r="A19" s="5"/>
      <c r="B19" s="7"/>
      <c r="C19" s="71" t="s">
        <v>106</v>
      </c>
      <c r="D19" s="221">
        <v>2.9</v>
      </c>
      <c r="E19" s="221" t="s">
        <v>108</v>
      </c>
      <c r="F19" s="220"/>
      <c r="G19" s="220" t="s">
        <v>113</v>
      </c>
      <c r="H19" s="222" t="s">
        <v>95</v>
      </c>
      <c r="I19" s="226">
        <v>1.55</v>
      </c>
      <c r="J19" s="227">
        <f t="shared" si="0"/>
        <v>200681</v>
      </c>
      <c r="K19" s="213">
        <f t="shared" si="1"/>
        <v>311055.55</v>
      </c>
      <c r="L19" s="8"/>
      <c r="M19" s="5"/>
      <c r="N19" s="26">
        <v>154370</v>
      </c>
    </row>
    <row r="20" spans="1:14" ht="16.2" thickBot="1">
      <c r="B20" s="68"/>
      <c r="C20" s="277" t="s">
        <v>115</v>
      </c>
      <c r="D20" s="278"/>
      <c r="E20" s="278"/>
      <c r="F20" s="278"/>
      <c r="G20" s="253">
        <f>SUM(K15:K19)</f>
        <v>54898199.62903402</v>
      </c>
      <c r="H20" s="253"/>
      <c r="I20" s="253"/>
      <c r="J20" s="253"/>
      <c r="K20" s="254"/>
      <c r="L20" s="69"/>
    </row>
    <row r="21" spans="1:14" ht="16.2" thickBot="1">
      <c r="B21" s="68"/>
      <c r="C21" s="209">
        <v>2</v>
      </c>
      <c r="D21" s="207" t="s">
        <v>116</v>
      </c>
      <c r="E21" s="207"/>
      <c r="F21" s="207"/>
      <c r="G21" s="207"/>
      <c r="H21" s="207"/>
      <c r="I21" s="207"/>
      <c r="J21" s="208"/>
      <c r="K21" s="212"/>
      <c r="L21" s="69"/>
    </row>
    <row r="22" spans="1:14" s="204" customFormat="1" ht="15.6">
      <c r="A22" s="178"/>
      <c r="B22" s="202"/>
      <c r="C22" s="71" t="s">
        <v>117</v>
      </c>
      <c r="D22" s="222" t="s">
        <v>138</v>
      </c>
      <c r="E22" s="228" t="s">
        <v>137</v>
      </c>
      <c r="F22" s="32"/>
      <c r="G22" s="220" t="s">
        <v>139</v>
      </c>
      <c r="H22" s="223" t="s">
        <v>114</v>
      </c>
      <c r="I22" s="226">
        <v>689.28</v>
      </c>
      <c r="J22" s="227">
        <f>N22*1.3</f>
        <v>130546</v>
      </c>
      <c r="K22" s="213">
        <f>(+J22*I22)</f>
        <v>89982746.879999995</v>
      </c>
      <c r="L22" s="205"/>
      <c r="M22" s="178"/>
      <c r="N22" s="26">
        <v>100420</v>
      </c>
    </row>
    <row r="23" spans="1:14" s="204" customFormat="1" ht="15.6">
      <c r="A23" s="178"/>
      <c r="B23" s="202"/>
      <c r="C23" s="71" t="s">
        <v>118</v>
      </c>
      <c r="D23" s="222">
        <v>6.8</v>
      </c>
      <c r="E23" s="32" t="s">
        <v>108</v>
      </c>
      <c r="F23" s="32"/>
      <c r="G23" s="220" t="s">
        <v>136</v>
      </c>
      <c r="H23" s="223" t="s">
        <v>124</v>
      </c>
      <c r="I23" s="226">
        <v>228.60000000000002</v>
      </c>
      <c r="J23" s="227">
        <f t="shared" ref="J23:J27" si="2">N23*1.3</f>
        <v>83279.3</v>
      </c>
      <c r="K23" s="213">
        <f t="shared" ref="K23:K27" si="3">(+J23*I23)</f>
        <v>19037647.980000004</v>
      </c>
      <c r="L23" s="205"/>
      <c r="M23" s="178"/>
      <c r="N23" s="26">
        <v>64061</v>
      </c>
    </row>
    <row r="24" spans="1:14" s="204" customFormat="1" ht="15.6">
      <c r="A24" s="178"/>
      <c r="B24" s="202"/>
      <c r="C24" s="71" t="s">
        <v>119</v>
      </c>
      <c r="D24" s="222">
        <v>671.1</v>
      </c>
      <c r="E24" s="32" t="s">
        <v>121</v>
      </c>
      <c r="F24" s="32"/>
      <c r="G24" s="220" t="s">
        <v>123</v>
      </c>
      <c r="H24" s="223" t="s">
        <v>95</v>
      </c>
      <c r="I24" s="226">
        <v>18.766999999999999</v>
      </c>
      <c r="J24" s="227">
        <f>N24*1.3</f>
        <v>950908.4</v>
      </c>
      <c r="K24" s="213">
        <f>(+J24*I24)</f>
        <v>17845697.9428</v>
      </c>
      <c r="L24" s="205"/>
      <c r="M24" s="178"/>
      <c r="N24" s="26">
        <v>731468</v>
      </c>
    </row>
    <row r="25" spans="1:14" s="204" customFormat="1" ht="15.6">
      <c r="A25" s="178"/>
      <c r="B25" s="202"/>
      <c r="C25" s="71" t="s">
        <v>120</v>
      </c>
      <c r="D25" s="222">
        <v>640.1</v>
      </c>
      <c r="E25" s="32" t="s">
        <v>122</v>
      </c>
      <c r="F25" s="32"/>
      <c r="G25" s="220" t="s">
        <v>96</v>
      </c>
      <c r="H25" s="223" t="s">
        <v>97</v>
      </c>
      <c r="I25" s="226">
        <v>1159.6902200000002</v>
      </c>
      <c r="J25" s="227">
        <f>N25*1.3</f>
        <v>10960.300000000001</v>
      </c>
      <c r="K25" s="213">
        <f>(+J25*I25)</f>
        <v>12710552.718266003</v>
      </c>
      <c r="L25" s="205"/>
      <c r="M25" s="178"/>
      <c r="N25" s="26">
        <v>8431</v>
      </c>
    </row>
    <row r="26" spans="1:14" s="204" customFormat="1" ht="15.6">
      <c r="A26" s="178"/>
      <c r="B26" s="202"/>
      <c r="C26" s="71"/>
      <c r="D26" s="222" t="s">
        <v>142</v>
      </c>
      <c r="E26" s="32" t="s">
        <v>143</v>
      </c>
      <c r="F26" s="32"/>
      <c r="G26" s="220" t="s">
        <v>141</v>
      </c>
      <c r="H26" s="223" t="s">
        <v>95</v>
      </c>
      <c r="I26" s="226">
        <v>6.2729999999999988</v>
      </c>
      <c r="J26" s="227">
        <f t="shared" si="2"/>
        <v>1122193.8</v>
      </c>
      <c r="K26" s="213">
        <f t="shared" si="3"/>
        <v>7039521.7073999988</v>
      </c>
      <c r="L26" s="205"/>
      <c r="M26" s="178"/>
      <c r="N26" s="26">
        <v>863226</v>
      </c>
    </row>
    <row r="27" spans="1:14" s="204" customFormat="1" ht="16.2" thickBot="1">
      <c r="A27" s="178"/>
      <c r="B27" s="202"/>
      <c r="C27" s="71"/>
      <c r="D27" s="222" t="s">
        <v>145</v>
      </c>
      <c r="E27" s="32" t="s">
        <v>146</v>
      </c>
      <c r="F27" s="32"/>
      <c r="G27" s="229" t="s">
        <v>144</v>
      </c>
      <c r="H27" s="223" t="s">
        <v>95</v>
      </c>
      <c r="I27" s="226">
        <v>18.525000000000002</v>
      </c>
      <c r="J27" s="227">
        <f t="shared" si="2"/>
        <v>820363.70000000007</v>
      </c>
      <c r="K27" s="213">
        <f t="shared" si="3"/>
        <v>15197237.542500002</v>
      </c>
      <c r="L27" s="205"/>
      <c r="M27" s="178"/>
      <c r="N27" s="26">
        <v>631049</v>
      </c>
    </row>
    <row r="28" spans="1:14" ht="16.2" thickBot="1">
      <c r="B28" s="68"/>
      <c r="C28" s="277" t="s">
        <v>115</v>
      </c>
      <c r="D28" s="278"/>
      <c r="E28" s="278"/>
      <c r="F28" s="278"/>
      <c r="G28" s="253">
        <f>SUM(K22:K27)</f>
        <v>161813404.77096599</v>
      </c>
      <c r="H28" s="253"/>
      <c r="I28" s="253"/>
      <c r="J28" s="253"/>
      <c r="K28" s="254"/>
      <c r="L28" s="69"/>
    </row>
    <row r="29" spans="1:14" ht="16.2" thickBot="1">
      <c r="B29" s="68"/>
      <c r="C29" s="209">
        <v>3</v>
      </c>
      <c r="D29" s="207" t="s">
        <v>125</v>
      </c>
      <c r="E29" s="207"/>
      <c r="F29" s="207"/>
      <c r="G29" s="207"/>
      <c r="H29" s="207"/>
      <c r="I29" s="207"/>
      <c r="J29" s="208"/>
      <c r="K29" s="212"/>
      <c r="L29" s="69"/>
    </row>
    <row r="30" spans="1:14" s="204" customFormat="1" ht="15.6">
      <c r="A30" s="178"/>
      <c r="B30" s="202"/>
      <c r="C30" s="71" t="s">
        <v>126</v>
      </c>
      <c r="D30" s="222">
        <v>4.7</v>
      </c>
      <c r="E30" s="32" t="s">
        <v>108</v>
      </c>
      <c r="F30" s="32"/>
      <c r="G30" s="224" t="s">
        <v>129</v>
      </c>
      <c r="H30" s="222" t="s">
        <v>131</v>
      </c>
      <c r="I30" s="225">
        <v>2</v>
      </c>
      <c r="J30" s="227">
        <f>N30*1.3</f>
        <v>2270691.8000000003</v>
      </c>
      <c r="K30" s="213">
        <f t="shared" ref="K30:K31" si="4">(+J30*I30)</f>
        <v>4541383.6000000006</v>
      </c>
      <c r="L30" s="205"/>
      <c r="M30" s="178"/>
      <c r="N30" s="210">
        <v>1746686</v>
      </c>
    </row>
    <row r="31" spans="1:14" s="204" customFormat="1" ht="16.2" thickBot="1">
      <c r="A31" s="178"/>
      <c r="B31" s="202"/>
      <c r="C31" s="71" t="s">
        <v>127</v>
      </c>
      <c r="D31" s="222"/>
      <c r="E31" s="32" t="s">
        <v>128</v>
      </c>
      <c r="F31" s="32"/>
      <c r="G31" s="220" t="s">
        <v>130</v>
      </c>
      <c r="H31" s="222" t="s">
        <v>124</v>
      </c>
      <c r="I31" s="225">
        <v>54</v>
      </c>
      <c r="J31" s="227">
        <f>N31*1.3</f>
        <v>53547</v>
      </c>
      <c r="K31" s="213">
        <f t="shared" si="4"/>
        <v>2891538</v>
      </c>
      <c r="L31" s="205"/>
      <c r="M31" s="178"/>
      <c r="N31" s="210">
        <v>41190</v>
      </c>
    </row>
    <row r="32" spans="1:14" ht="16.2" thickBot="1">
      <c r="B32" s="68"/>
      <c r="C32" s="277" t="s">
        <v>115</v>
      </c>
      <c r="D32" s="278"/>
      <c r="E32" s="278"/>
      <c r="F32" s="278"/>
      <c r="G32" s="253">
        <f>SUM(K30:K31)</f>
        <v>7432921.6000000006</v>
      </c>
      <c r="H32" s="253"/>
      <c r="I32" s="253"/>
      <c r="J32" s="253"/>
      <c r="K32" s="254"/>
      <c r="L32" s="69"/>
    </row>
    <row r="33" spans="1:14" ht="16.2" thickBot="1">
      <c r="B33" s="68"/>
      <c r="C33" s="209">
        <v>4</v>
      </c>
      <c r="D33" s="207" t="s">
        <v>125</v>
      </c>
      <c r="E33" s="207"/>
      <c r="F33" s="207"/>
      <c r="G33" s="207"/>
      <c r="H33" s="207"/>
      <c r="I33" s="207"/>
      <c r="J33" s="208"/>
      <c r="K33" s="212"/>
      <c r="L33" s="69"/>
    </row>
    <row r="34" spans="1:14" s="204" customFormat="1" ht="15.6">
      <c r="A34" s="178"/>
      <c r="B34" s="202"/>
      <c r="C34" s="71" t="s">
        <v>132</v>
      </c>
      <c r="D34" s="222">
        <v>7.4</v>
      </c>
      <c r="E34" s="32" t="s">
        <v>108</v>
      </c>
      <c r="F34" s="32"/>
      <c r="G34" s="224" t="s">
        <v>134</v>
      </c>
      <c r="H34" s="222" t="s">
        <v>131</v>
      </c>
      <c r="I34" s="225">
        <v>1</v>
      </c>
      <c r="J34" s="227">
        <f>N34*1.3</f>
        <v>915385.9</v>
      </c>
      <c r="K34" s="213">
        <f t="shared" ref="K34:K35" si="5">(+J34*I34)</f>
        <v>915385.9</v>
      </c>
      <c r="L34" s="205"/>
      <c r="M34" s="178"/>
      <c r="N34" s="210">
        <v>704143</v>
      </c>
    </row>
    <row r="35" spans="1:14" s="204" customFormat="1" ht="16.2" thickBot="1">
      <c r="A35" s="178"/>
      <c r="B35" s="202"/>
      <c r="C35" s="71" t="s">
        <v>133</v>
      </c>
      <c r="D35" s="222">
        <v>7.5</v>
      </c>
      <c r="E35" s="32" t="s">
        <v>108</v>
      </c>
      <c r="F35" s="32"/>
      <c r="G35" s="220" t="s">
        <v>135</v>
      </c>
      <c r="H35" s="222" t="s">
        <v>131</v>
      </c>
      <c r="I35" s="225">
        <v>1</v>
      </c>
      <c r="J35" s="227">
        <f>N35*1.3</f>
        <v>714970.1</v>
      </c>
      <c r="K35" s="213">
        <f t="shared" si="5"/>
        <v>714970.1</v>
      </c>
      <c r="L35" s="205"/>
      <c r="M35" s="178"/>
      <c r="N35" s="210">
        <v>549977</v>
      </c>
    </row>
    <row r="36" spans="1:14" ht="16.2" thickBot="1">
      <c r="B36" s="68"/>
      <c r="C36" s="277" t="s">
        <v>115</v>
      </c>
      <c r="D36" s="278"/>
      <c r="E36" s="278"/>
      <c r="F36" s="278"/>
      <c r="G36" s="253">
        <f>SUM(K34:K35)</f>
        <v>1630356</v>
      </c>
      <c r="H36" s="253"/>
      <c r="I36" s="253"/>
      <c r="J36" s="253"/>
      <c r="K36" s="254"/>
      <c r="L36" s="69"/>
    </row>
    <row r="37" spans="1:14" ht="16.2" thickBot="1">
      <c r="B37" s="68"/>
      <c r="C37" s="255" t="s">
        <v>98</v>
      </c>
      <c r="D37" s="256"/>
      <c r="E37" s="256"/>
      <c r="F37" s="256"/>
      <c r="G37" s="256"/>
      <c r="H37" s="256"/>
      <c r="I37" s="256"/>
      <c r="J37" s="257"/>
      <c r="K37" s="212">
        <f>G36+G32+G28+G20-1</f>
        <v>225774881</v>
      </c>
      <c r="L37" s="69"/>
    </row>
    <row r="38" spans="1:14" ht="15.6">
      <c r="B38" s="68"/>
      <c r="C38" s="176"/>
      <c r="D38" s="176"/>
      <c r="E38" s="176"/>
      <c r="F38" s="176"/>
      <c r="G38" s="176"/>
      <c r="H38" s="176"/>
      <c r="I38" s="176"/>
      <c r="J38" s="176"/>
      <c r="K38" s="214"/>
      <c r="L38" s="69"/>
    </row>
    <row r="39" spans="1:14" ht="16.2" thickBot="1">
      <c r="B39" s="68"/>
      <c r="C39" s="178"/>
      <c r="D39" s="180"/>
      <c r="E39" s="180"/>
      <c r="F39" s="180"/>
      <c r="G39" s="61" t="s">
        <v>18</v>
      </c>
      <c r="H39" s="58"/>
      <c r="I39" s="59"/>
      <c r="J39" s="60"/>
      <c r="K39" s="215">
        <f>K37</f>
        <v>225774881</v>
      </c>
      <c r="L39" s="69"/>
    </row>
    <row r="40" spans="1:14" ht="16.2" thickBot="1">
      <c r="B40" s="68"/>
      <c r="C40" s="178"/>
      <c r="D40" s="179"/>
      <c r="E40" s="178"/>
      <c r="F40" s="178"/>
      <c r="G40" s="64" t="s">
        <v>99</v>
      </c>
      <c r="H40" s="65"/>
      <c r="I40" s="66"/>
      <c r="J40" s="67"/>
      <c r="K40" s="212">
        <f>K39</f>
        <v>225774881</v>
      </c>
      <c r="L40" s="69"/>
    </row>
    <row r="41" spans="1:14" s="3" customFormat="1" ht="16.2" thickBot="1">
      <c r="A41" s="42"/>
      <c r="B41" s="43"/>
      <c r="C41" s="178"/>
      <c r="D41" s="179"/>
      <c r="E41" s="179"/>
      <c r="F41" s="179"/>
      <c r="G41" s="178"/>
      <c r="H41" s="178"/>
      <c r="I41" s="181"/>
      <c r="J41" s="182"/>
      <c r="K41" s="216"/>
      <c r="L41" s="45"/>
      <c r="M41" s="42"/>
    </row>
    <row r="42" spans="1:14" s="3" customFormat="1" ht="15.6">
      <c r="A42" s="42"/>
      <c r="B42" s="43"/>
      <c r="C42" s="48"/>
      <c r="D42" s="242"/>
      <c r="E42" s="242"/>
      <c r="F42" s="242"/>
      <c r="G42" s="242"/>
      <c r="H42" s="242"/>
      <c r="I42" s="242"/>
      <c r="J42" s="242"/>
      <c r="K42" s="243"/>
      <c r="L42" s="49"/>
      <c r="M42" s="42"/>
    </row>
    <row r="43" spans="1:14" s="3" customFormat="1" ht="46.5" customHeight="1">
      <c r="A43" s="42"/>
      <c r="B43" s="43"/>
      <c r="C43" s="233" t="s">
        <v>20</v>
      </c>
      <c r="D43" s="234"/>
      <c r="E43" s="234"/>
      <c r="F43" s="234"/>
      <c r="G43" s="234"/>
      <c r="H43" s="241" t="s">
        <v>9</v>
      </c>
      <c r="I43" s="241"/>
      <c r="J43" s="241"/>
      <c r="K43" s="217" t="s">
        <v>21</v>
      </c>
      <c r="L43" s="50"/>
      <c r="M43" s="42"/>
    </row>
    <row r="44" spans="1:14" s="3" customFormat="1" ht="32.25" customHeight="1">
      <c r="A44" s="42"/>
      <c r="B44" s="43"/>
      <c r="C44" s="233" t="s">
        <v>22</v>
      </c>
      <c r="D44" s="234"/>
      <c r="E44" s="234"/>
      <c r="F44" s="234"/>
      <c r="G44" s="234"/>
      <c r="H44" s="240" t="s">
        <v>23</v>
      </c>
      <c r="I44" s="240"/>
      <c r="J44" s="151" t="s">
        <v>24</v>
      </c>
      <c r="K44" s="149">
        <v>0.22</v>
      </c>
      <c r="L44" s="50"/>
      <c r="M44" s="42"/>
    </row>
    <row r="45" spans="1:14" s="3" customFormat="1" ht="30" customHeight="1">
      <c r="A45" s="42"/>
      <c r="B45" s="43"/>
      <c r="C45" s="233" t="s">
        <v>25</v>
      </c>
      <c r="D45" s="234"/>
      <c r="E45" s="234"/>
      <c r="F45" s="234"/>
      <c r="G45" s="234"/>
      <c r="H45" s="237" t="s">
        <v>26</v>
      </c>
      <c r="I45" s="238"/>
      <c r="J45" s="151" t="s">
        <v>27</v>
      </c>
      <c r="K45" s="149">
        <v>0.05</v>
      </c>
      <c r="L45" s="50"/>
      <c r="M45" s="42"/>
    </row>
    <row r="46" spans="1:14" s="4" customFormat="1" ht="58.5" customHeight="1">
      <c r="A46" s="42"/>
      <c r="B46" s="43"/>
      <c r="C46" s="244"/>
      <c r="D46" s="245"/>
      <c r="E46" s="245"/>
      <c r="F46" s="245"/>
      <c r="G46" s="246"/>
      <c r="H46" s="239" t="s">
        <v>28</v>
      </c>
      <c r="I46" s="240"/>
      <c r="J46" s="151" t="s">
        <v>29</v>
      </c>
      <c r="K46" s="149">
        <v>0.03</v>
      </c>
      <c r="L46" s="45"/>
      <c r="M46" s="42"/>
    </row>
    <row r="47" spans="1:14" ht="39" customHeight="1">
      <c r="A47" s="5"/>
      <c r="B47" s="7"/>
      <c r="C47" s="247"/>
      <c r="D47" s="248"/>
      <c r="E47" s="248"/>
      <c r="F47" s="248"/>
      <c r="G47" s="249"/>
      <c r="H47" s="240" t="s">
        <v>30</v>
      </c>
      <c r="I47" s="240"/>
      <c r="J47" s="151" t="s">
        <v>31</v>
      </c>
      <c r="K47" s="149">
        <f>SUM(K44:K46)</f>
        <v>0.30000000000000004</v>
      </c>
      <c r="L47" s="8"/>
      <c r="M47" s="5"/>
    </row>
    <row r="48" spans="1:14" ht="47.25" customHeight="1" thickBot="1">
      <c r="A48" s="5"/>
      <c r="B48" s="7"/>
      <c r="C48" s="250"/>
      <c r="D48" s="251"/>
      <c r="E48" s="251"/>
      <c r="F48" s="251"/>
      <c r="G48" s="252"/>
      <c r="H48" s="235"/>
      <c r="I48" s="235"/>
      <c r="J48" s="235"/>
      <c r="K48" s="236"/>
      <c r="L48" s="8"/>
      <c r="M48" s="5"/>
    </row>
    <row r="49" spans="1:13" ht="16.2" thickBot="1">
      <c r="A49" s="5"/>
      <c r="B49" s="184"/>
      <c r="C49" s="185"/>
      <c r="D49" s="185"/>
      <c r="E49" s="186"/>
      <c r="F49" s="185"/>
      <c r="G49" s="187"/>
      <c r="H49" s="185"/>
      <c r="I49" s="185"/>
      <c r="J49" s="185"/>
      <c r="K49" s="218"/>
      <c r="L49" s="188"/>
      <c r="M49" s="5"/>
    </row>
    <row r="50" spans="1:13" ht="16.2" thickTop="1">
      <c r="A50" s="5"/>
      <c r="B50" s="5"/>
      <c r="C50" s="5"/>
      <c r="D50" s="5"/>
      <c r="E50" s="6"/>
      <c r="F50" s="5"/>
      <c r="G50" s="5"/>
      <c r="H50" s="5"/>
      <c r="I50" s="5"/>
      <c r="J50" s="5"/>
      <c r="K50" s="211"/>
      <c r="L50" s="5"/>
      <c r="M50" s="5"/>
    </row>
  </sheetData>
  <mergeCells count="35">
    <mergeCell ref="C32:F32"/>
    <mergeCell ref="G32:K32"/>
    <mergeCell ref="C36:F36"/>
    <mergeCell ref="G36:K36"/>
    <mergeCell ref="J12:J13"/>
    <mergeCell ref="K12:K13"/>
    <mergeCell ref="C20:F20"/>
    <mergeCell ref="C28:F28"/>
    <mergeCell ref="G28:K28"/>
    <mergeCell ref="D12:D13"/>
    <mergeCell ref="E12:F12"/>
    <mergeCell ref="G12:G13"/>
    <mergeCell ref="H12:H13"/>
    <mergeCell ref="I12:I13"/>
    <mergeCell ref="C6:K6"/>
    <mergeCell ref="C3:F3"/>
    <mergeCell ref="B2:L2"/>
    <mergeCell ref="C7:K7"/>
    <mergeCell ref="C8:K9"/>
    <mergeCell ref="C10:K10"/>
    <mergeCell ref="C44:G44"/>
    <mergeCell ref="H48:K48"/>
    <mergeCell ref="C45:G45"/>
    <mergeCell ref="H45:I45"/>
    <mergeCell ref="H46:I46"/>
    <mergeCell ref="H47:I47"/>
    <mergeCell ref="C43:G43"/>
    <mergeCell ref="H43:J43"/>
    <mergeCell ref="H44:I44"/>
    <mergeCell ref="D42:K42"/>
    <mergeCell ref="C46:G48"/>
    <mergeCell ref="G20:K20"/>
    <mergeCell ref="C37:J37"/>
    <mergeCell ref="C11:K11"/>
    <mergeCell ref="C12:C13"/>
  </mergeCells>
  <phoneticPr fontId="61"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2"/>
  <sheetViews>
    <sheetView showGridLines="0" view="pageBreakPreview" zoomScale="70" zoomScaleNormal="100" zoomScaleSheetLayoutView="70" zoomScalePageLayoutView="145" workbookViewId="0">
      <selection activeCell="F4" sqref="F4"/>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2"/>
      <c r="D1" s="173"/>
      <c r="E1" s="172"/>
      <c r="F1" s="173"/>
      <c r="G1" s="5"/>
      <c r="H1" s="5"/>
      <c r="I1" s="5"/>
      <c r="J1" s="5"/>
      <c r="K1" s="5"/>
      <c r="L1" s="5"/>
      <c r="M1" s="5"/>
    </row>
    <row r="2" spans="1:13" ht="16.2" thickTop="1">
      <c r="A2" s="5"/>
      <c r="B2" s="269"/>
      <c r="C2" s="270"/>
      <c r="D2" s="270"/>
      <c r="E2" s="270"/>
      <c r="F2" s="270"/>
      <c r="G2" s="270"/>
      <c r="H2" s="270"/>
      <c r="I2" s="270"/>
      <c r="J2" s="270"/>
      <c r="K2" s="270"/>
      <c r="L2" s="271"/>
      <c r="M2" s="5"/>
    </row>
    <row r="3" spans="1:13" ht="33" customHeight="1">
      <c r="A3" s="5"/>
      <c r="B3" s="7"/>
      <c r="C3" s="297" t="s">
        <v>91</v>
      </c>
      <c r="D3" s="298"/>
      <c r="E3" s="298"/>
      <c r="F3" s="299"/>
      <c r="G3" s="5"/>
      <c r="H3" s="5"/>
      <c r="I3" s="5"/>
      <c r="J3" s="5"/>
      <c r="K3" s="5"/>
      <c r="L3" s="8"/>
      <c r="M3" s="5"/>
    </row>
    <row r="4" spans="1:13" ht="15.6">
      <c r="A4" s="5"/>
      <c r="B4" s="7"/>
      <c r="C4" s="192" t="s">
        <v>0</v>
      </c>
      <c r="D4" s="200" t="s">
        <v>1</v>
      </c>
      <c r="E4" s="193" t="s">
        <v>2</v>
      </c>
      <c r="F4" s="201">
        <v>2</v>
      </c>
      <c r="G4" s="5"/>
      <c r="H4" s="5"/>
      <c r="I4" s="5"/>
      <c r="J4" s="5"/>
      <c r="K4" s="5"/>
      <c r="L4" s="8"/>
      <c r="M4" s="5"/>
    </row>
    <row r="5" spans="1:13" ht="16.2" thickBot="1">
      <c r="A5" s="5"/>
      <c r="B5" s="7"/>
      <c r="C5" s="172"/>
      <c r="D5" s="191"/>
      <c r="E5" s="172"/>
      <c r="F5" s="173"/>
      <c r="G5" s="5"/>
      <c r="H5" s="5"/>
      <c r="I5" s="5"/>
      <c r="J5" s="5"/>
      <c r="K5" s="5"/>
      <c r="L5" s="8"/>
      <c r="M5" s="5"/>
    </row>
    <row r="6" spans="1:13" ht="31.5" customHeight="1">
      <c r="A6" s="5"/>
      <c r="B6" s="7"/>
      <c r="C6" s="294" t="s">
        <v>3</v>
      </c>
      <c r="D6" s="295"/>
      <c r="E6" s="295"/>
      <c r="F6" s="295"/>
      <c r="G6" s="295"/>
      <c r="H6" s="295"/>
      <c r="I6" s="295"/>
      <c r="J6" s="295"/>
      <c r="K6" s="296"/>
      <c r="L6" s="8"/>
      <c r="M6" s="5"/>
    </row>
    <row r="7" spans="1:13" ht="15.6">
      <c r="A7" s="5"/>
      <c r="B7" s="7"/>
      <c r="C7" s="300" t="s">
        <v>32</v>
      </c>
      <c r="D7" s="301"/>
      <c r="E7" s="301"/>
      <c r="F7" s="301"/>
      <c r="G7" s="301"/>
      <c r="H7" s="301"/>
      <c r="I7" s="301"/>
      <c r="J7" s="301"/>
      <c r="K7" s="302"/>
      <c r="L7" s="8"/>
      <c r="M7" s="5"/>
    </row>
    <row r="8" spans="1:13" s="147" customFormat="1" ht="15.6">
      <c r="A8" s="145"/>
      <c r="B8" s="146"/>
      <c r="C8" s="303" t="s">
        <v>93</v>
      </c>
      <c r="D8" s="303"/>
      <c r="E8" s="303"/>
      <c r="F8" s="303"/>
      <c r="G8" s="303"/>
      <c r="H8" s="303"/>
      <c r="I8" s="303"/>
      <c r="J8" s="303"/>
      <c r="K8" s="303"/>
      <c r="L8" s="148"/>
      <c r="M8" s="145"/>
    </row>
    <row r="9" spans="1:13" ht="55.5" customHeight="1">
      <c r="A9" s="5"/>
      <c r="B9" s="7"/>
      <c r="C9" s="303"/>
      <c r="D9" s="303"/>
      <c r="E9" s="303"/>
      <c r="F9" s="303"/>
      <c r="G9" s="303"/>
      <c r="H9" s="303"/>
      <c r="I9" s="303"/>
      <c r="J9" s="303"/>
      <c r="K9" s="303"/>
      <c r="L9" s="8"/>
      <c r="M9" s="5"/>
    </row>
    <row r="10" spans="1:13" ht="34.5" customHeight="1">
      <c r="A10" s="5"/>
      <c r="B10" s="7"/>
      <c r="C10" s="304" t="s">
        <v>33</v>
      </c>
      <c r="D10" s="305"/>
      <c r="E10" s="305"/>
      <c r="F10" s="305"/>
      <c r="G10" s="305"/>
      <c r="H10" s="305"/>
      <c r="I10" s="305"/>
      <c r="J10" s="305"/>
      <c r="K10" s="306"/>
      <c r="L10" s="8"/>
      <c r="M10" s="5"/>
    </row>
    <row r="11" spans="1:13" ht="30" customHeight="1" thickBot="1">
      <c r="A11" s="5"/>
      <c r="B11" s="7"/>
      <c r="C11" s="307"/>
      <c r="D11" s="308"/>
      <c r="E11" s="308"/>
      <c r="F11" s="308"/>
      <c r="G11" s="308"/>
      <c r="H11" s="308"/>
      <c r="I11" s="308"/>
      <c r="J11" s="308"/>
      <c r="K11" s="309"/>
      <c r="L11" s="8"/>
      <c r="M11" s="5"/>
    </row>
    <row r="12" spans="1:13" ht="30" customHeight="1">
      <c r="A12" s="5"/>
      <c r="B12" s="7"/>
      <c r="C12" s="310" t="s">
        <v>6</v>
      </c>
      <c r="D12" s="312" t="s">
        <v>7</v>
      </c>
      <c r="E12" s="285" t="s">
        <v>8</v>
      </c>
      <c r="F12" s="285"/>
      <c r="G12" s="310" t="s">
        <v>9</v>
      </c>
      <c r="H12" s="312" t="s">
        <v>10</v>
      </c>
      <c r="I12" s="312" t="s">
        <v>11</v>
      </c>
      <c r="J12" s="314" t="s">
        <v>12</v>
      </c>
      <c r="K12" s="286" t="s">
        <v>13</v>
      </c>
      <c r="L12" s="8"/>
      <c r="M12" s="5"/>
    </row>
    <row r="13" spans="1:13" ht="30" customHeight="1" thickBot="1">
      <c r="A13" s="5"/>
      <c r="B13" s="7"/>
      <c r="C13" s="311"/>
      <c r="D13" s="313"/>
      <c r="E13" s="9" t="s">
        <v>14</v>
      </c>
      <c r="F13" s="9" t="s">
        <v>15</v>
      </c>
      <c r="G13" s="311"/>
      <c r="H13" s="313"/>
      <c r="I13" s="313"/>
      <c r="J13" s="315"/>
      <c r="K13" s="287"/>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88" t="s">
        <v>17</v>
      </c>
      <c r="D41" s="289"/>
      <c r="E41" s="289"/>
      <c r="F41" s="289"/>
      <c r="G41" s="289"/>
      <c r="H41" s="289"/>
      <c r="I41" s="289"/>
      <c r="J41" s="290"/>
      <c r="K41" s="44"/>
      <c r="L41" s="45"/>
      <c r="M41" s="42"/>
    </row>
    <row r="42" spans="1:13" s="3" customFormat="1" ht="16.2"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91"/>
      <c r="H43" s="292"/>
      <c r="I43" s="293"/>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6.2" thickBot="1">
      <c r="A51" s="42"/>
      <c r="B51" s="43"/>
      <c r="C51" s="178"/>
      <c r="D51" s="179"/>
      <c r="E51" s="179"/>
      <c r="F51" s="179"/>
      <c r="G51" s="178"/>
      <c r="H51" s="178"/>
      <c r="I51" s="181"/>
      <c r="J51" s="182"/>
      <c r="K51" s="183"/>
      <c r="L51" s="45"/>
      <c r="M51" s="42"/>
    </row>
    <row r="52" spans="1:13" s="3" customFormat="1" ht="15.6">
      <c r="A52" s="42"/>
      <c r="B52" s="43"/>
      <c r="C52" s="48"/>
      <c r="D52" s="242"/>
      <c r="E52" s="242"/>
      <c r="F52" s="242"/>
      <c r="G52" s="242"/>
      <c r="H52" s="242"/>
      <c r="I52" s="242"/>
      <c r="J52" s="242"/>
      <c r="K52" s="243"/>
      <c r="L52" s="49"/>
      <c r="M52" s="42"/>
    </row>
    <row r="53" spans="1:13" s="3" customFormat="1" ht="46.5" customHeight="1">
      <c r="A53" s="42"/>
      <c r="B53" s="43"/>
      <c r="C53" s="233" t="s">
        <v>20</v>
      </c>
      <c r="D53" s="234"/>
      <c r="E53" s="234"/>
      <c r="F53" s="234"/>
      <c r="G53" s="234"/>
      <c r="H53" s="241" t="s">
        <v>9</v>
      </c>
      <c r="I53" s="241"/>
      <c r="J53" s="241"/>
      <c r="K53" s="150" t="s">
        <v>21</v>
      </c>
      <c r="L53" s="50"/>
      <c r="M53" s="42"/>
    </row>
    <row r="54" spans="1:13" s="3" customFormat="1" ht="32.25" customHeight="1">
      <c r="A54" s="42"/>
      <c r="B54" s="43"/>
      <c r="C54" s="233" t="s">
        <v>22</v>
      </c>
      <c r="D54" s="234"/>
      <c r="E54" s="234"/>
      <c r="F54" s="234"/>
      <c r="G54" s="234"/>
      <c r="H54" s="240" t="s">
        <v>23</v>
      </c>
      <c r="I54" s="240"/>
      <c r="J54" s="151" t="s">
        <v>24</v>
      </c>
      <c r="K54" s="149" t="s">
        <v>34</v>
      </c>
      <c r="L54" s="50"/>
      <c r="M54" s="42"/>
    </row>
    <row r="55" spans="1:13" s="3" customFormat="1" ht="30" customHeight="1">
      <c r="A55" s="42"/>
      <c r="B55" s="43"/>
      <c r="C55" s="233" t="s">
        <v>25</v>
      </c>
      <c r="D55" s="234"/>
      <c r="E55" s="234"/>
      <c r="F55" s="234"/>
      <c r="G55" s="234"/>
      <c r="H55" s="237" t="s">
        <v>26</v>
      </c>
      <c r="I55" s="238"/>
      <c r="J55" s="151" t="s">
        <v>27</v>
      </c>
      <c r="K55" s="149" t="s">
        <v>34</v>
      </c>
      <c r="L55" s="50"/>
      <c r="M55" s="42"/>
    </row>
    <row r="56" spans="1:13" s="4" customFormat="1" ht="58.5" customHeight="1">
      <c r="A56" s="42"/>
      <c r="B56" s="43"/>
      <c r="C56" s="244"/>
      <c r="D56" s="245"/>
      <c r="E56" s="245"/>
      <c r="F56" s="245"/>
      <c r="G56" s="246"/>
      <c r="H56" s="239" t="s">
        <v>28</v>
      </c>
      <c r="I56" s="240"/>
      <c r="J56" s="151" t="s">
        <v>29</v>
      </c>
      <c r="K56" s="149" t="s">
        <v>34</v>
      </c>
      <c r="L56" s="45"/>
      <c r="M56" s="42"/>
    </row>
    <row r="57" spans="1:13" ht="39" customHeight="1">
      <c r="A57" s="5"/>
      <c r="B57" s="7"/>
      <c r="C57" s="247"/>
      <c r="D57" s="248"/>
      <c r="E57" s="248"/>
      <c r="F57" s="248"/>
      <c r="G57" s="249"/>
      <c r="H57" s="240" t="s">
        <v>30</v>
      </c>
      <c r="I57" s="240"/>
      <c r="J57" s="151" t="s">
        <v>31</v>
      </c>
      <c r="K57" s="149" t="s">
        <v>34</v>
      </c>
      <c r="L57" s="8"/>
      <c r="M57" s="5"/>
    </row>
    <row r="58" spans="1:13" ht="47.25" customHeight="1" thickBot="1">
      <c r="A58" s="5"/>
      <c r="B58" s="7"/>
      <c r="C58" s="250"/>
      <c r="D58" s="251"/>
      <c r="E58" s="251"/>
      <c r="F58" s="251"/>
      <c r="G58" s="252"/>
      <c r="H58" s="235"/>
      <c r="I58" s="235"/>
      <c r="J58" s="235"/>
      <c r="K58" s="236"/>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6.2" thickBot="1">
      <c r="A61" s="5"/>
      <c r="B61" s="184"/>
      <c r="C61" s="185"/>
      <c r="D61" s="185"/>
      <c r="E61" s="186"/>
      <c r="F61" s="185"/>
      <c r="G61" s="187"/>
      <c r="H61" s="185"/>
      <c r="I61" s="185"/>
      <c r="J61" s="185"/>
      <c r="K61" s="185"/>
      <c r="L61" s="188"/>
      <c r="M61" s="5"/>
    </row>
    <row r="62" spans="1:13" ht="16.2"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407"/>
      <c r="C2" s="408"/>
      <c r="D2" s="408"/>
      <c r="E2" s="408"/>
      <c r="F2" s="408"/>
      <c r="G2" s="408"/>
      <c r="H2" s="408"/>
      <c r="I2" s="408"/>
      <c r="J2" s="408"/>
      <c r="K2" s="408"/>
      <c r="L2" s="408"/>
      <c r="M2" s="408"/>
      <c r="N2" s="408"/>
      <c r="O2" s="408"/>
      <c r="P2" s="409"/>
    </row>
    <row r="3" spans="2:16" ht="25.5" customHeight="1">
      <c r="B3" s="194"/>
      <c r="C3" s="404" t="s">
        <v>94</v>
      </c>
      <c r="D3" s="405"/>
      <c r="E3" s="405"/>
      <c r="F3" s="406"/>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324" t="s">
        <v>36</v>
      </c>
      <c r="D6" s="324"/>
      <c r="E6" s="324"/>
      <c r="F6" s="324"/>
      <c r="G6" s="324"/>
      <c r="H6" s="324"/>
      <c r="I6" s="324"/>
      <c r="J6" s="324"/>
      <c r="K6" s="324"/>
      <c r="L6" s="324"/>
      <c r="M6" s="324"/>
      <c r="N6" s="324"/>
      <c r="O6" s="324"/>
      <c r="P6" s="162"/>
    </row>
    <row r="7" spans="2:16" ht="14.4" thickBot="1">
      <c r="B7" s="161"/>
      <c r="P7" s="162"/>
    </row>
    <row r="8" spans="2:16">
      <c r="B8" s="161"/>
      <c r="C8" s="353"/>
      <c r="D8" s="355"/>
      <c r="E8" s="356"/>
      <c r="F8" s="356"/>
      <c r="G8" s="356"/>
      <c r="H8" s="356"/>
      <c r="I8" s="356"/>
      <c r="J8" s="356"/>
      <c r="K8" s="357"/>
      <c r="L8" s="367"/>
      <c r="M8" s="368"/>
      <c r="N8" s="368"/>
      <c r="O8" s="369"/>
      <c r="P8" s="162"/>
    </row>
    <row r="9" spans="2:16">
      <c r="B9" s="161"/>
      <c r="C9" s="354"/>
      <c r="D9" s="327" t="s">
        <v>37</v>
      </c>
      <c r="E9" s="328"/>
      <c r="F9" s="328"/>
      <c r="G9" s="328"/>
      <c r="H9" s="328"/>
      <c r="I9" s="328"/>
      <c r="J9" s="328"/>
      <c r="K9" s="329"/>
      <c r="L9" s="370"/>
      <c r="M9" s="371"/>
      <c r="N9" s="371"/>
      <c r="O9" s="372"/>
      <c r="P9" s="162"/>
    </row>
    <row r="10" spans="2:16">
      <c r="B10" s="161"/>
      <c r="C10" s="354"/>
      <c r="D10" s="358"/>
      <c r="E10" s="359"/>
      <c r="F10" s="359"/>
      <c r="G10" s="359"/>
      <c r="H10" s="359"/>
      <c r="I10" s="359"/>
      <c r="J10" s="359"/>
      <c r="K10" s="360"/>
      <c r="L10" s="325" t="s">
        <v>38</v>
      </c>
      <c r="M10" s="373"/>
      <c r="N10" s="374"/>
      <c r="O10" s="375"/>
      <c r="P10" s="162"/>
    </row>
    <row r="11" spans="2:16">
      <c r="B11" s="161"/>
      <c r="C11" s="354"/>
      <c r="D11" s="327" t="s">
        <v>39</v>
      </c>
      <c r="E11" s="328"/>
      <c r="F11" s="328"/>
      <c r="G11" s="328"/>
      <c r="H11" s="328"/>
      <c r="I11" s="328"/>
      <c r="J11" s="328"/>
      <c r="K11" s="329"/>
      <c r="L11" s="361"/>
      <c r="M11" s="376"/>
      <c r="N11" s="377"/>
      <c r="O11" s="378"/>
      <c r="P11" s="162"/>
    </row>
    <row r="12" spans="2:16" ht="12.75" customHeight="1">
      <c r="B12" s="161"/>
      <c r="C12" s="354"/>
      <c r="D12" s="330"/>
      <c r="E12" s="331"/>
      <c r="F12" s="331"/>
      <c r="G12" s="331"/>
      <c r="H12" s="331"/>
      <c r="I12" s="331"/>
      <c r="J12" s="331"/>
      <c r="K12" s="332"/>
      <c r="L12" s="325" t="s">
        <v>40</v>
      </c>
      <c r="M12" s="325">
        <v>1</v>
      </c>
      <c r="N12" s="325" t="s">
        <v>41</v>
      </c>
      <c r="O12" s="365">
        <v>1</v>
      </c>
      <c r="P12" s="162"/>
    </row>
    <row r="13" spans="2:16">
      <c r="B13" s="161"/>
      <c r="C13" s="354"/>
      <c r="D13" s="330"/>
      <c r="E13" s="331"/>
      <c r="F13" s="331"/>
      <c r="G13" s="331"/>
      <c r="H13" s="331"/>
      <c r="I13" s="331"/>
      <c r="J13" s="331"/>
      <c r="K13" s="332"/>
      <c r="L13" s="326"/>
      <c r="M13" s="326"/>
      <c r="N13" s="326"/>
      <c r="O13" s="366"/>
      <c r="P13" s="162"/>
    </row>
    <row r="14" spans="2:16">
      <c r="B14" s="161"/>
      <c r="C14" s="354"/>
      <c r="D14" s="327" t="s">
        <v>42</v>
      </c>
      <c r="E14" s="328"/>
      <c r="F14" s="328"/>
      <c r="G14" s="328"/>
      <c r="H14" s="328"/>
      <c r="I14" s="328"/>
      <c r="J14" s="328"/>
      <c r="K14" s="329"/>
      <c r="L14" s="326"/>
      <c r="M14" s="326"/>
      <c r="N14" s="326"/>
      <c r="O14" s="366"/>
      <c r="P14" s="162"/>
    </row>
    <row r="15" spans="2:16" ht="14.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416" t="s">
        <v>47</v>
      </c>
      <c r="D18" s="417"/>
      <c r="E18" s="417"/>
      <c r="F18" s="417"/>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4" thickBot="1">
      <c r="B20" s="161"/>
      <c r="C20" s="155"/>
      <c r="D20" s="156"/>
      <c r="E20" s="156"/>
      <c r="F20" s="156"/>
      <c r="G20" s="156"/>
      <c r="H20" s="156"/>
      <c r="I20" s="156"/>
      <c r="J20" s="156"/>
      <c r="K20" s="156"/>
      <c r="L20" s="156"/>
      <c r="M20" s="156"/>
      <c r="N20" s="156"/>
      <c r="O20" s="129"/>
      <c r="P20" s="162"/>
    </row>
    <row r="21" spans="2:16" ht="14.4" thickBot="1">
      <c r="B21" s="161"/>
      <c r="C21" s="90"/>
      <c r="D21" s="89"/>
      <c r="E21" s="89"/>
      <c r="F21" s="89"/>
      <c r="G21" s="89"/>
      <c r="H21" s="89"/>
      <c r="K21" s="89"/>
      <c r="L21" s="89"/>
      <c r="M21" s="89"/>
      <c r="N21" s="89"/>
      <c r="O21" s="88"/>
      <c r="P21" s="162"/>
    </row>
    <row r="22" spans="2:16">
      <c r="B22" s="161"/>
      <c r="C22" s="335" t="s">
        <v>49</v>
      </c>
      <c r="D22" s="336"/>
      <c r="E22" s="336"/>
      <c r="F22" s="336"/>
      <c r="G22" s="336"/>
      <c r="H22" s="336"/>
      <c r="I22" s="336"/>
      <c r="J22" s="336"/>
      <c r="K22" s="336"/>
      <c r="L22" s="336"/>
      <c r="M22" s="336"/>
      <c r="N22" s="336"/>
      <c r="O22" s="337"/>
      <c r="P22" s="162"/>
    </row>
    <row r="23" spans="2:16" ht="14.4" thickBot="1">
      <c r="B23" s="161"/>
      <c r="C23" s="79"/>
      <c r="O23" s="78"/>
      <c r="P23" s="162"/>
    </row>
    <row r="24" spans="2:16">
      <c r="B24" s="161"/>
      <c r="C24" s="189" t="s">
        <v>50</v>
      </c>
      <c r="D24" s="362" t="s">
        <v>51</v>
      </c>
      <c r="E24" s="363"/>
      <c r="F24" s="363"/>
      <c r="G24" s="363"/>
      <c r="H24" s="363"/>
      <c r="I24" s="363"/>
      <c r="J24" s="363"/>
      <c r="K24" s="363"/>
      <c r="L24" s="364"/>
      <c r="M24" s="333" t="s">
        <v>52</v>
      </c>
      <c r="N24" s="334"/>
      <c r="O24" s="189" t="s">
        <v>11</v>
      </c>
      <c r="P24" s="162"/>
    </row>
    <row r="25" spans="2:16" ht="14.4" thickBot="1">
      <c r="B25" s="161"/>
      <c r="C25" s="128"/>
      <c r="D25" s="318"/>
      <c r="E25" s="388"/>
      <c r="F25" s="388"/>
      <c r="G25" s="388"/>
      <c r="H25" s="388"/>
      <c r="I25" s="388"/>
      <c r="J25" s="388"/>
      <c r="K25" s="388"/>
      <c r="L25" s="319"/>
      <c r="M25" s="318"/>
      <c r="N25" s="319"/>
      <c r="O25" s="127"/>
      <c r="P25" s="162"/>
    </row>
    <row r="26" spans="2:16">
      <c r="B26" s="161"/>
      <c r="C26" s="344" t="s">
        <v>53</v>
      </c>
      <c r="D26" s="345"/>
      <c r="E26" s="345"/>
      <c r="F26" s="345"/>
      <c r="G26" s="345"/>
      <c r="H26" s="345"/>
      <c r="I26" s="345"/>
      <c r="J26" s="345"/>
      <c r="K26" s="345"/>
      <c r="L26" s="345"/>
      <c r="M26" s="345"/>
      <c r="N26" s="345"/>
      <c r="O26" s="346"/>
      <c r="P26" s="162"/>
    </row>
    <row r="27" spans="2:16">
      <c r="B27" s="161"/>
      <c r="C27" s="347"/>
      <c r="D27" s="348"/>
      <c r="E27" s="348"/>
      <c r="F27" s="348"/>
      <c r="G27" s="348"/>
      <c r="H27" s="348"/>
      <c r="I27" s="348"/>
      <c r="J27" s="348"/>
      <c r="K27" s="348"/>
      <c r="L27" s="348"/>
      <c r="M27" s="348"/>
      <c r="N27" s="348"/>
      <c r="O27" s="349"/>
      <c r="P27" s="162"/>
    </row>
    <row r="28" spans="2:16" ht="14.4" thickBot="1">
      <c r="B28" s="161"/>
      <c r="C28" s="350"/>
      <c r="D28" s="351"/>
      <c r="E28" s="351"/>
      <c r="F28" s="351"/>
      <c r="G28" s="351"/>
      <c r="H28" s="351"/>
      <c r="I28" s="351"/>
      <c r="J28" s="351"/>
      <c r="K28" s="351"/>
      <c r="L28" s="351"/>
      <c r="M28" s="351"/>
      <c r="N28" s="351"/>
      <c r="O28" s="352"/>
      <c r="P28" s="162"/>
    </row>
    <row r="29" spans="2:16">
      <c r="B29" s="161"/>
      <c r="C29" s="320" t="s">
        <v>51</v>
      </c>
      <c r="D29" s="321"/>
      <c r="E29" s="321"/>
      <c r="F29" s="321"/>
      <c r="G29" s="322"/>
      <c r="H29" s="323" t="s">
        <v>54</v>
      </c>
      <c r="I29" s="321"/>
      <c r="J29" s="386" t="s">
        <v>55</v>
      </c>
      <c r="K29" s="387"/>
      <c r="L29" s="113" t="s">
        <v>56</v>
      </c>
      <c r="M29" s="323" t="s">
        <v>57</v>
      </c>
      <c r="N29" s="380"/>
      <c r="O29" s="118" t="s">
        <v>58</v>
      </c>
      <c r="P29" s="162"/>
    </row>
    <row r="30" spans="2:16">
      <c r="B30" s="161"/>
      <c r="C30" s="338"/>
      <c r="D30" s="339"/>
      <c r="E30" s="339"/>
      <c r="F30" s="339"/>
      <c r="G30" s="340"/>
      <c r="H30" s="341"/>
      <c r="I30" s="340"/>
      <c r="J30" s="341"/>
      <c r="K30" s="340"/>
      <c r="L30" s="124"/>
      <c r="M30" s="342"/>
      <c r="N30" s="343"/>
      <c r="O30" s="115"/>
      <c r="P30" s="162"/>
    </row>
    <row r="31" spans="2:16">
      <c r="B31" s="161"/>
      <c r="C31" s="99"/>
      <c r="D31" s="80"/>
      <c r="E31" s="80"/>
      <c r="F31" s="80"/>
      <c r="G31" s="125"/>
      <c r="H31" s="126"/>
      <c r="I31" s="125"/>
      <c r="J31" s="126"/>
      <c r="K31" s="125"/>
      <c r="L31" s="124"/>
      <c r="M31" s="342"/>
      <c r="N31" s="343"/>
      <c r="O31" s="115"/>
      <c r="P31" s="162"/>
    </row>
    <row r="32" spans="2:16" ht="14.4" thickBot="1">
      <c r="B32" s="161"/>
      <c r="C32" s="389"/>
      <c r="D32" s="390"/>
      <c r="E32" s="390"/>
      <c r="F32" s="390"/>
      <c r="G32" s="391"/>
      <c r="H32" s="392"/>
      <c r="I32" s="391"/>
      <c r="J32" s="392"/>
      <c r="K32" s="391"/>
      <c r="L32" s="123"/>
      <c r="M32" s="393"/>
      <c r="N32" s="394"/>
      <c r="O32" s="115"/>
      <c r="P32" s="162"/>
    </row>
    <row r="33" spans="2:16" ht="14.4" thickBot="1">
      <c r="B33" s="161"/>
      <c r="C33" s="381" t="s">
        <v>59</v>
      </c>
      <c r="D33" s="382"/>
      <c r="E33" s="382"/>
      <c r="F33" s="382"/>
      <c r="G33" s="382"/>
      <c r="H33" s="382"/>
      <c r="I33" s="382"/>
      <c r="J33" s="382"/>
      <c r="K33" s="382"/>
      <c r="L33" s="382"/>
      <c r="M33" s="382"/>
      <c r="N33" s="383"/>
      <c r="O33" s="114"/>
      <c r="P33" s="162"/>
    </row>
    <row r="34" spans="2:16" ht="13.5" customHeight="1">
      <c r="B34" s="161"/>
      <c r="C34" s="344" t="s">
        <v>60</v>
      </c>
      <c r="D34" s="345"/>
      <c r="E34" s="345"/>
      <c r="F34" s="345"/>
      <c r="G34" s="345"/>
      <c r="H34" s="345"/>
      <c r="I34" s="345"/>
      <c r="J34" s="345"/>
      <c r="K34" s="345"/>
      <c r="L34" s="345"/>
      <c r="M34" s="345"/>
      <c r="N34" s="345"/>
      <c r="O34" s="346"/>
      <c r="P34" s="162"/>
    </row>
    <row r="35" spans="2:16">
      <c r="B35" s="161"/>
      <c r="C35" s="347"/>
      <c r="D35" s="348"/>
      <c r="E35" s="348"/>
      <c r="F35" s="348"/>
      <c r="G35" s="348"/>
      <c r="H35" s="348"/>
      <c r="I35" s="348"/>
      <c r="J35" s="348"/>
      <c r="K35" s="348"/>
      <c r="L35" s="348"/>
      <c r="M35" s="348"/>
      <c r="N35" s="348"/>
      <c r="O35" s="349"/>
      <c r="P35" s="162"/>
    </row>
    <row r="36" spans="2:16" ht="14.4" thickBot="1">
      <c r="B36" s="161"/>
      <c r="C36" s="350"/>
      <c r="D36" s="351"/>
      <c r="E36" s="351"/>
      <c r="F36" s="351"/>
      <c r="G36" s="351"/>
      <c r="H36" s="351"/>
      <c r="I36" s="351"/>
      <c r="J36" s="351"/>
      <c r="K36" s="351"/>
      <c r="L36" s="351"/>
      <c r="M36" s="351"/>
      <c r="N36" s="351"/>
      <c r="O36" s="352"/>
      <c r="P36" s="162"/>
    </row>
    <row r="37" spans="2:16">
      <c r="B37" s="161"/>
      <c r="C37" s="320" t="s">
        <v>51</v>
      </c>
      <c r="D37" s="379"/>
      <c r="E37" s="379"/>
      <c r="F37" s="379"/>
      <c r="G37" s="379"/>
      <c r="H37" s="379"/>
      <c r="I37" s="379"/>
      <c r="J37" s="380"/>
      <c r="K37" s="160" t="s">
        <v>52</v>
      </c>
      <c r="L37" s="113" t="s">
        <v>11</v>
      </c>
      <c r="M37" s="323" t="s">
        <v>61</v>
      </c>
      <c r="N37" s="380"/>
      <c r="O37" s="118" t="s">
        <v>58</v>
      </c>
      <c r="P37" s="162"/>
    </row>
    <row r="38" spans="2:16">
      <c r="B38" s="161"/>
      <c r="C38" s="338"/>
      <c r="D38" s="339"/>
      <c r="E38" s="339"/>
      <c r="F38" s="339"/>
      <c r="G38" s="339"/>
      <c r="H38" s="339"/>
      <c r="I38" s="339"/>
      <c r="J38" s="340"/>
      <c r="K38" s="157"/>
      <c r="L38" s="122"/>
      <c r="M38" s="316"/>
      <c r="N38" s="317"/>
      <c r="O38" s="115"/>
      <c r="P38" s="162"/>
    </row>
    <row r="39" spans="2:16" ht="14.4" thickBot="1">
      <c r="B39" s="161"/>
      <c r="C39" s="389"/>
      <c r="D39" s="390"/>
      <c r="E39" s="390"/>
      <c r="F39" s="390"/>
      <c r="G39" s="390"/>
      <c r="H39" s="390"/>
      <c r="I39" s="390"/>
      <c r="J39" s="391"/>
      <c r="K39" s="80"/>
      <c r="L39" s="121"/>
      <c r="M39" s="395"/>
      <c r="N39" s="396"/>
      <c r="O39" s="120"/>
      <c r="P39" s="162"/>
    </row>
    <row r="40" spans="2:16" ht="14.4" thickBot="1">
      <c r="B40" s="161"/>
      <c r="C40" s="381" t="s">
        <v>59</v>
      </c>
      <c r="D40" s="382"/>
      <c r="E40" s="382"/>
      <c r="F40" s="382"/>
      <c r="G40" s="382"/>
      <c r="H40" s="382"/>
      <c r="I40" s="382"/>
      <c r="J40" s="382"/>
      <c r="K40" s="382"/>
      <c r="L40" s="382"/>
      <c r="M40" s="382"/>
      <c r="N40" s="383"/>
      <c r="O40" s="103">
        <v>0</v>
      </c>
      <c r="P40" s="162"/>
    </row>
    <row r="41" spans="2:16">
      <c r="B41" s="161"/>
      <c r="C41" s="344" t="s">
        <v>62</v>
      </c>
      <c r="D41" s="345"/>
      <c r="E41" s="345"/>
      <c r="F41" s="345"/>
      <c r="G41" s="345"/>
      <c r="H41" s="345"/>
      <c r="I41" s="345"/>
      <c r="J41" s="345"/>
      <c r="K41" s="345"/>
      <c r="L41" s="345"/>
      <c r="M41" s="345"/>
      <c r="N41" s="345"/>
      <c r="O41" s="346"/>
      <c r="P41" s="162"/>
    </row>
    <row r="42" spans="2:16">
      <c r="B42" s="161"/>
      <c r="C42" s="347"/>
      <c r="D42" s="348"/>
      <c r="E42" s="348"/>
      <c r="F42" s="348"/>
      <c r="G42" s="348"/>
      <c r="H42" s="348"/>
      <c r="I42" s="348"/>
      <c r="J42" s="348"/>
      <c r="K42" s="348"/>
      <c r="L42" s="348"/>
      <c r="M42" s="348"/>
      <c r="N42" s="348"/>
      <c r="O42" s="349"/>
      <c r="P42" s="162"/>
    </row>
    <row r="43" spans="2:16" ht="14.4" thickBot="1">
      <c r="B43" s="161"/>
      <c r="C43" s="350"/>
      <c r="D43" s="351"/>
      <c r="E43" s="351"/>
      <c r="F43" s="351"/>
      <c r="G43" s="351"/>
      <c r="H43" s="351"/>
      <c r="I43" s="351"/>
      <c r="J43" s="351"/>
      <c r="K43" s="351"/>
      <c r="L43" s="351"/>
      <c r="M43" s="351"/>
      <c r="N43" s="351"/>
      <c r="O43" s="352"/>
      <c r="P43" s="162"/>
    </row>
    <row r="44" spans="2:16">
      <c r="B44" s="161"/>
      <c r="C44" s="320" t="s">
        <v>63</v>
      </c>
      <c r="D44" s="379"/>
      <c r="E44" s="379"/>
      <c r="F44" s="379"/>
      <c r="G44" s="379"/>
      <c r="H44" s="379"/>
      <c r="I44" s="379"/>
      <c r="J44" s="113" t="s">
        <v>64</v>
      </c>
      <c r="K44" s="158" t="s">
        <v>65</v>
      </c>
      <c r="L44" s="119" t="s">
        <v>66</v>
      </c>
      <c r="M44" s="323" t="s">
        <v>67</v>
      </c>
      <c r="N44" s="380"/>
      <c r="O44" s="118" t="s">
        <v>58</v>
      </c>
      <c r="P44" s="162"/>
    </row>
    <row r="45" spans="2:16">
      <c r="B45" s="161"/>
      <c r="C45" s="338"/>
      <c r="D45" s="339"/>
      <c r="E45" s="339"/>
      <c r="F45" s="339"/>
      <c r="G45" s="339"/>
      <c r="H45" s="339"/>
      <c r="I45" s="339"/>
      <c r="J45" s="116"/>
      <c r="K45" s="117"/>
      <c r="L45" s="116"/>
      <c r="M45" s="402"/>
      <c r="N45" s="403"/>
      <c r="O45" s="115"/>
      <c r="P45" s="162"/>
    </row>
    <row r="46" spans="2:16" ht="14.4" thickBot="1">
      <c r="B46" s="161"/>
      <c r="C46" s="389"/>
      <c r="D46" s="390"/>
      <c r="E46" s="390"/>
      <c r="F46" s="390"/>
      <c r="G46" s="390"/>
      <c r="H46" s="390"/>
      <c r="I46" s="390"/>
      <c r="J46" s="105"/>
      <c r="K46" s="74"/>
      <c r="L46" s="105"/>
      <c r="M46" s="395"/>
      <c r="N46" s="396"/>
      <c r="O46" s="104"/>
      <c r="P46" s="162"/>
    </row>
    <row r="47" spans="2:16" ht="14.4" thickBot="1">
      <c r="B47" s="161"/>
      <c r="C47" s="381" t="s">
        <v>59</v>
      </c>
      <c r="D47" s="382"/>
      <c r="E47" s="382"/>
      <c r="F47" s="382"/>
      <c r="G47" s="382"/>
      <c r="H47" s="382"/>
      <c r="I47" s="382"/>
      <c r="J47" s="382"/>
      <c r="K47" s="382"/>
      <c r="L47" s="382"/>
      <c r="M47" s="382"/>
      <c r="N47" s="383"/>
      <c r="O47" s="114"/>
      <c r="P47" s="162"/>
    </row>
    <row r="48" spans="2:16">
      <c r="B48" s="161"/>
      <c r="C48" s="344" t="s">
        <v>68</v>
      </c>
      <c r="D48" s="345"/>
      <c r="E48" s="345"/>
      <c r="F48" s="345"/>
      <c r="G48" s="345"/>
      <c r="H48" s="345"/>
      <c r="I48" s="345"/>
      <c r="J48" s="345"/>
      <c r="K48" s="345"/>
      <c r="L48" s="345"/>
      <c r="M48" s="345"/>
      <c r="N48" s="345"/>
      <c r="O48" s="346"/>
      <c r="P48" s="162"/>
    </row>
    <row r="49" spans="2:16">
      <c r="B49" s="161"/>
      <c r="C49" s="347"/>
      <c r="D49" s="348"/>
      <c r="E49" s="348"/>
      <c r="F49" s="348"/>
      <c r="G49" s="348"/>
      <c r="H49" s="348"/>
      <c r="I49" s="348"/>
      <c r="J49" s="348"/>
      <c r="K49" s="348"/>
      <c r="L49" s="348"/>
      <c r="M49" s="348"/>
      <c r="N49" s="348"/>
      <c r="O49" s="349"/>
      <c r="P49" s="162"/>
    </row>
    <row r="50" spans="2:16" ht="14.4" thickBot="1">
      <c r="B50" s="161"/>
      <c r="C50" s="350"/>
      <c r="D50" s="351"/>
      <c r="E50" s="351"/>
      <c r="F50" s="351"/>
      <c r="G50" s="351"/>
      <c r="H50" s="351"/>
      <c r="I50" s="351"/>
      <c r="J50" s="351"/>
      <c r="K50" s="351"/>
      <c r="L50" s="351"/>
      <c r="M50" s="351"/>
      <c r="N50" s="351"/>
      <c r="O50" s="352"/>
      <c r="P50" s="162"/>
    </row>
    <row r="51" spans="2:16">
      <c r="B51" s="161"/>
      <c r="C51" s="320" t="s">
        <v>69</v>
      </c>
      <c r="D51" s="379"/>
      <c r="E51" s="379"/>
      <c r="F51" s="379"/>
      <c r="G51" s="379"/>
      <c r="H51" s="379"/>
      <c r="I51" s="379"/>
      <c r="J51" s="113" t="s">
        <v>70</v>
      </c>
      <c r="K51" s="112" t="s">
        <v>71</v>
      </c>
      <c r="L51" s="101" t="s">
        <v>72</v>
      </c>
      <c r="M51" s="400" t="s">
        <v>57</v>
      </c>
      <c r="N51" s="401"/>
      <c r="O51" s="100" t="s">
        <v>58</v>
      </c>
      <c r="P51" s="162"/>
    </row>
    <row r="52" spans="2:16">
      <c r="B52" s="161"/>
      <c r="C52" s="111"/>
      <c r="D52" s="110"/>
      <c r="E52" s="110"/>
      <c r="F52" s="110"/>
      <c r="G52" s="110"/>
      <c r="H52" s="110"/>
      <c r="I52" s="110"/>
      <c r="J52" s="109"/>
      <c r="K52" s="108"/>
      <c r="L52" s="107"/>
      <c r="M52" s="384"/>
      <c r="N52" s="385"/>
      <c r="O52" s="106"/>
      <c r="P52" s="162"/>
    </row>
    <row r="53" spans="2:16">
      <c r="B53" s="161"/>
      <c r="C53" s="111"/>
      <c r="D53" s="110"/>
      <c r="E53" s="110"/>
      <c r="F53" s="110"/>
      <c r="G53" s="110"/>
      <c r="H53" s="110"/>
      <c r="I53" s="110"/>
      <c r="J53" s="109"/>
      <c r="K53" s="108"/>
      <c r="L53" s="107"/>
      <c r="M53" s="384"/>
      <c r="N53" s="385"/>
      <c r="O53" s="106"/>
      <c r="P53" s="162"/>
    </row>
    <row r="54" spans="2:16">
      <c r="B54" s="161"/>
      <c r="C54" s="111"/>
      <c r="D54" s="110"/>
      <c r="E54" s="110"/>
      <c r="F54" s="110"/>
      <c r="G54" s="110"/>
      <c r="H54" s="110"/>
      <c r="I54" s="110"/>
      <c r="J54" s="109"/>
      <c r="K54" s="108"/>
      <c r="L54" s="107"/>
      <c r="M54" s="402"/>
      <c r="N54" s="403"/>
      <c r="O54" s="106"/>
      <c r="P54" s="162"/>
    </row>
    <row r="55" spans="2:16" ht="14.4" thickBot="1">
      <c r="B55" s="161"/>
      <c r="C55" s="389"/>
      <c r="D55" s="390"/>
      <c r="E55" s="390"/>
      <c r="F55" s="390"/>
      <c r="G55" s="390"/>
      <c r="H55" s="390"/>
      <c r="I55" s="390"/>
      <c r="J55" s="105"/>
      <c r="K55" s="74"/>
      <c r="L55" s="105"/>
      <c r="M55" s="395"/>
      <c r="N55" s="396"/>
      <c r="O55" s="104"/>
      <c r="P55" s="162"/>
    </row>
    <row r="56" spans="2:16" ht="14.4" thickBot="1">
      <c r="B56" s="161"/>
      <c r="C56" s="381" t="s">
        <v>59</v>
      </c>
      <c r="D56" s="382"/>
      <c r="E56" s="382"/>
      <c r="F56" s="382"/>
      <c r="G56" s="382"/>
      <c r="H56" s="382"/>
      <c r="I56" s="382"/>
      <c r="J56" s="382"/>
      <c r="K56" s="382"/>
      <c r="L56" s="382"/>
      <c r="M56" s="382"/>
      <c r="N56" s="383"/>
      <c r="O56" s="103"/>
      <c r="P56" s="162"/>
    </row>
    <row r="57" spans="2:16" ht="14.4" thickBot="1">
      <c r="B57" s="161"/>
      <c r="C57" s="79"/>
      <c r="O57" s="78"/>
      <c r="P57" s="162"/>
    </row>
    <row r="58" spans="2:16" ht="14.4" thickBot="1">
      <c r="B58" s="161"/>
      <c r="C58" s="397" t="s">
        <v>73</v>
      </c>
      <c r="D58" s="398"/>
      <c r="E58" s="398"/>
      <c r="F58" s="398"/>
      <c r="G58" s="398"/>
      <c r="H58" s="398"/>
      <c r="I58" s="398"/>
      <c r="J58" s="398"/>
      <c r="K58" s="398"/>
      <c r="L58" s="398"/>
      <c r="M58" s="398"/>
      <c r="N58" s="399"/>
      <c r="O58" s="102"/>
      <c r="P58" s="162"/>
    </row>
    <row r="59" spans="2:16">
      <c r="B59" s="161"/>
      <c r="C59" s="344" t="s">
        <v>74</v>
      </c>
      <c r="D59" s="345"/>
      <c r="E59" s="345"/>
      <c r="F59" s="345"/>
      <c r="G59" s="345"/>
      <c r="H59" s="345"/>
      <c r="I59" s="345"/>
      <c r="J59" s="345"/>
      <c r="K59" s="345"/>
      <c r="L59" s="345"/>
      <c r="M59" s="345"/>
      <c r="N59" s="345"/>
      <c r="O59" s="346"/>
      <c r="P59" s="162"/>
    </row>
    <row r="60" spans="2:16">
      <c r="B60" s="161"/>
      <c r="C60" s="347"/>
      <c r="D60" s="348"/>
      <c r="E60" s="348"/>
      <c r="F60" s="348"/>
      <c r="G60" s="348"/>
      <c r="H60" s="348"/>
      <c r="I60" s="348"/>
      <c r="J60" s="348"/>
      <c r="K60" s="348"/>
      <c r="L60" s="348"/>
      <c r="M60" s="348"/>
      <c r="N60" s="348"/>
      <c r="O60" s="349"/>
      <c r="P60" s="162"/>
    </row>
    <row r="61" spans="2:16" ht="14.4" thickBot="1">
      <c r="B61" s="161"/>
      <c r="C61" s="350"/>
      <c r="D61" s="351"/>
      <c r="E61" s="351"/>
      <c r="F61" s="351"/>
      <c r="G61" s="351"/>
      <c r="H61" s="351"/>
      <c r="I61" s="351"/>
      <c r="J61" s="351"/>
      <c r="K61" s="351"/>
      <c r="L61" s="351"/>
      <c r="M61" s="351"/>
      <c r="N61" s="351"/>
      <c r="O61" s="352"/>
      <c r="P61" s="162"/>
    </row>
    <row r="62" spans="2:16">
      <c r="B62" s="161"/>
      <c r="C62" s="320" t="s">
        <v>75</v>
      </c>
      <c r="D62" s="379"/>
      <c r="E62" s="379"/>
      <c r="F62" s="379"/>
      <c r="G62" s="379"/>
      <c r="H62" s="379"/>
      <c r="I62" s="379"/>
      <c r="J62" s="158"/>
      <c r="K62" s="159"/>
      <c r="L62" s="101" t="s">
        <v>76</v>
      </c>
      <c r="M62" s="400" t="s">
        <v>77</v>
      </c>
      <c r="N62" s="401"/>
      <c r="O62" s="100"/>
      <c r="P62" s="162"/>
    </row>
    <row r="63" spans="2:16">
      <c r="B63" s="161"/>
      <c r="C63" s="338" t="s">
        <v>23</v>
      </c>
      <c r="D63" s="339"/>
      <c r="E63" s="339"/>
      <c r="F63" s="339"/>
      <c r="G63" s="339"/>
      <c r="H63" s="339"/>
      <c r="I63" s="339"/>
      <c r="J63" s="98"/>
      <c r="K63" s="97"/>
      <c r="L63" s="94"/>
      <c r="M63" s="424"/>
      <c r="N63" s="425"/>
      <c r="O63" s="93"/>
      <c r="P63" s="162"/>
    </row>
    <row r="64" spans="2:16">
      <c r="B64" s="161"/>
      <c r="C64" s="99" t="s">
        <v>78</v>
      </c>
      <c r="D64" s="80"/>
      <c r="E64" s="80"/>
      <c r="F64" s="80"/>
      <c r="G64" s="80"/>
      <c r="H64" s="80"/>
      <c r="I64" s="80"/>
      <c r="J64" s="98"/>
      <c r="K64" s="97"/>
      <c r="L64" s="94"/>
      <c r="M64" s="424"/>
      <c r="N64" s="425"/>
      <c r="O64" s="93"/>
      <c r="P64" s="162"/>
    </row>
    <row r="65" spans="2:16" ht="14.4" thickBot="1">
      <c r="B65" s="161"/>
      <c r="C65" s="155" t="s">
        <v>79</v>
      </c>
      <c r="D65" s="156"/>
      <c r="E65" s="156"/>
      <c r="F65" s="156"/>
      <c r="G65" s="156"/>
      <c r="H65" s="156"/>
      <c r="I65" s="156"/>
      <c r="J65" s="96"/>
      <c r="K65" s="95"/>
      <c r="L65" s="94"/>
      <c r="M65" s="426"/>
      <c r="N65" s="427"/>
      <c r="O65" s="93"/>
      <c r="P65" s="162"/>
    </row>
    <row r="66" spans="2:16" ht="14.4" thickBot="1">
      <c r="B66" s="161"/>
      <c r="C66" s="381" t="s">
        <v>59</v>
      </c>
      <c r="D66" s="382"/>
      <c r="E66" s="382"/>
      <c r="F66" s="382"/>
      <c r="G66" s="382"/>
      <c r="H66" s="382"/>
      <c r="I66" s="382"/>
      <c r="J66" s="382"/>
      <c r="K66" s="382"/>
      <c r="L66" s="382"/>
      <c r="M66" s="382"/>
      <c r="N66" s="383"/>
      <c r="O66" s="92"/>
      <c r="P66" s="162"/>
    </row>
    <row r="67" spans="2:16" ht="14.4" thickBot="1">
      <c r="B67" s="161"/>
      <c r="C67" s="79"/>
      <c r="O67" s="78"/>
      <c r="P67" s="162"/>
    </row>
    <row r="68" spans="2:16" ht="14.4" thickBot="1">
      <c r="B68" s="161"/>
      <c r="C68" s="397" t="s">
        <v>80</v>
      </c>
      <c r="D68" s="398"/>
      <c r="E68" s="398"/>
      <c r="F68" s="398"/>
      <c r="G68" s="398"/>
      <c r="H68" s="398"/>
      <c r="I68" s="398"/>
      <c r="J68" s="398"/>
      <c r="K68" s="398"/>
      <c r="L68" s="398"/>
      <c r="M68" s="398"/>
      <c r="N68" s="399"/>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421"/>
      <c r="D78" s="422"/>
      <c r="E78" s="422"/>
      <c r="F78" s="422"/>
      <c r="G78" s="422"/>
      <c r="H78" s="422"/>
      <c r="I78" s="422"/>
      <c r="J78" s="422"/>
      <c r="K78" s="422"/>
      <c r="L78" s="422"/>
      <c r="M78" s="422"/>
      <c r="N78" s="422"/>
      <c r="O78" s="423"/>
      <c r="P78" s="162"/>
    </row>
    <row r="79" spans="2:16">
      <c r="B79" s="161"/>
      <c r="C79" s="421"/>
      <c r="D79" s="422"/>
      <c r="E79" s="422"/>
      <c r="F79" s="422"/>
      <c r="G79" s="422"/>
      <c r="H79" s="422"/>
      <c r="I79" s="422"/>
      <c r="J79" s="422"/>
      <c r="K79" s="422"/>
      <c r="L79" s="422"/>
      <c r="M79" s="422"/>
      <c r="N79" s="422"/>
      <c r="O79" s="423"/>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418" t="s">
        <v>88</v>
      </c>
      <c r="D82" s="419"/>
      <c r="E82" s="419"/>
      <c r="F82" s="419"/>
      <c r="G82" s="419"/>
      <c r="H82" s="419"/>
      <c r="I82" s="419"/>
      <c r="J82" s="419"/>
      <c r="K82" s="419"/>
      <c r="L82" s="419"/>
      <c r="M82" s="419"/>
      <c r="N82" s="419"/>
      <c r="O82" s="420"/>
      <c r="P82" s="162"/>
    </row>
    <row r="83" spans="2:16">
      <c r="B83" s="161"/>
      <c r="C83" s="418"/>
      <c r="D83" s="419"/>
      <c r="E83" s="419"/>
      <c r="F83" s="419"/>
      <c r="G83" s="419"/>
      <c r="H83" s="419"/>
      <c r="I83" s="419"/>
      <c r="J83" s="419"/>
      <c r="K83" s="419"/>
      <c r="L83" s="419"/>
      <c r="M83" s="419"/>
      <c r="N83" s="419"/>
      <c r="O83" s="420"/>
      <c r="P83" s="162"/>
    </row>
    <row r="84" spans="2:16" ht="12.9" customHeight="1">
      <c r="B84" s="161"/>
      <c r="C84" s="418" t="s">
        <v>89</v>
      </c>
      <c r="D84" s="419"/>
      <c r="E84" s="419"/>
      <c r="F84" s="419"/>
      <c r="G84" s="419"/>
      <c r="H84" s="419"/>
      <c r="I84" s="419"/>
      <c r="J84" s="419"/>
      <c r="K84" s="419"/>
      <c r="L84" s="419"/>
      <c r="M84" s="419"/>
      <c r="N84" s="419"/>
      <c r="O84" s="420"/>
      <c r="P84" s="162"/>
    </row>
    <row r="85" spans="2:16">
      <c r="B85" s="161"/>
      <c r="C85" s="418"/>
      <c r="D85" s="419"/>
      <c r="E85" s="419"/>
      <c r="F85" s="419"/>
      <c r="G85" s="419"/>
      <c r="H85" s="419"/>
      <c r="I85" s="419"/>
      <c r="J85" s="419"/>
      <c r="K85" s="419"/>
      <c r="L85" s="419"/>
      <c r="M85" s="419"/>
      <c r="N85" s="419"/>
      <c r="O85" s="420"/>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410"/>
      <c r="L91" s="410"/>
      <c r="M91" s="410"/>
      <c r="N91" s="410"/>
      <c r="O91" s="411"/>
      <c r="P91" s="162"/>
    </row>
    <row r="92" spans="2:16" ht="18.75" customHeight="1" thickBot="1">
      <c r="B92" s="161"/>
      <c r="C92" s="414"/>
      <c r="D92" s="415"/>
      <c r="E92" s="415"/>
      <c r="F92" s="74"/>
      <c r="G92" s="74"/>
      <c r="H92" s="74"/>
      <c r="I92" s="74"/>
      <c r="J92" s="74"/>
      <c r="K92" s="412"/>
      <c r="L92" s="412"/>
      <c r="M92" s="412"/>
      <c r="N92" s="412"/>
      <c r="O92" s="413"/>
      <c r="P92" s="162"/>
    </row>
    <row r="93" spans="2:16" ht="14.4" thickBot="1">
      <c r="B93" s="169"/>
      <c r="C93" s="170"/>
      <c r="D93" s="170"/>
      <c r="E93" s="170"/>
      <c r="F93" s="170"/>
      <c r="G93" s="170"/>
      <c r="H93" s="170"/>
      <c r="I93" s="170"/>
      <c r="J93" s="170"/>
      <c r="K93" s="170"/>
      <c r="L93" s="170"/>
      <c r="M93" s="170"/>
      <c r="N93" s="170"/>
      <c r="O93" s="170"/>
      <c r="P93" s="171"/>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Jineth Zamora</cp:lastModifiedBy>
  <cp:revision/>
  <cp:lastPrinted>2020-02-14T22:15:33Z</cp:lastPrinted>
  <dcterms:created xsi:type="dcterms:W3CDTF">2006-06-27T16:47:25Z</dcterms:created>
  <dcterms:modified xsi:type="dcterms:W3CDTF">2026-08-20T23:24:17Z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