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3"/>
  <workbookPr/>
  <mc:AlternateContent xmlns:mc="http://schemas.openxmlformats.org/markup-compatibility/2006">
    <mc:Choice Requires="x15">
      <x15ac:absPath xmlns:x15ac="http://schemas.microsoft.com/office/spreadsheetml/2010/11/ac" url="/Users/merlyzabaleta/Library/CloudStorage/Dropbox/002. Mac (MERLY)/01. ALCALDIA TEUSAQUILLO/MINIMA CUANTIA/SISTEMAS JAL/"/>
    </mc:Choice>
  </mc:AlternateContent>
  <xr:revisionPtr revIDLastSave="0" documentId="13_ncr:1_{41076D62-DA24-554E-B5C5-9560A0DF681A}" xr6:coauthVersionLast="47" xr6:coauthVersionMax="47" xr10:uidLastSave="{00000000-0000-0000-0000-000000000000}"/>
  <bookViews>
    <workbookView xWindow="11180" yWindow="660" windowWidth="18220" windowHeight="18460" xr2:uid="{B5640048-FBC2-48D9-B6AC-F40F7BE0D44A}"/>
  </bookViews>
  <sheets>
    <sheet name="Formato Propuesta" sheetId="2" r:id="rId1"/>
  </sheets>
  <definedNames>
    <definedName name="__xleta.AVERAGE" hidden="1" xlm="1">#NAME?</definedName>
    <definedName name="__xleta.MEDIAN" hidden="1" xlm="1">#NAME?</definedName>
    <definedName name="__xleta.SUM" hidden="1" xlm="1">#NAME?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7" i="2" l="1"/>
  <c r="G17" i="2" s="1"/>
  <c r="H17" i="2" s="1"/>
  <c r="L19" i="2"/>
  <c r="F18" i="2" l="1"/>
  <c r="G18" i="2" s="1"/>
  <c r="H18" i="2" s="1"/>
  <c r="F16" i="2"/>
  <c r="G16" i="2" s="1"/>
  <c r="H16" i="2" s="1"/>
  <c r="F15" i="2"/>
  <c r="G15" i="2" s="1"/>
  <c r="H15" i="2" s="1"/>
  <c r="F14" i="2"/>
  <c r="G14" i="2" s="1"/>
  <c r="H14" i="2" s="1"/>
  <c r="F13" i="2"/>
  <c r="G13" i="2" s="1"/>
  <c r="H13" i="2" s="1"/>
  <c r="F12" i="2"/>
  <c r="G12" i="2" s="1"/>
  <c r="H12" i="2" s="1"/>
  <c r="F11" i="2"/>
  <c r="G11" i="2" s="1"/>
  <c r="H11" i="2" s="1"/>
  <c r="F10" i="2"/>
  <c r="G10" i="2" s="1"/>
  <c r="H10" i="2" s="1"/>
  <c r="F9" i="2"/>
  <c r="G9" i="2" s="1"/>
  <c r="H9" i="2" s="1"/>
  <c r="F8" i="2"/>
  <c r="G8" i="2" s="1"/>
  <c r="H8" i="2" s="1"/>
  <c r="F7" i="2"/>
  <c r="G7" i="2" s="1"/>
  <c r="H7" i="2" s="1"/>
  <c r="F6" i="2"/>
  <c r="G6" i="2" s="1"/>
  <c r="H6" i="2" s="1"/>
  <c r="F5" i="2" l="1"/>
  <c r="G5" i="2" s="1"/>
  <c r="H5" i="2" s="1"/>
  <c r="H19" i="2" s="1"/>
</calcChain>
</file>

<file path=xl/sharedStrings.xml><?xml version="1.0" encoding="utf-8"?>
<sst xmlns="http://schemas.openxmlformats.org/spreadsheetml/2006/main" count="66" uniqueCount="49">
  <si>
    <t>VALOR UNITARIO ANTES DE IVA</t>
  </si>
  <si>
    <t>Cantidad</t>
  </si>
  <si>
    <t>Unidad de medida</t>
  </si>
  <si>
    <t>Unidad</t>
  </si>
  <si>
    <t>SERVICIO</t>
  </si>
  <si>
    <t>ESPECIFICACIÓN TÉCNICA</t>
  </si>
  <si>
    <t xml:space="preserve">FONDO DE DESARROLLO LOCAL DE TEUSAQUILLO </t>
  </si>
  <si>
    <t>VALOR TOTAL IVA INCLUIDO</t>
  </si>
  <si>
    <t>VALOR IVA</t>
  </si>
  <si>
    <t>VALOR UNITARIO IVA INCLUIDO</t>
  </si>
  <si>
    <t>PRESUPUESTO OFICIAL</t>
  </si>
  <si>
    <t xml:space="preserve">VALORES DE REFERENCIA ENTIDAD </t>
  </si>
  <si>
    <t>VALORES OFERTADOS</t>
  </si>
  <si>
    <t>FIRMA DEL REPRESENTANTE LEGAL:</t>
  </si>
  <si>
    <t>NOMBRE DEL REPRESENTANTE LEGAL:</t>
  </si>
  <si>
    <t>Unidad de control para sistema de conferencias inalámbrico digital
(Debate + Seguimiento de vídeo)</t>
  </si>
  <si>
    <t>•	Procesamiento inalámbrico de señales de audio digital y de control.
•	Un controlador admite hasta 255 unidades dentro del rango de cobertura de la señal. permite seleccionar entre 1 y 6 micrófonos activos simultáneamente.
•	Las unidades de presidente y de delegado pueden combinarse libremente.
•	Permite la función de seguimiento de vídeo en tiempo real, al conectar cámaras al controlador. admite 4 entradas y 2 salidas.
•	Compatible con 3 protocolos de comunicación de cámara: PELCO-D, PELCO-P y VISCA.
•	El software para PC permite controlar todo el sistema, prescindiendo de la interfaz del controlador.
•	El puerto RS232 permite la conexión con sistemas de control central para operaciones multifuncionales.
•	Utiliza una tecnología de identificación combinada de dos grupos, lo que facilita evitar interferencias y permite el uso conjunto de varios equipos.
•	Sistema inteligente de gestión de energía: la unidad se apaga automáticamente cuando el controlador del sistema corta la alimentación.
•	Función de sincronización remota de frecuencia: el micrófono y la unidad de control principal pueden ajustar la frecuencia de forma sincronizada.
•	Pantalla de gran tamaño (240 x 128) para visualizar el estado de funcionamiento. diseño de menú jerárquico y manejo sencillo.
•	Tres modos de intervención: 1- primero en entrar, primero en salir (FIFO). 2- solo presidente. 3- límite de tiempo de intervención.
•	Tres tipos de salidas de audio para diferentes equipos de audio.
•	Diseño de chasis estándar de 2U, apto para montaje en rack estándar de 19 pulgadas.
Power supply:                DC 12V - 17V
Sensitivity:                     - 105 dB
S/N Ratio:                      &gt;90 dB
T. H. D:                          &lt;0.05%@ 1 Khz
Working distance:          ≥100 m
Frequency channels:     6x60
Power:                           6.5W</t>
  </si>
  <si>
    <t>Micrófono de presidente</t>
  </si>
  <si>
    <t>Micrófono de delegado</t>
  </si>
  <si>
    <t>Mezclador</t>
  </si>
  <si>
    <t>•	Channels: 16-channel analog mixer
•	Mono channels: 6 XLR Mic/Line input modules with phantom(+48V) and High pass filter(80Hz)
•	Stereo channels: 5 Stereo input modules with various type of inputs: TRS, RCA, Stereo mini jack and Phono
•	EQ: 3 band EQs for Mic/line input module, 2 band EQs for Stereo master buss
•	Efects: Built-in digital effect processor with 16 presets:
•	Analog Mic Inputs: (1-6)  XLR-3-31 (1:= GND, 2:= Hot, 3:= Cold), Electronically Balanced
•	Analog Line Inputs: (1-6)  1/4-inch TRS Jack (Tip = Hot, Ring = Cold, Sleeve = GND), Electronically Balanced
•	Stereo Output Bal L-R: XLR-3-32 (1 = GND, 2 = Hot, 3 = Cold), Electronically Balanced
•	Stereo Output Mono: 1/4-inch TRS Jack (Tip = Hot, Ring = Cold, Sleeve = GND), Pseudo balanced
•	Stereo Output Unbal L-R: RCA Jack, Unbalanced
•	Sub Output Bal L-R: 1/4-inch TRS Jack (Tip = Hot, Ring = Cold, Sleeve = GND), Pseudo balanced
•	Sub Output Mono: 1/4-inch TRS Jack (Tip = Hot, Ring = Cold, Sleeve = GND), Pseudo balanced
•	Aux Send1, Send2: 1/4-inch TRS Jack (Tip = Hot, Ring = Cold, Sleeve = GND), Pseudo balanced</t>
  </si>
  <si>
    <t>Interfaz de audio</t>
  </si>
  <si>
    <t>• Interfaz USB.
• 1 entrada combo (xlr/plug) mic/line con preamplificador midas.
• 1 entrada trs 1/4 de instrumento.
• Phantom Power 48 v.
• 2 salida trs de 1/4 para monitores.
• Salida stereo plug 1/4 trs de audífonos.
• Conector usb B.
• Cable usb 1.5 metros.
• Interruptor de monitoreo directo. 
• Sample rate 44.1 / 48 kHz.</t>
  </si>
  <si>
    <t>Sistema de micrófono inalámbrico UHF doble</t>
  </si>
  <si>
    <t>• Rango de frecuencias: 470~960 MHz.
• 16 canales seleccionables.
• Preparación de frecuencia: PLL Synthesized Control.
• Display: Channel, RF/AF Status.
• Controles: Power On/Off, Channel Selecting, Audio Level.
• Impedancia de salida AF: 600Ω.
• Squelch: Pilot Tone &amp; Noise Mute.
• Conector de salida: 1 Ø6.3mm balanced phone jack.</t>
  </si>
  <si>
    <t>Cámara de video PTZ</t>
  </si>
  <si>
    <t>Cámara PTZ, 20x, USB, HDMI, 1080p para videoconferencias</t>
  </si>
  <si>
    <t>Cámara de video análoga</t>
  </si>
  <si>
    <t>Cámara video análoga 4 en 1, 2 MP, max. 30 fps@1080p, lente fijo 3.6 mm</t>
  </si>
  <si>
    <t>Software para grabación de video</t>
  </si>
  <si>
    <t>Software para grabación de video con capacidad para:
•	Grabar vídeos en formatos avi, wmv, flv, mpg, mp4, mov y otros muchos más
•	Grabar audio y vídeo en simultáneo, o solo vídeo
•	Añadir textos propios, subtítulos o marcas de tiempo en el vídeo
•	Grabar la pantalla y la cámara web simultáneamente, usando la superposición de video</t>
  </si>
  <si>
    <t>Interfaz de video</t>
  </si>
  <si>
    <t>Capturadora Video Hdmi 60fps 4k Para Xbox Ps4 Ps5 Camara V2</t>
  </si>
  <si>
    <t>Convertidor</t>
  </si>
  <si>
    <t>Convertidor Bnc A Hdmi Alta Definición</t>
  </si>
  <si>
    <t>Cargador con 4 pilas</t>
  </si>
  <si>
    <t>Voltaje de entrada: 110V/220V (Bivolt), tamaño de baterías soportado: 9V, AA, AAA, cantidad de puertos de carga: 6, capacidad de carga de las pilas: 2700 mAh</t>
  </si>
  <si>
    <t>Pilas AA</t>
  </si>
  <si>
    <t>Pilas Recargables Aa 2700 Mah</t>
  </si>
  <si>
    <t>Instalación</t>
  </si>
  <si>
    <t>PAR</t>
  </si>
  <si>
    <t>•	Configuración intuitiva de la dirección IP de la unidad, con puntos preestablecidos y función de seguimiento de vídeo.
•	Protección contra interferencias de teléfonos móviles, múltiples modos de intervención, manejo sencillo, funciones completas y alta confidencialidad.
•	Permite la transmisión y el control bidireccionales de señales de voz y datos multicanal, garantizando la protección contra escuchas no autorizadas.
•	Diseño de micrófono de condensador de alta fidelidad que ofrece una claridad y directividad excelentes.
•	Pantalla LCD que muestra el nivel de batería, el número de identificación del micrófono, información de control del sistema y otros estados operativos.
•	Función de prioridad, no está sujeta a restricciones de uso y permite interrumpir las intervenciones de los delegados.
•	Diseño de rotación omnidireccional de 360 grados y es desmontable. incorpora un anillo luminoso que indica el estado de funcionamiento.
•	Antena de transmisión integrada, con un diseño estético y elegante.
Power supply:              DC 4.5 (1.5V AAx3)
Transmitted power:      10 mW
Microphone core:         Capacitive, Single ointing
Sensitivity:                    -43 ± 2 dB@ 1 Khz
Frequency response:   40 Hz - 16 KHz
Working time:               8 hours
Standby time:              10 hours</t>
  </si>
  <si>
    <t>•	Configuración intuitiva de la dirección IP de la unidad, con puntos preestablecidos y función de seguimiento de vídeo.
•	Protección contra interferencias de teléfonos móviles, múltiples modos de intervención, manejo sencillo, funciones completas y alta confidencialidad.
•	Permite la transmisión y el control bidireccionales de señales de voz y datos multicanal, garantizando la protección contra escuchas no autorizadas.
•	Alta fidelidad que ofrece una claridad y directividad excelentes.
•	Pantalla LCD que muestra el nivel de batería, el número de identificación del micrófono, información de control del sistema y otros estados operativos.
•	El micrófono de conferencia cuenta con un diseño de rotación omnidireccional de 360 grados y es desmontable. incorpora un anillo luminoso que indica el estado de funcionamiento.
•	Antena de transmisión integrada, con un diseño estético y elegante.
Power supply:              DC 4.5 (1.5V AAx3)
Transmitted power:      10 mW
Microphone core:         Capacitive, Single ointing
Sensitivity:                    -43 ± 2 dB@ 1 Khz
Frequency response:   40 Hz - 16 KHz
Working time:               8 hours
Standby time:               10 hours</t>
  </si>
  <si>
    <t>NOTA:</t>
  </si>
  <si>
    <t>NOMBRE DEL OFERENTE:</t>
  </si>
  <si>
    <t>NIT DEL OFERENTE:</t>
  </si>
  <si>
    <t>Mano de obra que incluye: conectores, canaletas y demás materiales necesarios para su correcta instalación, incluyendo su mano de obra calificada y desplazamientos deben encontrarse incluidos</t>
  </si>
  <si>
    <t xml:space="preserve"> El oferente deberá adjuntar carta del fabricante en donde certifique que es un distribuidor y centro de servicio autorizados tanto para la venta de los equipos que constituyen el sistema de conferencias, como para cubrir garantías y servicio post-venta. Los valores se deben incluir en pesos colombianos </t>
  </si>
  <si>
    <t>OBJETO: “ADQUIRIR A TÍTULO DE COMPRAVENTA EQUIPOS, SOFTWARE Y ACCESORIOS DE AUDIO Y VIDEOCONFERENCIA, ASÍ COMO SU INSTALACIÓN, CONFIGURACIÓN, INTEGRACIÓN Y PUESTA EN FUNCIONAMIENTO, PARA LA JUNTA ADMINISTRADORA LOCAL (JAL) DE TEUSAQUILLO.”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</si>
</sst>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_-* #,##0.00\ &quot;€&quot;_-;\-* #,##0.00\ &quot;€&quot;_-;_-* &quot;-&quot;??\ &quot;€&quot;_-;_-@_-"/>
    <numFmt numFmtId="166" formatCode="_([$$-240A]\ * #,##0.00_);_([$$-240A]\ * \(#,##0.00\);_([$$-240A]\ * &quot;-&quot;??_);_(@_)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Garamond"/>
      <family val="1"/>
    </font>
    <font>
      <b/>
      <sz val="10"/>
      <color theme="1"/>
      <name val="Garamond"/>
      <family val="1"/>
    </font>
    <font>
      <b/>
      <sz val="11"/>
      <color theme="1"/>
      <name val="Garamond"/>
      <family val="1"/>
    </font>
    <font>
      <b/>
      <sz val="11"/>
      <color rgb="FF000000"/>
      <name val="Garamond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23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0" fillId="0" borderId="1" xfId="0" applyBorder="1"/>
    <xf numFmtId="44" fontId="5" fillId="0" borderId="1" xfId="1" applyFont="1" applyBorder="1" applyAlignment="1">
      <alignment vertical="center"/>
    </xf>
    <xf numFmtId="0" fontId="6" fillId="3" borderId="1" xfId="0" applyFont="1" applyFill="1" applyBorder="1" applyAlignment="1">
      <alignment horizontal="center" vertical="center" wrapText="1"/>
    </xf>
    <xf numFmtId="164" fontId="8" fillId="3" borderId="1" xfId="0" applyNumberFormat="1" applyFont="1" applyFill="1" applyBorder="1" applyAlignment="1">
      <alignment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4" fillId="0" borderId="0" xfId="0" applyFont="1" applyAlignment="1">
      <alignment wrapText="1"/>
    </xf>
    <xf numFmtId="0" fontId="7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/>
    </xf>
    <xf numFmtId="0" fontId="8" fillId="3" borderId="2" xfId="0" applyFont="1" applyFill="1" applyBorder="1" applyAlignment="1">
      <alignment horizontal="right" vertical="center" wrapText="1"/>
    </xf>
    <xf numFmtId="0" fontId="8" fillId="3" borderId="4" xfId="0" applyFont="1" applyFill="1" applyBorder="1" applyAlignment="1">
      <alignment horizontal="right" vertical="center" wrapText="1"/>
    </xf>
    <xf numFmtId="0" fontId="8" fillId="3" borderId="3" xfId="0" applyFont="1" applyFill="1" applyBorder="1" applyAlignment="1">
      <alignment horizontal="right" vertical="center" wrapText="1"/>
    </xf>
    <xf numFmtId="166" fontId="2" fillId="2" borderId="1" xfId="2" applyNumberFormat="1" applyFont="1" applyFill="1" applyBorder="1" applyAlignment="1" applyProtection="1">
      <alignment horizontal="left" vertical="center" wrapText="1"/>
      <protection locked="0" hidden="1"/>
    </xf>
    <xf numFmtId="166" fontId="2" fillId="2" borderId="2" xfId="2" applyNumberFormat="1" applyFont="1" applyFill="1" applyBorder="1" applyAlignment="1" applyProtection="1">
      <alignment horizontal="left" vertical="center" wrapText="1"/>
      <protection locked="0" hidden="1"/>
    </xf>
    <xf numFmtId="166" fontId="2" fillId="2" borderId="3" xfId="2" applyNumberFormat="1" applyFont="1" applyFill="1" applyBorder="1" applyAlignment="1" applyProtection="1">
      <alignment horizontal="left" vertical="center" wrapText="1"/>
      <protection locked="0" hidden="1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3">
    <cellStyle name="Moneda" xfId="1" builtinId="4"/>
    <cellStyle name="Moneda 3 2" xfId="2" xr:uid="{63940892-2DF3-40CD-9DEF-A424405B338F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B27AB8-C54F-476F-82B2-36884E2BDB19}">
  <dimension ref="A1:L25"/>
  <sheetViews>
    <sheetView tabSelected="1" topLeftCell="A2" zoomScale="125" zoomScaleNormal="55" workbookViewId="0">
      <selection activeCell="A3" sqref="A3:A4"/>
    </sheetView>
  </sheetViews>
  <sheetFormatPr baseColWidth="10" defaultColWidth="8.83203125" defaultRowHeight="15" x14ac:dyDescent="0.2"/>
  <cols>
    <col min="1" max="1" width="43.83203125" customWidth="1"/>
    <col min="2" max="2" width="144.33203125" customWidth="1"/>
    <col min="3" max="3" width="12.1640625" customWidth="1"/>
    <col min="4" max="4" width="13.1640625" customWidth="1"/>
    <col min="5" max="5" width="22.33203125" bestFit="1" customWidth="1"/>
    <col min="6" max="6" width="16.83203125" bestFit="1" customWidth="1"/>
    <col min="7" max="7" width="22.33203125" bestFit="1" customWidth="1"/>
    <col min="8" max="8" width="18.1640625" bestFit="1" customWidth="1"/>
    <col min="9" max="9" width="22.33203125" bestFit="1" customWidth="1"/>
    <col min="10" max="10" width="14.5" bestFit="1" customWidth="1"/>
    <col min="11" max="11" width="22.33203125" bestFit="1" customWidth="1"/>
    <col min="12" max="12" width="18.1640625" bestFit="1" customWidth="1"/>
  </cols>
  <sheetData>
    <row r="1" spans="1:12" ht="15" customHeight="1" x14ac:dyDescent="0.2">
      <c r="A1" s="10" t="s">
        <v>6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</row>
    <row r="2" spans="1:12" ht="60.5" customHeight="1" x14ac:dyDescent="0.2">
      <c r="A2" s="11" t="s">
        <v>48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</row>
    <row r="3" spans="1:12" x14ac:dyDescent="0.2">
      <c r="A3" s="10" t="s">
        <v>4</v>
      </c>
      <c r="B3" s="10" t="s">
        <v>5</v>
      </c>
      <c r="C3" s="10" t="s">
        <v>2</v>
      </c>
      <c r="D3" s="10" t="s">
        <v>1</v>
      </c>
      <c r="E3" s="10" t="s">
        <v>11</v>
      </c>
      <c r="F3" s="10"/>
      <c r="G3" s="10"/>
      <c r="H3" s="10"/>
      <c r="I3" s="12" t="s">
        <v>12</v>
      </c>
      <c r="J3" s="12"/>
      <c r="K3" s="12"/>
      <c r="L3" s="12"/>
    </row>
    <row r="4" spans="1:12" ht="30" x14ac:dyDescent="0.2">
      <c r="A4" s="10"/>
      <c r="B4" s="10"/>
      <c r="C4" s="10"/>
      <c r="D4" s="10"/>
      <c r="E4" s="5" t="s">
        <v>0</v>
      </c>
      <c r="F4" s="5" t="s">
        <v>8</v>
      </c>
      <c r="G4" s="5" t="s">
        <v>9</v>
      </c>
      <c r="H4" s="5" t="s">
        <v>7</v>
      </c>
      <c r="I4" s="7" t="s">
        <v>0</v>
      </c>
      <c r="J4" s="7" t="s">
        <v>8</v>
      </c>
      <c r="K4" s="7" t="s">
        <v>9</v>
      </c>
      <c r="L4" s="7" t="s">
        <v>7</v>
      </c>
    </row>
    <row r="5" spans="1:12" ht="350" x14ac:dyDescent="0.2">
      <c r="A5" s="2" t="s">
        <v>15</v>
      </c>
      <c r="B5" s="2" t="s">
        <v>16</v>
      </c>
      <c r="C5" s="1" t="s">
        <v>3</v>
      </c>
      <c r="D5" s="1">
        <v>1</v>
      </c>
      <c r="E5" s="4">
        <v>6640000</v>
      </c>
      <c r="F5" s="4">
        <f>E5*19%</f>
        <v>1261600</v>
      </c>
      <c r="G5" s="4">
        <f>E5+F5</f>
        <v>7901600</v>
      </c>
      <c r="H5" s="4">
        <f>G5*D5</f>
        <v>7901600</v>
      </c>
      <c r="I5" s="3"/>
      <c r="J5" s="3"/>
      <c r="K5" s="3"/>
      <c r="L5" s="3"/>
    </row>
    <row r="6" spans="1:12" ht="279" customHeight="1" x14ac:dyDescent="0.2">
      <c r="A6" s="2" t="s">
        <v>17</v>
      </c>
      <c r="B6" s="2" t="s">
        <v>41</v>
      </c>
      <c r="C6" s="1" t="s">
        <v>3</v>
      </c>
      <c r="D6" s="1">
        <v>1</v>
      </c>
      <c r="E6" s="4">
        <v>1420000</v>
      </c>
      <c r="F6" s="4">
        <f t="shared" ref="F6:F18" si="0">E6*19%</f>
        <v>269800</v>
      </c>
      <c r="G6" s="4">
        <f t="shared" ref="G6:G18" si="1">E6+F6</f>
        <v>1689800</v>
      </c>
      <c r="H6" s="4">
        <f t="shared" ref="H6:H18" si="2">G6*D6</f>
        <v>1689800</v>
      </c>
      <c r="I6" s="3"/>
      <c r="J6" s="3"/>
      <c r="K6" s="3"/>
      <c r="L6" s="3"/>
    </row>
    <row r="7" spans="1:12" ht="255.5" customHeight="1" x14ac:dyDescent="0.2">
      <c r="A7" s="2" t="s">
        <v>18</v>
      </c>
      <c r="B7" s="2" t="s">
        <v>42</v>
      </c>
      <c r="C7" s="1" t="s">
        <v>3</v>
      </c>
      <c r="D7" s="1">
        <v>9</v>
      </c>
      <c r="E7" s="4">
        <v>1420000</v>
      </c>
      <c r="F7" s="4">
        <f t="shared" si="0"/>
        <v>269800</v>
      </c>
      <c r="G7" s="4">
        <f t="shared" si="1"/>
        <v>1689800</v>
      </c>
      <c r="H7" s="4">
        <f t="shared" si="2"/>
        <v>15208200</v>
      </c>
      <c r="I7" s="3"/>
      <c r="J7" s="3"/>
      <c r="K7" s="3"/>
      <c r="L7" s="3"/>
    </row>
    <row r="8" spans="1:12" ht="202.75" customHeight="1" x14ac:dyDescent="0.2">
      <c r="A8" s="2" t="s">
        <v>19</v>
      </c>
      <c r="B8" s="2" t="s">
        <v>20</v>
      </c>
      <c r="C8" s="1" t="s">
        <v>3</v>
      </c>
      <c r="D8" s="1">
        <v>1</v>
      </c>
      <c r="E8" s="4">
        <v>1298000</v>
      </c>
      <c r="F8" s="4">
        <f t="shared" si="0"/>
        <v>246620</v>
      </c>
      <c r="G8" s="4">
        <f t="shared" si="1"/>
        <v>1544620</v>
      </c>
      <c r="H8" s="4">
        <f t="shared" si="2"/>
        <v>1544620</v>
      </c>
      <c r="I8" s="3"/>
      <c r="J8" s="3"/>
      <c r="K8" s="3"/>
      <c r="L8" s="3"/>
    </row>
    <row r="9" spans="1:12" ht="160" x14ac:dyDescent="0.2">
      <c r="A9" s="2" t="s">
        <v>21</v>
      </c>
      <c r="B9" s="2" t="s">
        <v>22</v>
      </c>
      <c r="C9" s="1" t="s">
        <v>3</v>
      </c>
      <c r="D9" s="1">
        <v>1</v>
      </c>
      <c r="E9" s="4">
        <v>416000</v>
      </c>
      <c r="F9" s="4">
        <f t="shared" si="0"/>
        <v>79040</v>
      </c>
      <c r="G9" s="4">
        <f t="shared" si="1"/>
        <v>495040</v>
      </c>
      <c r="H9" s="4">
        <f t="shared" si="2"/>
        <v>495040</v>
      </c>
      <c r="I9" s="3"/>
      <c r="J9" s="3"/>
      <c r="K9" s="3"/>
      <c r="L9" s="3"/>
    </row>
    <row r="10" spans="1:12" ht="128" x14ac:dyDescent="0.2">
      <c r="A10" s="2" t="s">
        <v>23</v>
      </c>
      <c r="B10" s="2" t="s">
        <v>24</v>
      </c>
      <c r="C10" s="1" t="s">
        <v>3</v>
      </c>
      <c r="D10" s="1">
        <v>1</v>
      </c>
      <c r="E10" s="4">
        <v>1643000</v>
      </c>
      <c r="F10" s="4">
        <f t="shared" si="0"/>
        <v>312170</v>
      </c>
      <c r="G10" s="4">
        <f t="shared" si="1"/>
        <v>1955170</v>
      </c>
      <c r="H10" s="4">
        <f t="shared" si="2"/>
        <v>1955170</v>
      </c>
      <c r="I10" s="3"/>
      <c r="J10" s="3"/>
      <c r="K10" s="3"/>
      <c r="L10" s="3"/>
    </row>
    <row r="11" spans="1:12" ht="16" x14ac:dyDescent="0.2">
      <c r="A11" s="2" t="s">
        <v>25</v>
      </c>
      <c r="B11" s="2" t="s">
        <v>26</v>
      </c>
      <c r="C11" s="1" t="s">
        <v>3</v>
      </c>
      <c r="D11" s="1">
        <v>2</v>
      </c>
      <c r="E11" s="4">
        <v>3330000</v>
      </c>
      <c r="F11" s="4">
        <f t="shared" si="0"/>
        <v>632700</v>
      </c>
      <c r="G11" s="4">
        <f t="shared" si="1"/>
        <v>3962700</v>
      </c>
      <c r="H11" s="4">
        <f t="shared" si="2"/>
        <v>7925400</v>
      </c>
      <c r="I11" s="3"/>
      <c r="J11" s="3"/>
      <c r="K11" s="3"/>
      <c r="L11" s="3"/>
    </row>
    <row r="12" spans="1:12" ht="16" x14ac:dyDescent="0.2">
      <c r="A12" s="2" t="s">
        <v>27</v>
      </c>
      <c r="B12" s="2" t="s">
        <v>28</v>
      </c>
      <c r="C12" s="1" t="s">
        <v>3</v>
      </c>
      <c r="D12" s="1">
        <v>1</v>
      </c>
      <c r="E12" s="4">
        <v>900000</v>
      </c>
      <c r="F12" s="4">
        <f t="shared" si="0"/>
        <v>171000</v>
      </c>
      <c r="G12" s="4">
        <f t="shared" si="1"/>
        <v>1071000</v>
      </c>
      <c r="H12" s="4">
        <f t="shared" si="2"/>
        <v>1071000</v>
      </c>
      <c r="I12" s="3"/>
      <c r="J12" s="3"/>
      <c r="K12" s="3"/>
      <c r="L12" s="3"/>
    </row>
    <row r="13" spans="1:12" ht="80" x14ac:dyDescent="0.2">
      <c r="A13" s="2" t="s">
        <v>29</v>
      </c>
      <c r="B13" s="2" t="s">
        <v>30</v>
      </c>
      <c r="C13" s="1" t="s">
        <v>3</v>
      </c>
      <c r="D13" s="1">
        <v>1</v>
      </c>
      <c r="E13" s="4">
        <v>883000</v>
      </c>
      <c r="F13" s="4">
        <f t="shared" si="0"/>
        <v>167770</v>
      </c>
      <c r="G13" s="4">
        <f t="shared" si="1"/>
        <v>1050770</v>
      </c>
      <c r="H13" s="4">
        <f t="shared" si="2"/>
        <v>1050770</v>
      </c>
      <c r="I13" s="3"/>
      <c r="J13" s="3"/>
      <c r="K13" s="3"/>
      <c r="L13" s="3"/>
    </row>
    <row r="14" spans="1:12" ht="16" x14ac:dyDescent="0.2">
      <c r="A14" s="2" t="s">
        <v>31</v>
      </c>
      <c r="B14" s="2" t="s">
        <v>32</v>
      </c>
      <c r="C14" s="1" t="s">
        <v>3</v>
      </c>
      <c r="D14" s="1">
        <v>1</v>
      </c>
      <c r="E14" s="4">
        <v>336000</v>
      </c>
      <c r="F14" s="4">
        <f t="shared" si="0"/>
        <v>63840</v>
      </c>
      <c r="G14" s="4">
        <f t="shared" si="1"/>
        <v>399840</v>
      </c>
      <c r="H14" s="4">
        <f t="shared" si="2"/>
        <v>399840</v>
      </c>
      <c r="I14" s="3"/>
      <c r="J14" s="3"/>
      <c r="K14" s="3"/>
      <c r="L14" s="3"/>
    </row>
    <row r="15" spans="1:12" ht="16" x14ac:dyDescent="0.2">
      <c r="A15" s="2" t="s">
        <v>33</v>
      </c>
      <c r="B15" s="2" t="s">
        <v>34</v>
      </c>
      <c r="C15" s="1" t="s">
        <v>3</v>
      </c>
      <c r="D15" s="1">
        <v>1</v>
      </c>
      <c r="E15" s="4">
        <v>539000</v>
      </c>
      <c r="F15" s="4">
        <f t="shared" si="0"/>
        <v>102410</v>
      </c>
      <c r="G15" s="4">
        <f t="shared" si="1"/>
        <v>641410</v>
      </c>
      <c r="H15" s="4">
        <f t="shared" si="2"/>
        <v>641410</v>
      </c>
      <c r="I15" s="3"/>
      <c r="J15" s="3"/>
      <c r="K15" s="3"/>
      <c r="L15" s="3"/>
    </row>
    <row r="16" spans="1:12" ht="16" x14ac:dyDescent="0.2">
      <c r="A16" s="2" t="s">
        <v>35</v>
      </c>
      <c r="B16" s="2" t="s">
        <v>36</v>
      </c>
      <c r="C16" s="1" t="s">
        <v>3</v>
      </c>
      <c r="D16" s="1">
        <v>6</v>
      </c>
      <c r="E16" s="4">
        <v>66000</v>
      </c>
      <c r="F16" s="4">
        <f t="shared" si="0"/>
        <v>12540</v>
      </c>
      <c r="G16" s="4">
        <f t="shared" si="1"/>
        <v>78540</v>
      </c>
      <c r="H16" s="4">
        <f t="shared" si="2"/>
        <v>471240</v>
      </c>
      <c r="I16" s="3"/>
      <c r="J16" s="3"/>
      <c r="K16" s="3"/>
      <c r="L16" s="3"/>
    </row>
    <row r="17" spans="1:12" ht="16" x14ac:dyDescent="0.2">
      <c r="A17" s="2" t="s">
        <v>37</v>
      </c>
      <c r="B17" s="2" t="s">
        <v>38</v>
      </c>
      <c r="C17" s="1" t="s">
        <v>40</v>
      </c>
      <c r="D17" s="1">
        <v>5</v>
      </c>
      <c r="E17" s="4">
        <v>33000</v>
      </c>
      <c r="F17" s="4">
        <f t="shared" ref="F17" si="3">E17*19%</f>
        <v>6270</v>
      </c>
      <c r="G17" s="4">
        <f t="shared" ref="G17" si="4">E17+F17</f>
        <v>39270</v>
      </c>
      <c r="H17" s="4">
        <f t="shared" ref="H17" si="5">G17*D17</f>
        <v>196350</v>
      </c>
      <c r="I17" s="3"/>
      <c r="J17" s="3"/>
      <c r="K17" s="3"/>
      <c r="L17" s="3"/>
    </row>
    <row r="18" spans="1:12" ht="27" customHeight="1" x14ac:dyDescent="0.2">
      <c r="A18" s="2" t="s">
        <v>39</v>
      </c>
      <c r="B18" s="2" t="s">
        <v>46</v>
      </c>
      <c r="C18" s="1" t="s">
        <v>3</v>
      </c>
      <c r="D18" s="1">
        <v>1</v>
      </c>
      <c r="E18" s="4">
        <v>6054000</v>
      </c>
      <c r="F18" s="4">
        <f t="shared" si="0"/>
        <v>1150260</v>
      </c>
      <c r="G18" s="4">
        <f t="shared" si="1"/>
        <v>7204260</v>
      </c>
      <c r="H18" s="4">
        <f t="shared" si="2"/>
        <v>7204260</v>
      </c>
      <c r="I18" s="3"/>
      <c r="J18" s="3"/>
      <c r="K18" s="3"/>
      <c r="L18" s="3"/>
    </row>
    <row r="19" spans="1:12" x14ac:dyDescent="0.2">
      <c r="A19" s="14" t="s">
        <v>10</v>
      </c>
      <c r="B19" s="15"/>
      <c r="C19" s="15"/>
      <c r="D19" s="15"/>
      <c r="E19" s="15"/>
      <c r="F19" s="15"/>
      <c r="G19" s="16"/>
      <c r="H19" s="6">
        <f>SUM(H5:H18)</f>
        <v>47754700</v>
      </c>
      <c r="I19" s="13" t="s">
        <v>10</v>
      </c>
      <c r="J19" s="13"/>
      <c r="K19" s="13"/>
      <c r="L19" s="6">
        <f>SUM(L5:L18)</f>
        <v>0</v>
      </c>
    </row>
    <row r="20" spans="1:12" ht="46" customHeight="1" x14ac:dyDescent="0.2">
      <c r="A20" s="9" t="s">
        <v>43</v>
      </c>
      <c r="B20" s="8" t="s">
        <v>47</v>
      </c>
    </row>
    <row r="21" spans="1:12" x14ac:dyDescent="0.2">
      <c r="A21" s="8"/>
    </row>
    <row r="22" spans="1:12" x14ac:dyDescent="0.2">
      <c r="A22" s="17" t="s">
        <v>44</v>
      </c>
      <c r="B22" s="17"/>
      <c r="C22" s="20"/>
      <c r="D22" s="21"/>
      <c r="E22" s="21"/>
      <c r="F22" s="21"/>
      <c r="G22" s="21"/>
      <c r="H22" s="21"/>
      <c r="I22" s="21"/>
      <c r="J22" s="21"/>
      <c r="K22" s="21"/>
      <c r="L22" s="22"/>
    </row>
    <row r="23" spans="1:12" x14ac:dyDescent="0.2">
      <c r="A23" s="17" t="s">
        <v>45</v>
      </c>
      <c r="B23" s="17"/>
      <c r="C23" s="20"/>
      <c r="D23" s="21"/>
      <c r="E23" s="21"/>
      <c r="F23" s="21"/>
      <c r="G23" s="21"/>
      <c r="H23" s="21"/>
      <c r="I23" s="21"/>
      <c r="J23" s="21"/>
      <c r="K23" s="21"/>
      <c r="L23" s="22"/>
    </row>
    <row r="24" spans="1:12" ht="63" customHeight="1" x14ac:dyDescent="0.2">
      <c r="A24" s="17" t="s">
        <v>13</v>
      </c>
      <c r="B24" s="17"/>
      <c r="C24" s="20"/>
      <c r="D24" s="21"/>
      <c r="E24" s="21"/>
      <c r="F24" s="21"/>
      <c r="G24" s="21"/>
      <c r="H24" s="21"/>
      <c r="I24" s="21"/>
      <c r="J24" s="21"/>
      <c r="K24" s="21"/>
      <c r="L24" s="22"/>
    </row>
    <row r="25" spans="1:12" x14ac:dyDescent="0.2">
      <c r="A25" s="18" t="s">
        <v>14</v>
      </c>
      <c r="B25" s="19"/>
      <c r="C25" s="20"/>
      <c r="D25" s="21"/>
      <c r="E25" s="21"/>
      <c r="F25" s="21"/>
      <c r="G25" s="21"/>
      <c r="H25" s="21"/>
      <c r="I25" s="21"/>
      <c r="J25" s="21"/>
      <c r="K25" s="21"/>
      <c r="L25" s="22"/>
    </row>
  </sheetData>
  <mergeCells count="18">
    <mergeCell ref="A22:B22"/>
    <mergeCell ref="A23:B23"/>
    <mergeCell ref="A24:B24"/>
    <mergeCell ref="A25:B25"/>
    <mergeCell ref="C22:L22"/>
    <mergeCell ref="C23:L23"/>
    <mergeCell ref="C24:L24"/>
    <mergeCell ref="C25:L25"/>
    <mergeCell ref="I19:K19"/>
    <mergeCell ref="A19:G19"/>
    <mergeCell ref="A3:A4"/>
    <mergeCell ref="B3:B4"/>
    <mergeCell ref="C3:C4"/>
    <mergeCell ref="A1:L1"/>
    <mergeCell ref="A2:L2"/>
    <mergeCell ref="D3:D4"/>
    <mergeCell ref="E3:H3"/>
    <mergeCell ref="I3:L3"/>
  </mergeCells>
  <pageMargins left="0.7" right="0.7" top="0.75" bottom="0.75" header="0.3" footer="0.3"/>
  <pageSetup orientation="portrait" horizontalDpi="4294967293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Propuesta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JAIRO ALONSO VIASUS HIGUERA</dc:creator>
  <cp:lastModifiedBy>Merly Zabaleta</cp:lastModifiedBy>
  <dcterms:created xsi:type="dcterms:W3CDTF">2015-06-05T18:19:34Z</dcterms:created>
  <dcterms:modified xsi:type="dcterms:W3CDTF">2026-08-28T02:51:03Z</dcterms:modified>
</cp:coreProperties>
</file>